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8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</sheets>
  <definedNames>
    <definedName name="_xlnm.Print_Titles" localSheetId="4">'Зміст'!$8:$8</definedName>
    <definedName name="_xlnm.Print_Titles" localSheetId="3">'План НП'!$11:$11</definedName>
    <definedName name="_xlnm.Print_Area" localSheetId="4">'Зміст'!$A$1:$O$546</definedName>
    <definedName name="_xlnm.Print_Area" localSheetId="3">'План НП'!$A$1:$AC$595</definedName>
    <definedName name="_xlnm.Print_Area" localSheetId="2">'Титул'!$A$1:$BA$40</definedName>
  </definedNames>
  <calcPr fullCalcOnLoad="1"/>
</workbook>
</file>

<file path=xl/comments2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денна, заочна, дистанційна</t>
        </r>
      </text>
    </comment>
    <comment ref="B3" authorId="0">
      <text>
        <r>
          <rPr>
            <b/>
            <sz val="14"/>
            <rFont val="Tahoma"/>
            <family val="2"/>
          </rPr>
          <t>шифр факультету (см. Довідник)</t>
        </r>
      </text>
    </comment>
    <comment ref="B4" authorId="0">
      <text>
        <r>
          <rPr>
            <b/>
            <sz val="16"/>
            <rFont val="Tahoma"/>
            <family val="2"/>
          </rPr>
          <t>факультет (см. Довідник)</t>
        </r>
      </text>
    </comment>
  </commentList>
</comments>
</file>

<file path=xl/sharedStrings.xml><?xml version="1.0" encoding="utf-8"?>
<sst xmlns="http://schemas.openxmlformats.org/spreadsheetml/2006/main" count="1254" uniqueCount="852">
  <si>
    <t>ЗАТВЕРДЖУЮ</t>
  </si>
  <si>
    <t>Всього</t>
  </si>
  <si>
    <t>Вид практики</t>
  </si>
  <si>
    <t>Семестр</t>
  </si>
  <si>
    <t xml:space="preserve">Форма навчання 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</si>
  <si>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</si>
  <si>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</si>
  <si>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</si>
  <si>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</si>
  <si>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</si>
  <si>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</si>
  <si>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</si>
  <si>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</si>
  <si>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</si>
  <si>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</si>
  <si>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</si>
  <si>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</si>
  <si>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</si>
  <si>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</si>
  <si>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</si>
  <si>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</si>
  <si>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</si>
  <si>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</si>
  <si>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</si>
  <si>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</si>
  <si>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</si>
  <si>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</si>
  <si>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</si>
  <si>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</si>
  <si>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</si>
  <si>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</si>
  <si>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</si>
  <si>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практичні</t>
  </si>
  <si>
    <t xml:space="preserve">підготовки </t>
  </si>
  <si>
    <t>з галузі знань</t>
  </si>
  <si>
    <t>(шифр і назва галузі знань)</t>
  </si>
  <si>
    <t>4 роки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</si>
  <si>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</si>
  <si>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</si>
  <si>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</si>
  <si>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</si>
  <si>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</si>
  <si>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</si>
  <si>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</si>
  <si>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</si>
  <si>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</si>
  <si>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</si>
  <si>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</si>
  <si>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</si>
  <si>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</si>
  <si>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</si>
  <si>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</si>
  <si>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</si>
  <si>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</si>
  <si>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</si>
  <si>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</si>
  <si>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</si>
  <si>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</si>
  <si>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</si>
  <si>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</si>
  <si>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</si>
  <si>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</si>
  <si>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</si>
  <si>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</si>
  <si>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</si>
  <si>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</si>
  <si>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</si>
  <si>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</si>
  <si>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</si>
  <si>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</si>
  <si>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</si>
  <si>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</si>
  <si>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</si>
  <si>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</si>
  <si>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</si>
  <si>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</si>
  <si>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</si>
  <si>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</si>
  <si>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</si>
  <si>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</si>
  <si>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</si>
  <si>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</si>
  <si>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</si>
  <si>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</si>
  <si>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</si>
  <si>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</si>
  <si>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</si>
  <si>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</si>
  <si>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</si>
  <si>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</si>
  <si>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</si>
  <si>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</si>
  <si>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</si>
  <si>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</si>
  <si>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</si>
  <si>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</si>
  <si>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</si>
  <si>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</si>
  <si>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</si>
  <si>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</si>
  <si>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</si>
  <si>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</si>
  <si>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</si>
  <si>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</si>
  <si>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</si>
  <si>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</si>
  <si>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</si>
  <si>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</si>
  <si>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</si>
  <si>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</si>
  <si>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</si>
  <si>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</si>
  <si>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</si>
  <si>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</si>
  <si>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</si>
  <si>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</si>
  <si>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</si>
  <si>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</si>
  <si>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</si>
  <si>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екзамени</t>
  </si>
  <si>
    <t>№ з/п</t>
  </si>
  <si>
    <t>МІНІСТЕРСТВО ОСВІТИ І НАУКИ УКРАЇНИ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</si>
  <si>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</si>
  <si>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</si>
  <si>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</si>
  <si>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</si>
  <si>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</si>
  <si>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</si>
  <si>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</si>
  <si>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</si>
  <si>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Е</t>
  </si>
  <si>
    <t>Рівень вищої освіти: </t>
  </si>
  <si>
    <t>Сокол Є.І.</t>
  </si>
  <si>
    <t>(рівень вищої освіти)</t>
  </si>
  <si>
    <t>Загальна підготовка</t>
  </si>
  <si>
    <t>Професійна підготовка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</si>
  <si>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</si>
  <si>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</si>
  <si>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</si>
  <si>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</si>
  <si>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</si>
  <si>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</si>
  <si>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</si>
  <si>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</si>
  <si>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</si>
  <si>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</si>
  <si>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</si>
  <si>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</si>
  <si>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</si>
  <si>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</si>
  <si>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</si>
  <si>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</si>
  <si>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</si>
  <si>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</si>
  <si>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</si>
  <si>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</si>
  <si>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ПП 1</t>
  </si>
  <si>
    <t>ПП 2</t>
  </si>
  <si>
    <t>ПП 3</t>
  </si>
  <si>
    <t>ПП 4</t>
  </si>
  <si>
    <t>ПП 5</t>
  </si>
  <si>
    <t>ПП 6</t>
  </si>
  <si>
    <t>ПП 7</t>
  </si>
  <si>
    <t>ПП 8</t>
  </si>
  <si>
    <t>ПП 9</t>
  </si>
  <si>
    <t>ПП 10</t>
  </si>
  <si>
    <t>ПП 11</t>
  </si>
  <si>
    <t>ПП 12</t>
  </si>
  <si>
    <t>ПП 13</t>
  </si>
  <si>
    <t>ПП 14</t>
  </si>
  <si>
    <t>ПП 15</t>
  </si>
  <si>
    <t>ПП 16</t>
  </si>
  <si>
    <t>ПП 17</t>
  </si>
  <si>
    <t>ПП 18</t>
  </si>
  <si>
    <t>ПП 19</t>
  </si>
  <si>
    <t>ПП 20</t>
  </si>
  <si>
    <t>1 - 6</t>
  </si>
  <si>
    <t xml:space="preserve">Дисципліни вільного вибору студента   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</si>
  <si>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</si>
  <si>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</si>
  <si>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</si>
  <si>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</si>
  <si>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__________________________</t>
  </si>
  <si>
    <t>___________________________</t>
  </si>
  <si>
    <t>підпис                                                                 ПІБ</t>
  </si>
  <si>
    <t>Затверджено Вченою радою НТУ "ХПІ"</t>
  </si>
  <si>
    <t>протокол №_________  від ________201__р.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</si>
  <si>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</si>
  <si>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</si>
  <si>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2018</t>
  </si>
  <si>
    <t>Форма Б1-18  м1</t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</si>
  <si>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</si>
  <si>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</si>
  <si>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</si>
  <si>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</si>
  <si>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</si>
  <si>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</si>
  <si>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</si>
  <si>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</si>
  <si>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</si>
  <si>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</si>
  <si>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</si>
  <si>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</si>
  <si>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</si>
  <si>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</si>
  <si>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</si>
  <si>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</si>
  <si>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</si>
  <si>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</si>
  <si>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</si>
  <si>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</si>
  <si>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</si>
  <si>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</si>
  <si>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</si>
  <si>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</si>
  <si>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</si>
  <si>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</si>
  <si>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</si>
  <si>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</si>
  <si>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</si>
  <si>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</si>
  <si>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</si>
  <si>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</si>
  <si>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</si>
  <si>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</si>
  <si>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</si>
  <si>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</si>
  <si>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</si>
  <si>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</si>
  <si>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</si>
  <si>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</si>
  <si>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</si>
  <si>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</si>
  <si>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</si>
  <si>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</si>
  <si>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</si>
  <si>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</si>
  <si>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</si>
  <si>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</si>
  <si>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</si>
  <si>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</si>
  <si>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</si>
  <si>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</si>
  <si>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</si>
  <si>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</si>
  <si>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</si>
  <si>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</si>
  <si>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</si>
  <si>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</si>
  <si>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</si>
  <si>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</si>
  <si>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</si>
  <si>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</si>
  <si>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</si>
  <si>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</si>
  <si>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</si>
  <si>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</si>
  <si>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</si>
  <si>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</si>
  <si>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</si>
  <si>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</si>
  <si>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</si>
  <si>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</si>
  <si>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</si>
  <si>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</si>
  <si>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</si>
  <si>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</si>
  <si>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</si>
  <si>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</si>
  <si>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</si>
  <si>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</si>
  <si>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</si>
  <si>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</si>
  <si>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</si>
  <si>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</si>
  <si>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</si>
  <si>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</si>
  <si>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</si>
  <si>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</si>
  <si>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</si>
  <si>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</si>
  <si>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</si>
  <si>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</si>
  <si>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</si>
  <si>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</si>
  <si>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</si>
  <si>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</si>
  <si>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</si>
  <si>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</si>
  <si>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</si>
  <si>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</si>
  <si>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</si>
  <si>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</si>
  <si>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"___"_______________ 2018 р.</t>
  </si>
  <si>
    <t xml:space="preserve">Дисципліни вільного вибору </t>
  </si>
  <si>
    <t>3.1</t>
  </si>
  <si>
    <t>3.1.1</t>
  </si>
  <si>
    <t>Блок дисциплін 01 "Назва блоку"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</si>
  <si>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</si>
  <si>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</si>
  <si>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</si>
  <si>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</si>
  <si>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</si>
  <si>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</si>
  <si>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</si>
  <si>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</si>
  <si>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</si>
  <si>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</si>
  <si>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Дисципліни вільного вибору за блоками</t>
  </si>
  <si>
    <t>ВБ1.11</t>
  </si>
  <si>
    <t>ВБ1.12</t>
  </si>
  <si>
    <t>ВБ1.13</t>
  </si>
  <si>
    <t>ВБ1.14</t>
  </si>
  <si>
    <t>ВБ1.15</t>
  </si>
  <si>
    <t>ВБ1.16</t>
  </si>
  <si>
    <t>ВБ1.17</t>
  </si>
  <si>
    <t>ВБ1.18</t>
  </si>
  <si>
    <t>ВБ1.19</t>
  </si>
  <si>
    <t>ВБ1.20</t>
  </si>
  <si>
    <t>ВБ1.21</t>
  </si>
  <si>
    <t>ВБ1.22</t>
  </si>
  <si>
    <t>ВБ1.23</t>
  </si>
  <si>
    <t>ВБ1.24</t>
  </si>
  <si>
    <t>ВБ1.25</t>
  </si>
  <si>
    <t>3.1.2</t>
  </si>
  <si>
    <t>Блок дисциплін 02 "Назва блоку"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</si>
  <si>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</si>
  <si>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</si>
  <si>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</si>
  <si>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</si>
  <si>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</si>
  <si>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</si>
  <si>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</si>
  <si>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</si>
  <si>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</si>
  <si>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</si>
  <si>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ВБ2.11</t>
  </si>
  <si>
    <t>ВБ2.12</t>
  </si>
  <si>
    <t>ВБ2.13</t>
  </si>
  <si>
    <t>ВБ2.14</t>
  </si>
  <si>
    <t>ВБ2.15</t>
  </si>
  <si>
    <t>ВБ2.16</t>
  </si>
  <si>
    <t>ВБ2.17</t>
  </si>
  <si>
    <t>ВБ2.18</t>
  </si>
  <si>
    <t>ВБ2.19</t>
  </si>
  <si>
    <t>ВБ2.20</t>
  </si>
  <si>
    <t>ВБ2.21</t>
  </si>
  <si>
    <t>ВБ2.22</t>
  </si>
  <si>
    <t>ВБ2.23</t>
  </si>
  <si>
    <t>ВБ2.24</t>
  </si>
  <si>
    <t>ВБ2.25</t>
  </si>
  <si>
    <t>Блок дисциплін 03 "Назва блоку"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</si>
  <si>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</si>
  <si>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</si>
  <si>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</si>
  <si>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</si>
  <si>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</si>
  <si>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</si>
  <si>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</si>
  <si>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</si>
  <si>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</si>
  <si>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</si>
  <si>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</si>
  <si>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ВБ3.11</t>
  </si>
  <si>
    <t>ВБ3.12</t>
  </si>
  <si>
    <t>ВБ3.13</t>
  </si>
  <si>
    <t>ВБ3.14</t>
  </si>
  <si>
    <t>ВБ3.15</t>
  </si>
  <si>
    <t>ВБ3.16</t>
  </si>
  <si>
    <t>ВБ3.17</t>
  </si>
  <si>
    <t>ВБ3.18</t>
  </si>
  <si>
    <t>ВБ3.19</t>
  </si>
  <si>
    <t>ВБ3.20</t>
  </si>
  <si>
    <t>ВБ3.21</t>
  </si>
  <si>
    <t>ВБ3.22</t>
  </si>
  <si>
    <t>ВБ3.23</t>
  </si>
  <si>
    <t>ВБ3.24</t>
  </si>
  <si>
    <t>ВБ3.25</t>
  </si>
  <si>
    <t>8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</si>
  <si>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</si>
  <si>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</si>
  <si>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</si>
  <si>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</si>
  <si>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</si>
  <si>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</si>
  <si>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</si>
  <si>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</si>
  <si>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</si>
  <si>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</si>
  <si>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</si>
  <si>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ВБ4.11</t>
  </si>
  <si>
    <t>ВБ4.12</t>
  </si>
  <si>
    <t>ВБ4.13</t>
  </si>
  <si>
    <t>ВБ4.14</t>
  </si>
  <si>
    <t>ВБ4.15</t>
  </si>
  <si>
    <t>ВБ4.16</t>
  </si>
  <si>
    <t>ВБ4.17</t>
  </si>
  <si>
    <t>ВБ4.18</t>
  </si>
  <si>
    <t>ВБ4.19</t>
  </si>
  <si>
    <t>ВБ4.20</t>
  </si>
  <si>
    <t>ВБ4.21</t>
  </si>
  <si>
    <t>ВБ4.22</t>
  </si>
  <si>
    <t>ВБ4.23</t>
  </si>
  <si>
    <t>ВБ4.24</t>
  </si>
  <si>
    <t>ВБ4.25</t>
  </si>
  <si>
    <t>Блок дисциплін 04 "Назва блоку"</t>
  </si>
  <si>
    <t>Блок дисциплін 05 "Назва блоку"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</si>
  <si>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</si>
  <si>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</si>
  <si>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</si>
  <si>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</si>
  <si>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</si>
  <si>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</si>
  <si>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</si>
  <si>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</si>
  <si>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</si>
  <si>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</si>
  <si>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</si>
  <si>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ВБ5.11</t>
  </si>
  <si>
    <t>ВБ5.12</t>
  </si>
  <si>
    <t>ВБ5.13</t>
  </si>
  <si>
    <t>ВБ5.14</t>
  </si>
  <si>
    <t>ВБ5.15</t>
  </si>
  <si>
    <t>ВБ5.16</t>
  </si>
  <si>
    <t>ВБ5.17</t>
  </si>
  <si>
    <t>ВБ5.18</t>
  </si>
  <si>
    <t>ВБ5.19</t>
  </si>
  <si>
    <t>ВБ5.20</t>
  </si>
  <si>
    <t>ВБ5.21</t>
  </si>
  <si>
    <t>ВБ5.22</t>
  </si>
  <si>
    <t>ВБ5.23</t>
  </si>
  <si>
    <t>ВБ5.24</t>
  </si>
  <si>
    <t>ВБ5.25</t>
  </si>
  <si>
    <t>Блок дисциплін 06 "Назва блоку"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</si>
  <si>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</si>
  <si>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</si>
  <si>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</si>
  <si>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</si>
  <si>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</si>
  <si>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</si>
  <si>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</si>
  <si>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</si>
  <si>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</si>
  <si>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</si>
  <si>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</si>
  <si>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ВБ6.11</t>
  </si>
  <si>
    <t>ВБ6.12</t>
  </si>
  <si>
    <t>ВБ6.13</t>
  </si>
  <si>
    <t>ВБ6.14</t>
  </si>
  <si>
    <t>ВБ6.15</t>
  </si>
  <si>
    <t>ВБ6.16</t>
  </si>
  <si>
    <t>ВБ6.17</t>
  </si>
  <si>
    <t>ВБ6.18</t>
  </si>
  <si>
    <t>ВБ6.19</t>
  </si>
  <si>
    <t>ВБ6.20</t>
  </si>
  <si>
    <t>ВБ6.21</t>
  </si>
  <si>
    <t>ВБ6.22</t>
  </si>
  <si>
    <t>ВБ6.23</t>
  </si>
  <si>
    <t>ВБ6.24</t>
  </si>
  <si>
    <t>ВБ6.25</t>
  </si>
  <si>
    <t>Блок дисциплін 07 "Назва блоку"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</si>
  <si>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</si>
  <si>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</si>
  <si>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</si>
  <si>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</si>
  <si>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</si>
  <si>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</si>
  <si>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</si>
  <si>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</si>
  <si>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</si>
  <si>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</si>
  <si>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</si>
  <si>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ВБ7.11</t>
  </si>
  <si>
    <t>ВБ7.12</t>
  </si>
  <si>
    <t>ВБ7.13</t>
  </si>
  <si>
    <t>ВБ7.14</t>
  </si>
  <si>
    <t>ВБ7.15</t>
  </si>
  <si>
    <t>ВБ7.16</t>
  </si>
  <si>
    <t>ВБ7.17</t>
  </si>
  <si>
    <t>ВБ7.18</t>
  </si>
  <si>
    <t>ВБ7.19</t>
  </si>
  <si>
    <t>ВБ7.20</t>
  </si>
  <si>
    <t>ВБ7.21</t>
  </si>
  <si>
    <t>ВБ7.22</t>
  </si>
  <si>
    <t>ВБ7.23</t>
  </si>
  <si>
    <t>ВБ7.24</t>
  </si>
  <si>
    <t>ВБ7.25</t>
  </si>
  <si>
    <t>Блок дисциплін 08 "Назва блоку"</t>
  </si>
  <si>
    <t>3.1.8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</si>
  <si>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</si>
  <si>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</si>
  <si>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</si>
  <si>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</si>
  <si>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</si>
  <si>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</si>
  <si>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</si>
  <si>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</si>
  <si>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</si>
  <si>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</si>
  <si>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ВБ8.11</t>
  </si>
  <si>
    <t>ВБ8.12</t>
  </si>
  <si>
    <t>ВБ8.13</t>
  </si>
  <si>
    <t>ВБ8.14</t>
  </si>
  <si>
    <t>ВБ8.15</t>
  </si>
  <si>
    <t>ВБ8.16</t>
  </si>
  <si>
    <t>ВБ8.17</t>
  </si>
  <si>
    <t>ВБ8.18</t>
  </si>
  <si>
    <t>ВБ8.19</t>
  </si>
  <si>
    <t>ВБ8.20</t>
  </si>
  <si>
    <t>ВБ8.21</t>
  </si>
  <si>
    <t>ВБ8.22</t>
  </si>
  <si>
    <t>ВБ8.23</t>
  </si>
  <si>
    <t>ВБ8.24</t>
  </si>
  <si>
    <t>ВБ8.25</t>
  </si>
  <si>
    <t>Блок дисциплін 09 "Назва блоку"</t>
  </si>
  <si>
    <t>3.1.9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</si>
  <si>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</si>
  <si>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</si>
  <si>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</si>
  <si>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</si>
  <si>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</si>
  <si>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</si>
  <si>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</si>
  <si>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</si>
  <si>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</si>
  <si>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</si>
  <si>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ВБ9.11</t>
  </si>
  <si>
    <t>ВБ9.12</t>
  </si>
  <si>
    <t>ВБ9.13</t>
  </si>
  <si>
    <t>ВБ9.14</t>
  </si>
  <si>
    <t>ВБ9.15</t>
  </si>
  <si>
    <t>ВБ9.16</t>
  </si>
  <si>
    <t>ВБ9.17</t>
  </si>
  <si>
    <t>ВБ9.18</t>
  </si>
  <si>
    <t>ВБ9.19</t>
  </si>
  <si>
    <t>ВБ9.20</t>
  </si>
  <si>
    <t>ВБ9.21</t>
  </si>
  <si>
    <t>ВБ9.22</t>
  </si>
  <si>
    <t>ВБ9.23</t>
  </si>
  <si>
    <t>ВБ9.24</t>
  </si>
  <si>
    <t>ВБ9.25</t>
  </si>
  <si>
    <t>Блок дисциплін 10 "Назва блоку"</t>
  </si>
  <si>
    <t>3.1.10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</si>
  <si>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</si>
  <si>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</si>
  <si>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</si>
  <si>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</si>
  <si>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</si>
  <si>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</si>
  <si>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</si>
  <si>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</si>
  <si>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</si>
  <si>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</si>
  <si>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ВБ10.11</t>
  </si>
  <si>
    <t>ВБ10.12</t>
  </si>
  <si>
    <t>ВБ10.13</t>
  </si>
  <si>
    <t>ВБ10.14</t>
  </si>
  <si>
    <t>ВБ10.15</t>
  </si>
  <si>
    <t>ВБ10.16</t>
  </si>
  <si>
    <t>ВБ10.17</t>
  </si>
  <si>
    <t>ВБ10.18</t>
  </si>
  <si>
    <t>ВБ10.19</t>
  </si>
  <si>
    <t>ВБ10.20</t>
  </si>
  <si>
    <t>ВБ10.21</t>
  </si>
  <si>
    <t>ВБ10.22</t>
  </si>
  <si>
    <t>ВБ10.23</t>
  </si>
  <si>
    <t>ВБ10.24</t>
  </si>
  <si>
    <t>ВБ10.25</t>
  </si>
  <si>
    <t>Блок дисциплін 11 "Назва блоку"</t>
  </si>
  <si>
    <t>3.1.11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</si>
  <si>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</si>
  <si>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</si>
  <si>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</si>
  <si>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</si>
  <si>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</si>
  <si>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</si>
  <si>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</si>
  <si>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</si>
  <si>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</si>
  <si>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</si>
  <si>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ВБ11.11</t>
  </si>
  <si>
    <t>ВБ11.12</t>
  </si>
  <si>
    <t>ВБ11.13</t>
  </si>
  <si>
    <t>ВБ11.14</t>
  </si>
  <si>
    <t>ВБ11.15</t>
  </si>
  <si>
    <t>ВБ11.16</t>
  </si>
  <si>
    <t>ВБ11.17</t>
  </si>
  <si>
    <t>ВБ11.18</t>
  </si>
  <si>
    <t>ВБ11.19</t>
  </si>
  <si>
    <t>ВБ11.20</t>
  </si>
  <si>
    <t>ВБ11.21</t>
  </si>
  <si>
    <t>ВБ11.22</t>
  </si>
  <si>
    <t>ВБ11.23</t>
  </si>
  <si>
    <t>ВБ11.24</t>
  </si>
  <si>
    <t>ВБ11.25</t>
  </si>
  <si>
    <t>Блок дисциплін 12 "Назва блоку"</t>
  </si>
  <si>
    <t>3.1.12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</si>
  <si>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</si>
  <si>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</si>
  <si>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</si>
  <si>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</si>
  <si>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</si>
  <si>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</si>
  <si>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</si>
  <si>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</si>
  <si>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</si>
  <si>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</si>
  <si>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ВБ12.11</t>
  </si>
  <si>
    <t>ВБ12.12</t>
  </si>
  <si>
    <t>ВБ12.13</t>
  </si>
  <si>
    <t>ВБ12.14</t>
  </si>
  <si>
    <t>ВБ12.15</t>
  </si>
  <si>
    <t>ВБ12.16</t>
  </si>
  <si>
    <t>ВБ12.17</t>
  </si>
  <si>
    <t>ВБ12.18</t>
  </si>
  <si>
    <t>ВБ12.19</t>
  </si>
  <si>
    <t>ВБ12.20</t>
  </si>
  <si>
    <t>ВБ12.21</t>
  </si>
  <si>
    <t>ВБ12.22</t>
  </si>
  <si>
    <t>ВБ12.23</t>
  </si>
  <si>
    <t>ВБ12.24</t>
  </si>
  <si>
    <t>ВБ12.25</t>
  </si>
  <si>
    <t>Блок дисциплін 13 "Назва блоку"</t>
  </si>
  <si>
    <t>3.1.13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</si>
  <si>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</si>
  <si>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</si>
  <si>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</si>
  <si>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</si>
  <si>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</si>
  <si>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</si>
  <si>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</si>
  <si>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</si>
  <si>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</si>
  <si>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</si>
  <si>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ВБ13.11</t>
  </si>
  <si>
    <t>ВБ13.12</t>
  </si>
  <si>
    <t>ВБ13.13</t>
  </si>
  <si>
    <t>ВБ13.14</t>
  </si>
  <si>
    <t>ВБ13.15</t>
  </si>
  <si>
    <t>ВБ13.16</t>
  </si>
  <si>
    <t>ВБ13.17</t>
  </si>
  <si>
    <t>ВБ13.18</t>
  </si>
  <si>
    <t>ВБ13.19</t>
  </si>
  <si>
    <t>ВБ13.20</t>
  </si>
  <si>
    <t>ВБ13.21</t>
  </si>
  <si>
    <t>ВБ13.22</t>
  </si>
  <si>
    <t>ВБ13.23</t>
  </si>
  <si>
    <t>ВБ13.24</t>
  </si>
  <si>
    <t>ВБ13.25</t>
  </si>
  <si>
    <t>Блок дисциплін 14 "Назва блоку"</t>
  </si>
  <si>
    <t>3.1.14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</si>
  <si>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</si>
  <si>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</si>
  <si>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</si>
  <si>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</si>
  <si>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</si>
  <si>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</si>
  <si>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</si>
  <si>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</si>
  <si>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</si>
  <si>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</si>
  <si>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ВБ14.11</t>
  </si>
  <si>
    <t>ВБ14.12</t>
  </si>
  <si>
    <t>ВБ14.13</t>
  </si>
  <si>
    <t>ВБ14.14</t>
  </si>
  <si>
    <t>ВБ14.15</t>
  </si>
  <si>
    <t>ВБ14.16</t>
  </si>
  <si>
    <t>ВБ14.17</t>
  </si>
  <si>
    <t>ВБ14.18</t>
  </si>
  <si>
    <t>ВБ14.19</t>
  </si>
  <si>
    <t>ВБ14.20</t>
  </si>
  <si>
    <t>ВБ14.21</t>
  </si>
  <si>
    <t>ВБ14.22</t>
  </si>
  <si>
    <t>ВБ14.23</t>
  </si>
  <si>
    <t>ВБ14.24</t>
  </si>
  <si>
    <t>ВБ14.25</t>
  </si>
  <si>
    <t>Блок дисциплін 15 "Назва блоку"</t>
  </si>
  <si>
    <t>3.1.15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</si>
  <si>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</si>
  <si>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</si>
  <si>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</si>
  <si>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</si>
  <si>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</si>
  <si>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</si>
  <si>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</si>
  <si>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</si>
  <si>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</si>
  <si>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</si>
  <si>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ВБ15.11</t>
  </si>
  <si>
    <t>ВБ15.12</t>
  </si>
  <si>
    <t>ВБ15.13</t>
  </si>
  <si>
    <t>ВБ15.14</t>
  </si>
  <si>
    <t>ВБ15.15</t>
  </si>
  <si>
    <t>ВБ15.16</t>
  </si>
  <si>
    <t>ВБ15.17</t>
  </si>
  <si>
    <t>ВБ15.18</t>
  </si>
  <si>
    <t>ВБ15.19</t>
  </si>
  <si>
    <t>ВБ15.20</t>
  </si>
  <si>
    <t>ВБ15.21</t>
  </si>
  <si>
    <t>ВБ15.22</t>
  </si>
  <si>
    <t>ВБ15.23</t>
  </si>
  <si>
    <t>ВБ15.24</t>
  </si>
  <si>
    <t>ВБ15.25</t>
  </si>
  <si>
    <t>Блок дисциплін 16 "Назва блоку"</t>
  </si>
  <si>
    <t>3.1.16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</si>
  <si>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</si>
  <si>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</si>
  <si>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</si>
  <si>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</si>
  <si>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</si>
  <si>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</si>
  <si>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</si>
  <si>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</si>
  <si>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</si>
  <si>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</si>
  <si>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ВБ16.11</t>
  </si>
  <si>
    <t>ВБ16.12</t>
  </si>
  <si>
    <t>ВБ16.13</t>
  </si>
  <si>
    <t>ВБ16.14</t>
  </si>
  <si>
    <t>ВБ16.15</t>
  </si>
  <si>
    <t>ВБ16.16</t>
  </si>
  <si>
    <t>ВБ16.17</t>
  </si>
  <si>
    <t>ВБ16.18</t>
  </si>
  <si>
    <t>ВБ16.19</t>
  </si>
  <si>
    <t>ВБ16.20</t>
  </si>
  <si>
    <t>ВБ16.21</t>
  </si>
  <si>
    <t>ВБ16.22</t>
  </si>
  <si>
    <t>ВБ16.23</t>
  </si>
  <si>
    <t>ВБ16.24</t>
  </si>
  <si>
    <t>ВБ16.25</t>
  </si>
  <si>
    <t>3.2</t>
  </si>
  <si>
    <t>ВC1</t>
  </si>
  <si>
    <t>ВC2</t>
  </si>
  <si>
    <t>ВC3</t>
  </si>
  <si>
    <t>________________</t>
  </si>
  <si>
    <t>___________________</t>
  </si>
  <si>
    <t xml:space="preserve">                    підпис                                    ПІБ</t>
  </si>
  <si>
    <t xml:space="preserve">                підпис                                         ПІБ</t>
  </si>
  <si>
    <t>Голова групи забезпечення зі спеціальності</t>
  </si>
  <si>
    <t>Шифр інституту (факультету)</t>
  </si>
  <si>
    <t>Назва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</si>
  <si>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</si>
  <si>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</si>
  <si>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</si>
  <si>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</si>
  <si>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</si>
  <si>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</si>
  <si>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</si>
  <si>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</si>
  <si>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</si>
  <si>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</si>
  <si>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</si>
  <si>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</si>
  <si>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</si>
  <si>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</si>
  <si>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</si>
  <si>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</si>
  <si>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</si>
  <si>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</si>
  <si>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</si>
  <si>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</si>
  <si>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ПП 21</t>
  </si>
  <si>
    <t>ПП 22</t>
  </si>
  <si>
    <t>ПП 23</t>
  </si>
  <si>
    <t>ПП 24</t>
  </si>
  <si>
    <t>ПП 25</t>
  </si>
  <si>
    <t>ПП 26</t>
  </si>
  <si>
    <t>ПП 27</t>
  </si>
  <si>
    <t>ПП 28</t>
  </si>
  <si>
    <t>ПП 29</t>
  </si>
  <si>
    <t>ПП 30</t>
  </si>
  <si>
    <t>ПП 31</t>
  </si>
  <si>
    <t>ПП 32</t>
  </si>
  <si>
    <t>ПП 33</t>
  </si>
  <si>
    <t>ПП 34</t>
  </si>
  <si>
    <t>ПП 35</t>
  </si>
  <si>
    <t>ПП 36</t>
  </si>
  <si>
    <t>ПП 37</t>
  </si>
  <si>
    <t>ПП 38</t>
  </si>
  <si>
    <t>ПП 39</t>
  </si>
  <si>
    <t>ПП 40</t>
  </si>
  <si>
    <t>Теорія і методика фізичного самовдосконалення</t>
  </si>
  <si>
    <t>заочна</t>
  </si>
  <si>
    <t>Соціологія</t>
  </si>
  <si>
    <t>Політологія</t>
  </si>
  <si>
    <t>Психологія</t>
  </si>
  <si>
    <t xml:space="preserve">Керівник центру заочного та </t>
  </si>
  <si>
    <t>дистанційного навчання</t>
  </si>
  <si>
    <t>Екзамен.та настанов. сесія</t>
  </si>
  <si>
    <t>Вільний час студента</t>
  </si>
  <si>
    <t>Дипломний проект (робота)</t>
  </si>
  <si>
    <t>Н</t>
  </si>
  <si>
    <t>Настановна сесія</t>
  </si>
  <si>
    <t>Лабораторно-екзаменаційна сесія</t>
  </si>
  <si>
    <t>Термін здачі звіту з практики</t>
  </si>
  <si>
    <t>Термін здачі контрольних робіт</t>
  </si>
  <si>
    <t>Х</t>
  </si>
  <si>
    <t>В</t>
  </si>
  <si>
    <t>- захист дипломного проекту (роботи)</t>
  </si>
  <si>
    <t>Історія  та культура України</t>
  </si>
  <si>
    <t>1</t>
  </si>
  <si>
    <t>Українська мова</t>
  </si>
  <si>
    <t xml:space="preserve">Іноземна мова </t>
  </si>
  <si>
    <t>3</t>
  </si>
  <si>
    <t>1,2,7,8</t>
  </si>
  <si>
    <t>Вища математика ч.1</t>
  </si>
  <si>
    <t>Вища математика ч.2</t>
  </si>
  <si>
    <t>Вища математика ч.3</t>
  </si>
  <si>
    <t>Вища математика ч.4</t>
  </si>
  <si>
    <t>4</t>
  </si>
  <si>
    <t>Фізика ч.1</t>
  </si>
  <si>
    <t>Фізика ч.2</t>
  </si>
  <si>
    <t>Фізика ч.3</t>
  </si>
  <si>
    <t>Загальна хімія</t>
  </si>
  <si>
    <t>Екологія</t>
  </si>
  <si>
    <t>Правознавство</t>
  </si>
  <si>
    <t>Нарисна геометрія, інженерна та комп’ютерна графіка Ч1</t>
  </si>
  <si>
    <t>Нарисна геометрія, інженерна та комп’ютерна графіка Ч2</t>
  </si>
  <si>
    <t>Гідрогазодинаміка</t>
  </si>
  <si>
    <t xml:space="preserve">Матеріалознавство та технологія конструкційних матеріалів </t>
  </si>
  <si>
    <t>Опір матеріалів</t>
  </si>
  <si>
    <t>Електротехніка та електроніка</t>
  </si>
  <si>
    <t>5</t>
  </si>
  <si>
    <t>Метрологія та стандартизація</t>
  </si>
  <si>
    <t>6</t>
  </si>
  <si>
    <t>Основи конструювання</t>
  </si>
  <si>
    <t>Економіка підприємства</t>
  </si>
  <si>
    <t>Основи професійної безпеки та здоров’я людини</t>
  </si>
  <si>
    <t>7</t>
  </si>
  <si>
    <t>Вступ до спеціальності</t>
  </si>
  <si>
    <t>Інформаційні технології в кріогенній та холодильній техніці. Частина 1</t>
  </si>
  <si>
    <t>Технічна термодинаміка при низьких температурах</t>
  </si>
  <si>
    <t>Інформаційні технології в кріогенній та холодильній техніці. Частина 2</t>
  </si>
  <si>
    <t xml:space="preserve"> </t>
  </si>
  <si>
    <t>Фізичні основи вакуумної техніки</t>
  </si>
  <si>
    <t>P</t>
  </si>
  <si>
    <t>Тепломасообмін</t>
  </si>
  <si>
    <t>Математичні методи та моделі енергетичного обладнання в розрахунках на ЕОМ</t>
  </si>
  <si>
    <t>Спеціальні питання тепломасообміну</t>
  </si>
  <si>
    <t>KP</t>
  </si>
  <si>
    <t>Компресорні машини</t>
  </si>
  <si>
    <t>Фізичні основи мікро і нанотехнологій</t>
  </si>
  <si>
    <t>Теплотехнічні вимірювання та прилади</t>
  </si>
  <si>
    <t>Системи кондиціонування</t>
  </si>
  <si>
    <t>Теоретичні основи холодильної та кріогенної техніки</t>
  </si>
  <si>
    <t xml:space="preserve">Розширювальні  машини та пристрої </t>
  </si>
  <si>
    <t>Основи цифрової та мікропроцесорної техніки</t>
  </si>
  <si>
    <t>Пристрої та автоматизація холодильних та кріогенних систем</t>
  </si>
  <si>
    <t>Методи дослідження в низькотемпературній техніці</t>
  </si>
  <si>
    <t>Кріогенні системи скраплення та розділення газових сумішей</t>
  </si>
  <si>
    <t>Монтаж, експлуатація та сервіс холодильних установок</t>
  </si>
  <si>
    <t>Проектування теплообмінних апаратів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</si>
</sst>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[$€-2]\ ###,000_);[Red]\([$€-2]\ ###,000\)"/>
    <numFmt numFmtId="191" formatCode="0.000"/>
    <numFmt numFmtId="192" formatCode="[$-422]d\ mmmm\ yyyy&quot; р.&quot;"/>
  </numFmts>
  <fonts count="1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sz val="22"/>
      <color rgb="FF0070C0"/>
      <name val="Arial"/>
      <family val="2"/>
    </font>
    <font>
      <b/>
      <i/>
      <sz val="8"/>
      <color rgb="FFFF0000"/>
      <name val="Arial Cyr"/>
      <family val="0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999699980020523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1" applyNumberFormat="0" applyAlignment="0" applyProtection="0"/>
    <xf numFmtId="0" fontId="98" fillId="26" borderId="2" applyNumberFormat="0" applyAlignment="0" applyProtection="0"/>
    <xf numFmtId="0" fontId="9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7" borderId="7" applyNumberFormat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1" fillId="31" borderId="0" applyNumberFormat="0" applyBorder="0" applyAlignment="0" applyProtection="0"/>
  </cellStyleXfs>
  <cellXfs count="864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9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8" xfId="0" applyNumberFormat="1" applyFont="1" applyFill="1" applyBorder="1" applyAlignment="1" applyProtection="1">
      <alignment horizontal="left"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9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1" xfId="0" applyNumberFormat="1" applyFont="1" applyFill="1" applyBorder="1" applyAlignment="1" applyProtection="1">
      <alignment vertical="top" wrapText="1"/>
      <protection locked="0"/>
    </xf>
    <xf numFmtId="49" fontId="38" fillId="0" borderId="22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3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89" fontId="8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6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7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8" fillId="0" borderId="23" xfId="0" applyFont="1" applyFill="1" applyBorder="1" applyAlignment="1" applyProtection="1">
      <alignment vertical="top" shrinkToFit="1"/>
      <protection hidden="1"/>
    </xf>
    <xf numFmtId="49" fontId="39" fillId="0" borderId="21" xfId="0" applyNumberFormat="1" applyFont="1" applyFill="1" applyBorder="1" applyAlignment="1" applyProtection="1">
      <alignment vertical="top" wrapText="1"/>
      <protection locked="0"/>
    </xf>
    <xf numFmtId="49" fontId="42" fillId="0" borderId="18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5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8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50" fillId="0" borderId="29" xfId="0" applyFont="1" applyBorder="1" applyAlignment="1" applyProtection="1">
      <alignment horizontal="center" textRotation="90" wrapText="1"/>
      <protection hidden="1"/>
    </xf>
    <xf numFmtId="0" fontId="52" fillId="0" borderId="30" xfId="0" applyFont="1" applyBorder="1" applyAlignment="1" applyProtection="1">
      <alignment horizontal="center" vertical="center"/>
      <protection hidden="1"/>
    </xf>
    <xf numFmtId="0" fontId="52" fillId="0" borderId="31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32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4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Font="1" applyBorder="1" applyAlignment="1" applyProtection="1">
      <alignment horizontal="center" wrapText="1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4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0" fillId="0" borderId="0" xfId="0" applyFont="1" applyAlignment="1">
      <alignment/>
    </xf>
    <xf numFmtId="0" fontId="11" fillId="0" borderId="42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4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0" fontId="11" fillId="0" borderId="27" xfId="0" applyNumberFormat="1" applyFont="1" applyBorder="1" applyAlignment="1" applyProtection="1">
      <alignment vertical="center" wrapText="1"/>
      <protection hidden="1"/>
    </xf>
    <xf numFmtId="49" fontId="28" fillId="35" borderId="24" xfId="0" applyNumberFormat="1" applyFont="1" applyFill="1" applyBorder="1" applyAlignment="1" applyProtection="1">
      <alignment horizontal="left" indent="1"/>
      <protection hidden="1"/>
    </xf>
    <xf numFmtId="0" fontId="49" fillId="33" borderId="24" xfId="0" applyFont="1" applyFill="1" applyBorder="1" applyAlignment="1" applyProtection="1">
      <alignment/>
      <protection hidden="1"/>
    </xf>
    <xf numFmtId="0" fontId="53" fillId="33" borderId="0" xfId="0" applyFont="1" applyFill="1" applyAlignment="1">
      <alignment/>
    </xf>
    <xf numFmtId="0" fontId="61" fillId="33" borderId="24" xfId="0" applyFont="1" applyFill="1" applyBorder="1" applyAlignment="1" applyProtection="1">
      <alignment horizontal="left" vertical="center"/>
      <protection hidden="1"/>
    </xf>
    <xf numFmtId="49" fontId="61" fillId="33" borderId="24" xfId="0" applyNumberFormat="1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9" fontId="5" fillId="33" borderId="44" xfId="0" applyNumberFormat="1" applyFont="1" applyFill="1" applyBorder="1" applyAlignment="1" applyProtection="1">
      <alignment horizontal="center" vertical="center"/>
      <protection hidden="1"/>
    </xf>
    <xf numFmtId="189" fontId="52" fillId="0" borderId="45" xfId="0" applyNumberFormat="1" applyFont="1" applyBorder="1" applyAlignment="1" applyProtection="1">
      <alignment horizontal="center" vertical="center"/>
      <protection locked="0"/>
    </xf>
    <xf numFmtId="189" fontId="52" fillId="0" borderId="30" xfId="0" applyNumberFormat="1" applyFont="1" applyBorder="1" applyAlignment="1" applyProtection="1">
      <alignment horizontal="center" vertical="center"/>
      <protection locked="0"/>
    </xf>
    <xf numFmtId="189" fontId="52" fillId="0" borderId="38" xfId="0" applyNumberFormat="1" applyFont="1" applyBorder="1" applyAlignment="1" applyProtection="1">
      <alignment horizontal="center" vertical="center"/>
      <protection locked="0"/>
    </xf>
    <xf numFmtId="189" fontId="52" fillId="0" borderId="46" xfId="0" applyNumberFormat="1" applyFont="1" applyBorder="1" applyAlignment="1" applyProtection="1">
      <alignment horizontal="center" vertical="center"/>
      <protection locked="0"/>
    </xf>
    <xf numFmtId="189" fontId="52" fillId="0" borderId="47" xfId="0" applyNumberFormat="1" applyFont="1" applyBorder="1" applyAlignment="1" applyProtection="1">
      <alignment horizontal="center" vertical="center"/>
      <protection locked="0"/>
    </xf>
    <xf numFmtId="189" fontId="52" fillId="0" borderId="48" xfId="0" applyNumberFormat="1" applyFont="1" applyBorder="1" applyAlignment="1" applyProtection="1">
      <alignment horizontal="center" vertical="center"/>
      <protection locked="0"/>
    </xf>
    <xf numFmtId="189" fontId="52" fillId="0" borderId="49" xfId="0" applyNumberFormat="1" applyFont="1" applyBorder="1" applyAlignment="1" applyProtection="1">
      <alignment horizontal="center" vertical="center"/>
      <protection locked="0"/>
    </xf>
    <xf numFmtId="189" fontId="52" fillId="0" borderId="50" xfId="0" applyNumberFormat="1" applyFont="1" applyBorder="1" applyAlignment="1" applyProtection="1">
      <alignment horizontal="center" vertical="center"/>
      <protection locked="0"/>
    </xf>
    <xf numFmtId="189" fontId="52" fillId="0" borderId="51" xfId="0" applyNumberFormat="1" applyFont="1" applyBorder="1" applyAlignment="1" applyProtection="1">
      <alignment horizontal="center" vertical="center"/>
      <protection locked="0"/>
    </xf>
    <xf numFmtId="189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5" fillId="0" borderId="0" xfId="0" applyNumberFormat="1" applyFont="1" applyBorder="1" applyAlignment="1" applyProtection="1">
      <alignment horizontal="left"/>
      <protection hidden="1" locked="0"/>
    </xf>
    <xf numFmtId="49" fontId="6" fillId="0" borderId="0" xfId="0" applyNumberFormat="1" applyFont="1" applyBorder="1" applyAlignment="1" applyProtection="1">
      <alignment horizontal="centerContinuous"/>
      <protection hidden="1" locked="0"/>
    </xf>
    <xf numFmtId="49" fontId="3" fillId="0" borderId="0" xfId="0" applyNumberFormat="1" applyFont="1" applyBorder="1" applyAlignment="1" applyProtection="1">
      <alignment horizontal="centerContinuous"/>
      <protection hidden="1" locked="0"/>
    </xf>
    <xf numFmtId="49" fontId="7" fillId="0" borderId="0" xfId="0" applyNumberFormat="1" applyFont="1" applyBorder="1" applyAlignment="1" applyProtection="1">
      <alignment horizontal="center"/>
      <protection hidden="1" locked="0"/>
    </xf>
    <xf numFmtId="49" fontId="3" fillId="0" borderId="0" xfId="0" applyNumberFormat="1" applyFont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9" fillId="0" borderId="50" xfId="0" applyNumberFormat="1" applyFont="1" applyBorder="1" applyAlignment="1" applyProtection="1">
      <alignment horizontal="center" vertical="center" wrapText="1"/>
      <protection locked="0"/>
    </xf>
    <xf numFmtId="49" fontId="49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8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2" xfId="0" applyNumberFormat="1" applyFont="1" applyBorder="1" applyAlignment="1" applyProtection="1">
      <alignment horizontal="left" vertical="center" wrapText="1"/>
      <protection hidden="1"/>
    </xf>
    <xf numFmtId="189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10" fillId="0" borderId="54" xfId="0" applyNumberFormat="1" applyFont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59" fillId="0" borderId="50" xfId="0" applyNumberFormat="1" applyFont="1" applyBorder="1" applyAlignment="1" applyProtection="1">
      <alignment horizontal="center" vertical="center" wrapText="1"/>
      <protection hidden="1"/>
    </xf>
    <xf numFmtId="49" fontId="10" fillId="0" borderId="56" xfId="0" applyNumberFormat="1" applyFont="1" applyBorder="1" applyAlignment="1" applyProtection="1">
      <alignment horizontal="left" vertical="center" wrapText="1"/>
      <protection hidden="1"/>
    </xf>
    <xf numFmtId="0" fontId="10" fillId="0" borderId="57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59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6" xfId="0" applyNumberFormat="1" applyFont="1" applyBorder="1" applyAlignment="1" applyProtection="1">
      <alignment vertical="center" textRotation="90" wrapText="1"/>
      <protection hidden="1"/>
    </xf>
    <xf numFmtId="0" fontId="13" fillId="0" borderId="27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49" fontId="8" fillId="33" borderId="43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3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5" fillId="0" borderId="24" xfId="0" applyFont="1" applyBorder="1" applyAlignment="1" applyProtection="1">
      <alignment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11" fillId="0" borderId="55" xfId="0" applyNumberFormat="1" applyFont="1" applyBorder="1" applyAlignment="1" applyProtection="1">
      <alignment horizontal="left" vertical="center" wrapText="1" shrinkToFit="1"/>
      <protection hidden="1"/>
    </xf>
    <xf numFmtId="0" fontId="63" fillId="0" borderId="36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0" fontId="65" fillId="0" borderId="36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6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6" fillId="0" borderId="33" xfId="0" applyFont="1" applyBorder="1" applyAlignment="1" applyProtection="1">
      <alignment horizontal="center"/>
      <protection hidden="1"/>
    </xf>
    <xf numFmtId="0" fontId="66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67" fillId="0" borderId="33" xfId="0" applyFont="1" applyBorder="1" applyAlignment="1" applyProtection="1">
      <alignment horizontal="center"/>
      <protection hidden="1"/>
    </xf>
    <xf numFmtId="0" fontId="67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6" fillId="0" borderId="38" xfId="0" applyFont="1" applyBorder="1" applyAlignment="1" applyProtection="1">
      <alignment horizontal="center" vertical="center" wrapText="1"/>
      <protection hidden="1"/>
    </xf>
    <xf numFmtId="0" fontId="67" fillId="0" borderId="38" xfId="0" applyNumberFormat="1" applyFont="1" applyBorder="1" applyAlignment="1" applyProtection="1">
      <alignment horizontal="right"/>
      <protection hidden="1"/>
    </xf>
    <xf numFmtId="0" fontId="66" fillId="0" borderId="62" xfId="0" applyFont="1" applyBorder="1" applyAlignment="1" applyProtection="1">
      <alignment horizontal="right" vertical="center" wrapText="1"/>
      <protection hidden="1"/>
    </xf>
    <xf numFmtId="0" fontId="66" fillId="0" borderId="62" xfId="0" applyNumberFormat="1" applyFont="1" applyBorder="1" applyAlignment="1" applyProtection="1">
      <alignment horizontal="right"/>
      <protection hidden="1"/>
    </xf>
    <xf numFmtId="0" fontId="67" fillId="0" borderId="62" xfId="0" applyNumberFormat="1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16" xfId="0" applyFont="1" applyFill="1" applyBorder="1" applyAlignment="1" applyProtection="1">
      <alignment horizontal="left" shrinkToFit="1"/>
      <protection hidden="1"/>
    </xf>
    <xf numFmtId="0" fontId="53" fillId="4" borderId="0" xfId="0" applyFont="1" applyFill="1" applyAlignment="1">
      <alignment/>
    </xf>
    <xf numFmtId="49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32" fillId="36" borderId="14" xfId="0" applyFont="1" applyFill="1" applyBorder="1" applyAlignment="1" applyProtection="1">
      <alignment vertical="top" shrinkToFit="1"/>
      <protection hidden="1"/>
    </xf>
    <xf numFmtId="0" fontId="68" fillId="36" borderId="14" xfId="0" applyFont="1" applyFill="1" applyBorder="1" applyAlignment="1" applyProtection="1">
      <alignment vertical="top" shrinkToFit="1"/>
      <protection hidden="1"/>
    </xf>
    <xf numFmtId="49" fontId="51" fillId="0" borderId="43" xfId="0" applyNumberFormat="1" applyFont="1" applyBorder="1" applyAlignment="1" applyProtection="1">
      <alignment horizontal="left" vertical="top"/>
      <protection hidden="1"/>
    </xf>
    <xf numFmtId="49" fontId="51" fillId="0" borderId="0" xfId="0" applyNumberFormat="1" applyFont="1" applyBorder="1" applyAlignment="1" applyProtection="1">
      <alignment horizontal="left" vertical="top"/>
      <protection hidden="1"/>
    </xf>
    <xf numFmtId="1" fontId="5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wrapText="1"/>
      <protection hidden="1" locked="0"/>
    </xf>
    <xf numFmtId="0" fontId="61" fillId="0" borderId="30" xfId="0" applyFont="1" applyBorder="1" applyAlignment="1" applyProtection="1">
      <alignment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vertical="center"/>
      <protection locked="0"/>
    </xf>
    <xf numFmtId="49" fontId="61" fillId="0" borderId="50" xfId="0" applyNumberFormat="1" applyFont="1" applyBorder="1" applyAlignment="1" applyProtection="1">
      <alignment horizontal="left" vertical="top" wrapText="1"/>
      <protection locked="0"/>
    </xf>
    <xf numFmtId="49" fontId="61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7" xfId="0" applyNumberFormat="1" applyFont="1" applyFill="1" applyBorder="1" applyAlignment="1" applyProtection="1">
      <alignment horizontal="left" vertical="top" wrapText="1"/>
      <protection hidden="1"/>
    </xf>
    <xf numFmtId="49" fontId="50" fillId="4" borderId="63" xfId="0" applyNumberFormat="1" applyFont="1" applyFill="1" applyBorder="1" applyAlignment="1" applyProtection="1">
      <alignment horizontal="left" vertical="center"/>
      <protection locked="0"/>
    </xf>
    <xf numFmtId="49" fontId="49" fillId="4" borderId="63" xfId="0" applyNumberFormat="1" applyFont="1" applyFill="1" applyBorder="1" applyAlignment="1" applyProtection="1">
      <alignment horizontal="center" vertical="center" wrapText="1"/>
      <protection locked="0"/>
    </xf>
    <xf numFmtId="189" fontId="52" fillId="4" borderId="63" xfId="0" applyNumberFormat="1" applyFont="1" applyFill="1" applyBorder="1" applyAlignment="1" applyProtection="1">
      <alignment horizontal="center" vertical="center"/>
      <protection hidden="1"/>
    </xf>
    <xf numFmtId="189" fontId="52" fillId="4" borderId="19" xfId="0" applyNumberFormat="1" applyFont="1" applyFill="1" applyBorder="1" applyAlignment="1" applyProtection="1">
      <alignment horizontal="center" vertical="center"/>
      <protection locked="0"/>
    </xf>
    <xf numFmtId="189" fontId="52" fillId="4" borderId="63" xfId="0" applyNumberFormat="1" applyFont="1" applyFill="1" applyBorder="1" applyAlignment="1" applyProtection="1">
      <alignment horizontal="center" vertical="center"/>
      <protection locked="0"/>
    </xf>
    <xf numFmtId="189" fontId="52" fillId="4" borderId="47" xfId="0" applyNumberFormat="1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49" fontId="50" fillId="0" borderId="50" xfId="0" applyNumberFormat="1" applyFont="1" applyBorder="1" applyAlignment="1" applyProtection="1">
      <alignment horizontal="left" vertical="center"/>
      <protection locked="0"/>
    </xf>
    <xf numFmtId="49" fontId="61" fillId="33" borderId="24" xfId="0" applyNumberFormat="1" applyFont="1" applyFill="1" applyBorder="1" applyAlignment="1" applyProtection="1">
      <alignment horizontal="left" vertical="top"/>
      <protection hidden="1"/>
    </xf>
    <xf numFmtId="49" fontId="61" fillId="33" borderId="24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61" xfId="0" applyNumberFormat="1" applyFont="1" applyBorder="1" applyAlignment="1" applyProtection="1">
      <alignment horizontal="left"/>
      <protection locked="0"/>
    </xf>
    <xf numFmtId="49" fontId="3" fillId="0" borderId="61" xfId="0" applyNumberFormat="1" applyFont="1" applyBorder="1" applyAlignment="1" applyProtection="1">
      <alignment/>
      <protection locked="0"/>
    </xf>
    <xf numFmtId="49" fontId="9" fillId="0" borderId="61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56" fillId="0" borderId="6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37" borderId="33" xfId="0" applyFont="1" applyFill="1" applyBorder="1" applyAlignment="1">
      <alignment/>
    </xf>
    <xf numFmtId="0" fontId="70" fillId="37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6" xfId="0" applyFont="1" applyFill="1" applyBorder="1" applyAlignment="1" applyProtection="1">
      <alignment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50" fillId="38" borderId="50" xfId="0" applyNumberFormat="1" applyFont="1" applyFill="1" applyBorder="1" applyAlignment="1" applyProtection="1">
      <alignment horizontal="left" vertical="center"/>
      <protection locked="0"/>
    </xf>
    <xf numFmtId="49" fontId="28" fillId="38" borderId="50" xfId="0" applyNumberFormat="1" applyFont="1" applyFill="1" applyBorder="1" applyAlignment="1" applyProtection="1">
      <alignment horizontal="left" vertical="center" wrapText="1"/>
      <protection locked="0"/>
    </xf>
    <xf numFmtId="49" fontId="49" fillId="38" borderId="50" xfId="0" applyNumberFormat="1" applyFont="1" applyFill="1" applyBorder="1" applyAlignment="1" applyProtection="1">
      <alignment horizontal="center" vertical="center" wrapText="1"/>
      <protection locked="0"/>
    </xf>
    <xf numFmtId="189" fontId="52" fillId="38" borderId="50" xfId="0" applyNumberFormat="1" applyFont="1" applyFill="1" applyBorder="1" applyAlignment="1" applyProtection="1">
      <alignment horizontal="center" vertical="center"/>
      <protection hidden="1"/>
    </xf>
    <xf numFmtId="49" fontId="50" fillId="0" borderId="63" xfId="0" applyNumberFormat="1" applyFont="1" applyBorder="1" applyAlignment="1" applyProtection="1">
      <alignment horizontal="left" vertical="center"/>
      <protection locked="0"/>
    </xf>
    <xf numFmtId="189" fontId="52" fillId="0" borderId="50" xfId="0" applyNumberFormat="1" applyFont="1" applyFill="1" applyBorder="1" applyAlignment="1" applyProtection="1">
      <alignment horizontal="center" vertical="center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 applyProtection="1">
      <alignment horizontal="center" vertical="center"/>
      <protection locked="0"/>
    </xf>
    <xf numFmtId="49" fontId="50" fillId="39" borderId="64" xfId="0" applyNumberFormat="1" applyFont="1" applyFill="1" applyBorder="1" applyAlignment="1" applyProtection="1">
      <alignment horizontal="left" vertical="center"/>
      <protection locked="0"/>
    </xf>
    <xf numFmtId="49" fontId="5" fillId="39" borderId="30" xfId="0" applyNumberFormat="1" applyFont="1" applyFill="1" applyBorder="1" applyAlignment="1" applyProtection="1">
      <alignment horizontal="left" vertical="top" wrapText="1"/>
      <protection locked="0"/>
    </xf>
    <xf numFmtId="49" fontId="49" fillId="39" borderId="30" xfId="0" applyNumberFormat="1" applyFont="1" applyFill="1" applyBorder="1" applyAlignment="1" applyProtection="1">
      <alignment horizontal="center" vertical="center" wrapText="1"/>
      <protection locked="0"/>
    </xf>
    <xf numFmtId="189" fontId="52" fillId="0" borderId="56" xfId="0" applyNumberFormat="1" applyFont="1" applyFill="1" applyBorder="1" applyAlignment="1" applyProtection="1">
      <alignment horizontal="center" vertical="center"/>
      <protection hidden="1"/>
    </xf>
    <xf numFmtId="49" fontId="61" fillId="0" borderId="47" xfId="0" applyNumberFormat="1" applyFont="1" applyBorder="1" applyAlignment="1" applyProtection="1">
      <alignment horizontal="left" vertical="top" wrapText="1"/>
      <protection locked="0"/>
    </xf>
    <xf numFmtId="0" fontId="49" fillId="0" borderId="47" xfId="0" applyFont="1" applyBorder="1" applyAlignment="1" applyProtection="1">
      <alignment horizontal="center" vertical="center"/>
      <protection locked="0"/>
    </xf>
    <xf numFmtId="49" fontId="49" fillId="0" borderId="47" xfId="0" applyNumberFormat="1" applyFont="1" applyBorder="1" applyAlignment="1" applyProtection="1">
      <alignment horizontal="center" vertical="center" wrapText="1"/>
      <protection locked="0"/>
    </xf>
    <xf numFmtId="49" fontId="49" fillId="0" borderId="63" xfId="0" applyNumberFormat="1" applyFont="1" applyBorder="1" applyAlignment="1" applyProtection="1">
      <alignment horizontal="center" vertical="center" wrapText="1"/>
      <protection locked="0"/>
    </xf>
    <xf numFmtId="49" fontId="28" fillId="32" borderId="64" xfId="0" applyNumberFormat="1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wrapText="1"/>
      <protection locked="0"/>
    </xf>
    <xf numFmtId="0" fontId="52" fillId="0" borderId="62" xfId="0" applyFont="1" applyBorder="1" applyAlignment="1" applyProtection="1">
      <alignment/>
      <protection hidden="1"/>
    </xf>
    <xf numFmtId="0" fontId="53" fillId="0" borderId="62" xfId="0" applyFont="1" applyBorder="1" applyAlignment="1">
      <alignment/>
    </xf>
    <xf numFmtId="189" fontId="5" fillId="39" borderId="30" xfId="0" applyNumberFormat="1" applyFont="1" applyFill="1" applyBorder="1" applyAlignment="1" applyProtection="1">
      <alignment horizontal="center" vertical="center"/>
      <protection hidden="1"/>
    </xf>
    <xf numFmtId="189" fontId="50" fillId="32" borderId="45" xfId="0" applyNumberFormat="1" applyFont="1" applyFill="1" applyBorder="1" applyAlignment="1" applyProtection="1">
      <alignment horizontal="center" vertical="center"/>
      <protection hidden="1"/>
    </xf>
    <xf numFmtId="189" fontId="50" fillId="32" borderId="30" xfId="0" applyNumberFormat="1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wrapText="1"/>
      <protection locked="0"/>
    </xf>
    <xf numFmtId="189" fontId="50" fillId="35" borderId="24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Font="1" applyFill="1" applyBorder="1" applyAlignment="1" applyProtection="1">
      <alignment wrapText="1"/>
      <protection locked="0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9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9" fillId="35" borderId="24" xfId="0" applyNumberFormat="1" applyFont="1" applyFill="1" applyBorder="1" applyAlignment="1" applyProtection="1">
      <alignment horizontal="left" vertical="top"/>
      <protection hidden="1" locked="0"/>
    </xf>
    <xf numFmtId="49" fontId="49" fillId="35" borderId="24" xfId="0" applyNumberFormat="1" applyFont="1" applyFill="1" applyBorder="1" applyAlignment="1" applyProtection="1">
      <alignment horizontal="left" vertical="top" wrapText="1"/>
      <protection hidden="1" locked="0"/>
    </xf>
    <xf numFmtId="189" fontId="5" fillId="40" borderId="30" xfId="0" applyNumberFormat="1" applyFont="1" applyFill="1" applyBorder="1" applyAlignment="1" applyProtection="1">
      <alignment horizontal="center" vertical="center"/>
      <protection hidden="1"/>
    </xf>
    <xf numFmtId="49" fontId="50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4" xfId="0" applyNumberFormat="1" applyFont="1" applyFill="1" applyBorder="1" applyAlignment="1" applyProtection="1">
      <alignment horizontal="left" vertical="top" wrapText="1"/>
      <protection hidden="1"/>
    </xf>
    <xf numFmtId="0" fontId="69" fillId="0" borderId="0" xfId="0" applyFont="1" applyBorder="1" applyAlignment="1" applyProtection="1">
      <alignment horizontal="center" vertical="justify"/>
      <protection locked="0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justify"/>
      <protection locked="0"/>
    </xf>
    <xf numFmtId="0" fontId="73" fillId="0" borderId="0" xfId="0" applyFont="1" applyAlignment="1" applyProtection="1">
      <alignment horizontal="left"/>
      <protection locked="0"/>
    </xf>
    <xf numFmtId="49" fontId="11" fillId="41" borderId="14" xfId="0" applyNumberFormat="1" applyFont="1" applyFill="1" applyBorder="1" applyAlignment="1" applyProtection="1">
      <alignment horizontal="left" vertical="center" wrapText="1"/>
      <protection hidden="1"/>
    </xf>
    <xf numFmtId="49" fontId="11" fillId="41" borderId="65" xfId="0" applyNumberFormat="1" applyFont="1" applyFill="1" applyBorder="1" applyAlignment="1" applyProtection="1">
      <alignment horizontal="left" vertical="center" wrapText="1"/>
      <protection hidden="1"/>
    </xf>
    <xf numFmtId="189" fontId="11" fillId="41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66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67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65" xfId="0" applyNumberFormat="1" applyFont="1" applyFill="1" applyBorder="1" applyAlignment="1" applyProtection="1">
      <alignment horizontal="center" vertical="center" wrapText="1"/>
      <protection hidden="1"/>
    </xf>
    <xf numFmtId="49" fontId="10" fillId="41" borderId="68" xfId="0" applyNumberFormat="1" applyFont="1" applyFill="1" applyBorder="1" applyAlignment="1" applyProtection="1">
      <alignment horizontal="center" vertical="center" wrapText="1"/>
      <protection hidden="1"/>
    </xf>
    <xf numFmtId="49" fontId="10" fillId="41" borderId="32" xfId="0" applyNumberFormat="1" applyFont="1" applyFill="1" applyBorder="1" applyAlignment="1" applyProtection="1">
      <alignment horizontal="center" vertical="center" wrapText="1"/>
      <protection hidden="1"/>
    </xf>
    <xf numFmtId="2" fontId="55" fillId="41" borderId="69" xfId="0" applyNumberFormat="1" applyFont="1" applyFill="1" applyBorder="1" applyAlignment="1" applyProtection="1">
      <alignment horizontal="center" vertical="center" wrapText="1"/>
      <protection hidden="1"/>
    </xf>
    <xf numFmtId="0" fontId="28" fillId="41" borderId="24" xfId="0" applyNumberFormat="1" applyFont="1" applyFill="1" applyBorder="1" applyAlignment="1" applyProtection="1">
      <alignment horizontal="left" vertical="top" wrapText="1"/>
      <protection locked="0"/>
    </xf>
    <xf numFmtId="49" fontId="28" fillId="41" borderId="24" xfId="0" applyNumberFormat="1" applyFont="1" applyFill="1" applyBorder="1" applyAlignment="1" applyProtection="1">
      <alignment horizontal="center" vertical="center"/>
      <protection hidden="1"/>
    </xf>
    <xf numFmtId="49" fontId="28" fillId="41" borderId="24" xfId="0" applyNumberFormat="1" applyFont="1" applyFill="1" applyBorder="1" applyAlignment="1" applyProtection="1">
      <alignment horizontal="center" vertical="center" wrapText="1"/>
      <protection hidden="1"/>
    </xf>
    <xf numFmtId="189" fontId="5" fillId="41" borderId="20" xfId="0" applyNumberFormat="1" applyFont="1" applyFill="1" applyBorder="1" applyAlignment="1" applyProtection="1">
      <alignment horizontal="center" vertical="center"/>
      <protection hidden="1"/>
    </xf>
    <xf numFmtId="0" fontId="8" fillId="41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41" borderId="27" xfId="0" applyNumberFormat="1" applyFont="1" applyFill="1" applyBorder="1" applyAlignment="1" applyProtection="1">
      <alignment horizontal="left" vertical="center" wrapText="1"/>
      <protection hidden="1"/>
    </xf>
    <xf numFmtId="189" fontId="8" fillId="41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41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41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41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41" borderId="43" xfId="0" applyNumberFormat="1" applyFont="1" applyFill="1" applyBorder="1" applyAlignment="1" applyProtection="1">
      <alignment horizontal="center" vertical="center" wrapText="1"/>
      <protection hidden="1"/>
    </xf>
    <xf numFmtId="49" fontId="8" fillId="41" borderId="24" xfId="0" applyNumberFormat="1" applyFont="1" applyFill="1" applyBorder="1" applyAlignment="1" applyProtection="1">
      <alignment horizontal="center" vertical="center" wrapText="1"/>
      <protection hidden="1"/>
    </xf>
    <xf numFmtId="2" fontId="18" fillId="41" borderId="20" xfId="0" applyNumberFormat="1" applyFont="1" applyFill="1" applyBorder="1" applyAlignment="1" applyProtection="1">
      <alignment horizontal="center" vertical="center" wrapText="1"/>
      <protection hidden="1"/>
    </xf>
    <xf numFmtId="49" fontId="16" fillId="4" borderId="63" xfId="0" applyNumberFormat="1" applyFont="1" applyFill="1" applyBorder="1" applyAlignment="1" applyProtection="1">
      <alignment horizontal="left" vertical="top" wrapText="1"/>
      <protection locked="0"/>
    </xf>
    <xf numFmtId="189" fontId="52" fillId="0" borderId="33" xfId="0" applyNumberFormat="1" applyFont="1" applyFill="1" applyBorder="1" applyAlignment="1" applyProtection="1">
      <alignment horizontal="center" vertical="center"/>
      <protection locked="0"/>
    </xf>
    <xf numFmtId="189" fontId="5" fillId="33" borderId="19" xfId="0" applyNumberFormat="1" applyFont="1" applyFill="1" applyBorder="1" applyAlignment="1" applyProtection="1">
      <alignment horizontal="center" vertical="center"/>
      <protection hidden="1"/>
    </xf>
    <xf numFmtId="189" fontId="52" fillId="0" borderId="28" xfId="0" applyNumberFormat="1" applyFont="1" applyFill="1" applyBorder="1" applyAlignment="1" applyProtection="1">
      <alignment horizontal="center" vertical="center"/>
      <protection locked="0"/>
    </xf>
    <xf numFmtId="189" fontId="52" fillId="42" borderId="36" xfId="0" applyNumberFormat="1" applyFont="1" applyFill="1" applyBorder="1" applyAlignment="1" applyProtection="1">
      <alignment horizontal="center" vertical="center"/>
      <protection hidden="1"/>
    </xf>
    <xf numFmtId="189" fontId="52" fillId="42" borderId="58" xfId="0" applyNumberFormat="1" applyFont="1" applyFill="1" applyBorder="1" applyAlignment="1" applyProtection="1">
      <alignment horizontal="center" vertical="center"/>
      <protection hidden="1"/>
    </xf>
    <xf numFmtId="189" fontId="52" fillId="42" borderId="32" xfId="0" applyNumberFormat="1" applyFont="1" applyFill="1" applyBorder="1" applyAlignment="1" applyProtection="1">
      <alignment horizontal="center" vertical="center"/>
      <protection hidden="1"/>
    </xf>
    <xf numFmtId="189" fontId="52" fillId="42" borderId="37" xfId="0" applyNumberFormat="1" applyFont="1" applyFill="1" applyBorder="1" applyAlignment="1" applyProtection="1">
      <alignment horizontal="center" vertical="center"/>
      <protection hidden="1"/>
    </xf>
    <xf numFmtId="189" fontId="52" fillId="42" borderId="30" xfId="0" applyNumberFormat="1" applyFont="1" applyFill="1" applyBorder="1" applyAlignment="1" applyProtection="1">
      <alignment horizontal="center" vertical="center"/>
      <protection hidden="1"/>
    </xf>
    <xf numFmtId="189" fontId="52" fillId="42" borderId="38" xfId="0" applyNumberFormat="1" applyFont="1" applyFill="1" applyBorder="1" applyAlignment="1" applyProtection="1">
      <alignment horizontal="center" vertical="center"/>
      <protection hidden="1"/>
    </xf>
    <xf numFmtId="189" fontId="52" fillId="42" borderId="50" xfId="0" applyNumberFormat="1" applyFont="1" applyFill="1" applyBorder="1" applyAlignment="1" applyProtection="1">
      <alignment horizontal="center" vertical="center"/>
      <protection hidden="1"/>
    </xf>
    <xf numFmtId="189" fontId="52" fillId="42" borderId="51" xfId="0" applyNumberFormat="1" applyFont="1" applyFill="1" applyBorder="1" applyAlignment="1" applyProtection="1">
      <alignment horizontal="center" vertical="center"/>
      <protection hidden="1"/>
    </xf>
    <xf numFmtId="189" fontId="52" fillId="42" borderId="47" xfId="0" applyNumberFormat="1" applyFont="1" applyFill="1" applyBorder="1" applyAlignment="1" applyProtection="1">
      <alignment horizontal="center" vertical="center"/>
      <protection hidden="1"/>
    </xf>
    <xf numFmtId="189" fontId="52" fillId="42" borderId="48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9" fillId="0" borderId="67" xfId="0" applyNumberFormat="1" applyFont="1" applyFill="1" applyBorder="1" applyAlignment="1" applyProtection="1">
      <alignment horizontal="center"/>
      <protection hidden="1"/>
    </xf>
    <xf numFmtId="0" fontId="9" fillId="0" borderId="18" xfId="0" applyNumberFormat="1" applyFont="1" applyFill="1" applyBorder="1" applyAlignment="1" applyProtection="1">
      <alignment horizontal="center"/>
      <protection hidden="1"/>
    </xf>
    <xf numFmtId="0" fontId="9" fillId="0" borderId="33" xfId="0" applyNumberFormat="1" applyFont="1" applyFill="1" applyBorder="1" applyAlignment="1" applyProtection="1">
      <alignment horizontal="center"/>
      <protection hidden="1"/>
    </xf>
    <xf numFmtId="0" fontId="9" fillId="0" borderId="40" xfId="0" applyNumberFormat="1" applyFont="1" applyFill="1" applyBorder="1" applyAlignment="1" applyProtection="1">
      <alignment horizontal="center"/>
      <protection hidden="1"/>
    </xf>
    <xf numFmtId="0" fontId="9" fillId="43" borderId="14" xfId="0" applyNumberFormat="1" applyFont="1" applyFill="1" applyBorder="1" applyAlignment="1" applyProtection="1">
      <alignment horizontal="center"/>
      <protection hidden="1"/>
    </xf>
    <xf numFmtId="0" fontId="9" fillId="43" borderId="67" xfId="0" applyNumberFormat="1" applyFont="1" applyFill="1" applyBorder="1" applyAlignment="1" applyProtection="1">
      <alignment horizontal="center"/>
      <protection hidden="1"/>
    </xf>
    <xf numFmtId="0" fontId="9" fillId="43" borderId="33" xfId="0" applyNumberFormat="1" applyFont="1" applyFill="1" applyBorder="1" applyAlignment="1" applyProtection="1">
      <alignment horizontal="center"/>
      <protection hidden="1"/>
    </xf>
    <xf numFmtId="0" fontId="9" fillId="43" borderId="40" xfId="0" applyNumberFormat="1" applyFont="1" applyFill="1" applyBorder="1" applyAlignment="1" applyProtection="1">
      <alignment horizontal="center"/>
      <protection hidden="1"/>
    </xf>
    <xf numFmtId="0" fontId="8" fillId="0" borderId="24" xfId="0" applyNumberFormat="1" applyFont="1" applyFill="1" applyBorder="1" applyAlignment="1" applyProtection="1">
      <alignment horizontal="center"/>
      <protection hidden="1"/>
    </xf>
    <xf numFmtId="49" fontId="49" fillId="44" borderId="63" xfId="0" applyNumberFormat="1" applyFont="1" applyFill="1" applyBorder="1" applyAlignment="1" applyProtection="1">
      <alignment horizontal="center" vertical="center" wrapText="1"/>
      <protection locked="0"/>
    </xf>
    <xf numFmtId="189" fontId="52" fillId="44" borderId="63" xfId="0" applyNumberFormat="1" applyFont="1" applyFill="1" applyBorder="1" applyAlignment="1" applyProtection="1">
      <alignment horizontal="center" vertical="center"/>
      <protection hidden="1"/>
    </xf>
    <xf numFmtId="189" fontId="52" fillId="44" borderId="36" xfId="0" applyNumberFormat="1" applyFont="1" applyFill="1" applyBorder="1" applyAlignment="1" applyProtection="1">
      <alignment horizontal="center" vertical="center"/>
      <protection hidden="1"/>
    </xf>
    <xf numFmtId="189" fontId="52" fillId="44" borderId="19" xfId="0" applyNumberFormat="1" applyFont="1" applyFill="1" applyBorder="1" applyAlignment="1" applyProtection="1">
      <alignment horizontal="center" vertical="center"/>
      <protection locked="0"/>
    </xf>
    <xf numFmtId="189" fontId="52" fillId="44" borderId="63" xfId="0" applyNumberFormat="1" applyFont="1" applyFill="1" applyBorder="1" applyAlignment="1" applyProtection="1">
      <alignment horizontal="center" vertical="center"/>
      <protection locked="0"/>
    </xf>
    <xf numFmtId="189" fontId="52" fillId="44" borderId="36" xfId="0" applyNumberFormat="1" applyFont="1" applyFill="1" applyBorder="1" applyAlignment="1" applyProtection="1">
      <alignment horizontal="center" vertical="center"/>
      <protection locked="0"/>
    </xf>
    <xf numFmtId="0" fontId="28" fillId="0" borderId="50" xfId="0" applyNumberFormat="1" applyFont="1" applyFill="1" applyBorder="1" applyAlignment="1" applyProtection="1">
      <alignment horizontal="left" vertical="top" wrapText="1"/>
      <protection locked="0"/>
    </xf>
    <xf numFmtId="0" fontId="28" fillId="0" borderId="30" xfId="0" applyNumberFormat="1" applyFont="1" applyFill="1" applyBorder="1" applyAlignment="1" applyProtection="1">
      <alignment horizontal="left" vertical="top" wrapText="1"/>
      <protection locked="0"/>
    </xf>
    <xf numFmtId="0" fontId="8" fillId="30" borderId="12" xfId="0" applyNumberFormat="1" applyFont="1" applyFill="1" applyBorder="1" applyAlignment="1" applyProtection="1">
      <alignment horizontal="left" vertical="center" wrapText="1"/>
      <protection hidden="1"/>
    </xf>
    <xf numFmtId="49" fontId="8" fillId="30" borderId="27" xfId="0" applyNumberFormat="1" applyFont="1" applyFill="1" applyBorder="1" applyAlignment="1" applyProtection="1">
      <alignment horizontal="left" vertical="center" wrapText="1"/>
      <protection hidden="1"/>
    </xf>
    <xf numFmtId="189" fontId="8" fillId="3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0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30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0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30" borderId="43" xfId="0" applyNumberFormat="1" applyFont="1" applyFill="1" applyBorder="1" applyAlignment="1" applyProtection="1">
      <alignment horizontal="left" vertical="center" wrapText="1"/>
      <protection hidden="1"/>
    </xf>
    <xf numFmtId="49" fontId="8" fillId="30" borderId="24" xfId="0" applyNumberFormat="1" applyFont="1" applyFill="1" applyBorder="1" applyAlignment="1" applyProtection="1">
      <alignment horizontal="left" vertical="center" wrapText="1"/>
      <protection hidden="1"/>
    </xf>
    <xf numFmtId="2" fontId="18" fillId="30" borderId="20" xfId="0" applyNumberFormat="1" applyFont="1" applyFill="1" applyBorder="1" applyAlignment="1" applyProtection="1">
      <alignment horizontal="center" vertical="center" wrapText="1"/>
      <protection hidden="1"/>
    </xf>
    <xf numFmtId="49" fontId="11" fillId="44" borderId="52" xfId="0" applyNumberFormat="1" applyFont="1" applyFill="1" applyBorder="1" applyAlignment="1" applyProtection="1">
      <alignment horizontal="left" vertical="center" wrapText="1"/>
      <protection hidden="1"/>
    </xf>
    <xf numFmtId="49" fontId="11" fillId="44" borderId="55" xfId="0" applyNumberFormat="1" applyFont="1" applyFill="1" applyBorder="1" applyAlignment="1" applyProtection="1">
      <alignment horizontal="left" vertical="center" wrapText="1"/>
      <protection hidden="1"/>
    </xf>
    <xf numFmtId="189" fontId="11" fillId="44" borderId="50" xfId="0" applyNumberFormat="1" applyFont="1" applyFill="1" applyBorder="1" applyAlignment="1" applyProtection="1">
      <alignment horizontal="center" vertical="center" wrapText="1"/>
      <protection hidden="1"/>
    </xf>
    <xf numFmtId="0" fontId="10" fillId="44" borderId="53" xfId="0" applyNumberFormat="1" applyFont="1" applyFill="1" applyBorder="1" applyAlignment="1" applyProtection="1">
      <alignment horizontal="center" vertical="center" wrapText="1"/>
      <protection hidden="1"/>
    </xf>
    <xf numFmtId="0" fontId="10" fillId="44" borderId="54" xfId="0" applyNumberFormat="1" applyFont="1" applyFill="1" applyBorder="1" applyAlignment="1" applyProtection="1">
      <alignment horizontal="center" vertical="center" wrapText="1"/>
      <protection hidden="1"/>
    </xf>
    <xf numFmtId="0" fontId="10" fillId="44" borderId="55" xfId="0" applyNumberFormat="1" applyFont="1" applyFill="1" applyBorder="1" applyAlignment="1" applyProtection="1">
      <alignment horizontal="center" vertical="center" wrapText="1"/>
      <protection hidden="1"/>
    </xf>
    <xf numFmtId="49" fontId="10" fillId="44" borderId="61" xfId="0" applyNumberFormat="1" applyFont="1" applyFill="1" applyBorder="1" applyAlignment="1" applyProtection="1">
      <alignment horizontal="center" vertical="center" wrapText="1"/>
      <protection hidden="1"/>
    </xf>
    <xf numFmtId="49" fontId="10" fillId="44" borderId="50" xfId="0" applyNumberFormat="1" applyFont="1" applyFill="1" applyBorder="1" applyAlignment="1" applyProtection="1">
      <alignment horizontal="center" vertical="center" wrapText="1"/>
      <protection hidden="1"/>
    </xf>
    <xf numFmtId="2" fontId="55" fillId="44" borderId="49" xfId="0" applyNumberFormat="1" applyFont="1" applyFill="1" applyBorder="1" applyAlignment="1" applyProtection="1">
      <alignment horizontal="center" vertical="center" wrapText="1"/>
      <protection hidden="1"/>
    </xf>
    <xf numFmtId="49" fontId="8" fillId="30" borderId="43" xfId="0" applyNumberFormat="1" applyFont="1" applyFill="1" applyBorder="1" applyAlignment="1" applyProtection="1">
      <alignment horizontal="center" vertical="center" wrapText="1"/>
      <protection hidden="1"/>
    </xf>
    <xf numFmtId="49" fontId="8" fillId="30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44" borderId="50" xfId="0" applyNumberFormat="1" applyFont="1" applyFill="1" applyBorder="1" applyAlignment="1" applyProtection="1">
      <alignment horizontal="center" vertical="center" wrapText="1"/>
      <protection hidden="1"/>
    </xf>
    <xf numFmtId="49" fontId="10" fillId="45" borderId="56" xfId="0" applyNumberFormat="1" applyFont="1" applyFill="1" applyBorder="1" applyAlignment="1" applyProtection="1">
      <alignment horizontal="left" vertical="center" wrapText="1"/>
      <protection hidden="1"/>
    </xf>
    <xf numFmtId="0" fontId="10" fillId="45" borderId="55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45" borderId="50" xfId="0" applyNumberFormat="1" applyFont="1" applyFill="1" applyBorder="1" applyAlignment="1" applyProtection="1">
      <alignment horizontal="center" vertical="center" wrapText="1"/>
      <protection hidden="1"/>
    </xf>
    <xf numFmtId="0" fontId="10" fillId="45" borderId="57" xfId="0" applyNumberFormat="1" applyFont="1" applyFill="1" applyBorder="1" applyAlignment="1" applyProtection="1">
      <alignment horizontal="center" vertical="center" wrapText="1"/>
      <protection hidden="1"/>
    </xf>
    <xf numFmtId="0" fontId="10" fillId="45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45" borderId="58" xfId="0" applyNumberFormat="1" applyFont="1" applyFill="1" applyBorder="1" applyAlignment="1" applyProtection="1">
      <alignment horizontal="center" vertical="center" wrapText="1"/>
      <protection hidden="1"/>
    </xf>
    <xf numFmtId="49" fontId="10" fillId="45" borderId="61" xfId="0" applyNumberFormat="1" applyFont="1" applyFill="1" applyBorder="1" applyAlignment="1" applyProtection="1">
      <alignment horizontal="center" vertical="center" wrapText="1"/>
      <protection hidden="1"/>
    </xf>
    <xf numFmtId="49" fontId="10" fillId="45" borderId="50" xfId="0" applyNumberFormat="1" applyFont="1" applyFill="1" applyBorder="1" applyAlignment="1" applyProtection="1">
      <alignment horizontal="center" vertical="center" wrapText="1"/>
      <protection hidden="1"/>
    </xf>
    <xf numFmtId="0" fontId="59" fillId="45" borderId="5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5" xfId="0" applyNumberFormat="1" applyFont="1" applyFill="1" applyBorder="1" applyAlignment="1" applyProtection="1">
      <alignment horizontal="left" vertical="center" wrapText="1" shrinkToFit="1"/>
      <protection hidden="1"/>
    </xf>
    <xf numFmtId="0" fontId="59" fillId="44" borderId="50" xfId="0" applyNumberFormat="1" applyFont="1" applyFill="1" applyBorder="1" applyAlignment="1" applyProtection="1">
      <alignment horizontal="center" vertical="center" wrapText="1"/>
      <protection hidden="1"/>
    </xf>
    <xf numFmtId="49" fontId="61" fillId="0" borderId="50" xfId="0" applyNumberFormat="1" applyFont="1" applyBorder="1" applyAlignment="1" applyProtection="1">
      <alignment horizontal="center" vertical="center" wrapText="1"/>
      <protection locked="0"/>
    </xf>
    <xf numFmtId="49" fontId="61" fillId="0" borderId="30" xfId="0" applyNumberFormat="1" applyFont="1" applyBorder="1" applyAlignment="1" applyProtection="1">
      <alignment horizontal="center" vertical="center" wrapText="1"/>
      <protection locked="0"/>
    </xf>
    <xf numFmtId="49" fontId="112" fillId="0" borderId="50" xfId="0" applyNumberFormat="1" applyFont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Border="1" applyAlignment="1" applyProtection="1">
      <alignment horizontal="left" vertical="top" wrapText="1"/>
      <protection locked="0"/>
    </xf>
    <xf numFmtId="49" fontId="28" fillId="0" borderId="50" xfId="0" applyNumberFormat="1" applyFont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49" fontId="113" fillId="0" borderId="50" xfId="0" applyNumberFormat="1" applyFont="1" applyBorder="1" applyAlignment="1" applyProtection="1">
      <alignment horizontal="center" vertical="center" wrapText="1"/>
      <protection locked="0"/>
    </xf>
    <xf numFmtId="1" fontId="114" fillId="0" borderId="50" xfId="0" applyNumberFormat="1" applyFont="1" applyBorder="1" applyAlignment="1" applyProtection="1">
      <alignment horizontal="center" vertical="center" wrapText="1"/>
      <protection locked="0"/>
    </xf>
    <xf numFmtId="1" fontId="114" fillId="0" borderId="30" xfId="0" applyNumberFormat="1" applyFont="1" applyBorder="1" applyAlignment="1" applyProtection="1">
      <alignment horizontal="center" vertical="center" wrapText="1"/>
      <protection locked="0"/>
    </xf>
    <xf numFmtId="189" fontId="49" fillId="0" borderId="45" xfId="0" applyNumberFormat="1" applyFont="1" applyBorder="1" applyAlignment="1" applyProtection="1">
      <alignment horizontal="center" vertical="center"/>
      <protection locked="0"/>
    </xf>
    <xf numFmtId="189" fontId="49" fillId="0" borderId="30" xfId="0" applyNumberFormat="1" applyFont="1" applyBorder="1" applyAlignment="1" applyProtection="1">
      <alignment horizontal="center" vertical="center"/>
      <protection locked="0"/>
    </xf>
    <xf numFmtId="1" fontId="113" fillId="0" borderId="30" xfId="0" applyNumberFormat="1" applyFont="1" applyBorder="1" applyAlignment="1" applyProtection="1">
      <alignment horizontal="center" vertical="center" wrapText="1"/>
      <protection locked="0"/>
    </xf>
    <xf numFmtId="1" fontId="113" fillId="0" borderId="47" xfId="0" applyNumberFormat="1" applyFont="1" applyBorder="1" applyAlignment="1" applyProtection="1">
      <alignment horizontal="center" vertical="center" wrapText="1"/>
      <protection locked="0"/>
    </xf>
    <xf numFmtId="1" fontId="28" fillId="0" borderId="30" xfId="0" applyNumberFormat="1" applyFont="1" applyBorder="1" applyAlignment="1" applyProtection="1">
      <alignment horizontal="center" vertical="center" wrapText="1"/>
      <protection locked="0"/>
    </xf>
    <xf numFmtId="189" fontId="28" fillId="0" borderId="45" xfId="0" applyNumberFormat="1" applyFont="1" applyBorder="1" applyAlignment="1" applyProtection="1">
      <alignment horizontal="center" vertical="center"/>
      <protection locked="0"/>
    </xf>
    <xf numFmtId="189" fontId="28" fillId="0" borderId="30" xfId="0" applyNumberFormat="1" applyFont="1" applyBorder="1" applyAlignment="1" applyProtection="1">
      <alignment horizontal="center" vertical="center"/>
      <protection locked="0"/>
    </xf>
    <xf numFmtId="189" fontId="28" fillId="0" borderId="38" xfId="0" applyNumberFormat="1" applyFont="1" applyBorder="1" applyAlignment="1" applyProtection="1">
      <alignment horizontal="center" vertical="center"/>
      <protection locked="0"/>
    </xf>
    <xf numFmtId="189" fontId="113" fillId="0" borderId="45" xfId="0" applyNumberFormat="1" applyFont="1" applyBorder="1" applyAlignment="1" applyProtection="1">
      <alignment horizontal="center" vertical="center"/>
      <protection locked="0"/>
    </xf>
    <xf numFmtId="189" fontId="113" fillId="0" borderId="38" xfId="0" applyNumberFormat="1" applyFont="1" applyBorder="1" applyAlignment="1" applyProtection="1">
      <alignment horizontal="center" vertical="center"/>
      <protection locked="0"/>
    </xf>
    <xf numFmtId="49" fontId="28" fillId="0" borderId="50" xfId="0" applyNumberFormat="1" applyFont="1" applyBorder="1" applyAlignment="1" applyProtection="1">
      <alignment horizontal="left" vertical="top" wrapText="1"/>
      <protection locked="0"/>
    </xf>
    <xf numFmtId="49" fontId="113" fillId="0" borderId="30" xfId="0" applyNumberFormat="1" applyFont="1" applyBorder="1" applyAlignment="1" applyProtection="1">
      <alignment horizontal="center" vertical="center" wrapText="1"/>
      <protection locked="0"/>
    </xf>
    <xf numFmtId="189" fontId="49" fillId="0" borderId="49" xfId="0" applyNumberFormat="1" applyFont="1" applyBorder="1" applyAlignment="1" applyProtection="1">
      <alignment horizontal="center" vertical="center"/>
      <protection locked="0"/>
    </xf>
    <xf numFmtId="189" fontId="49" fillId="0" borderId="50" xfId="0" applyNumberFormat="1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189" fontId="28" fillId="0" borderId="49" xfId="0" applyNumberFormat="1" applyFont="1" applyBorder="1" applyAlignment="1" applyProtection="1">
      <alignment horizontal="center" vertical="center"/>
      <protection locked="0"/>
    </xf>
    <xf numFmtId="189" fontId="28" fillId="0" borderId="50" xfId="0" applyNumberFormat="1" applyFont="1" applyBorder="1" applyAlignment="1" applyProtection="1">
      <alignment horizontal="center" vertical="center"/>
      <protection locked="0"/>
    </xf>
    <xf numFmtId="189" fontId="28" fillId="0" borderId="51" xfId="0" applyNumberFormat="1" applyFont="1" applyBorder="1" applyAlignment="1" applyProtection="1">
      <alignment horizontal="center" vertical="center"/>
      <protection locked="0"/>
    </xf>
    <xf numFmtId="189" fontId="115" fillId="0" borderId="30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left" vertical="top" wrapText="1" shrinkToFit="1"/>
      <protection locked="0"/>
    </xf>
    <xf numFmtId="49" fontId="28" fillId="0" borderId="55" xfId="0" applyNumberFormat="1" applyFont="1" applyBorder="1" applyAlignment="1" applyProtection="1">
      <alignment horizontal="left" vertical="top" wrapText="1" shrinkToFit="1"/>
      <protection locked="0"/>
    </xf>
    <xf numFmtId="49" fontId="28" fillId="0" borderId="58" xfId="0" applyNumberFormat="1" applyFont="1" applyBorder="1" applyAlignment="1" applyProtection="1">
      <alignment horizontal="left" vertical="top" wrapText="1" shrinkToFit="1"/>
      <protection locked="0"/>
    </xf>
    <xf numFmtId="0" fontId="28" fillId="0" borderId="0" xfId="0" applyFont="1" applyAlignment="1" applyProtection="1">
      <alignment/>
      <protection locked="0"/>
    </xf>
    <xf numFmtId="0" fontId="28" fillId="0" borderId="50" xfId="0" applyFont="1" applyFill="1" applyBorder="1" applyAlignment="1" applyProtection="1">
      <alignment horizontal="center" vertical="center" wrapText="1"/>
      <protection locked="0"/>
    </xf>
    <xf numFmtId="0" fontId="28" fillId="0" borderId="30" xfId="0" applyFont="1" applyFill="1" applyBorder="1" applyAlignment="1" applyProtection="1">
      <alignment horizontal="center" vertical="center" wrapText="1"/>
      <protection locked="0"/>
    </xf>
    <xf numFmtId="189" fontId="51" fillId="0" borderId="45" xfId="0" applyNumberFormat="1" applyFont="1" applyBorder="1" applyAlignment="1" applyProtection="1">
      <alignment horizontal="center" vertical="center"/>
      <protection locked="0"/>
    </xf>
    <xf numFmtId="189" fontId="51" fillId="0" borderId="30" xfId="0" applyNumberFormat="1" applyFont="1" applyBorder="1" applyAlignment="1" applyProtection="1">
      <alignment horizontal="center" vertical="center"/>
      <protection locked="0"/>
    </xf>
    <xf numFmtId="189" fontId="51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4" xfId="0" applyFont="1" applyBorder="1" applyAlignment="1">
      <alignment/>
    </xf>
    <xf numFmtId="0" fontId="55" fillId="0" borderId="7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16" fillId="0" borderId="70" xfId="0" applyFont="1" applyBorder="1" applyAlignment="1">
      <alignment horizontal="center" vertical="center" wrapText="1"/>
    </xf>
    <xf numFmtId="0" fontId="116" fillId="0" borderId="2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10" fillId="0" borderId="36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36" xfId="0" applyNumberFormat="1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9" fillId="0" borderId="42" xfId="0" applyNumberFormat="1" applyFont="1" applyBorder="1" applyAlignment="1" applyProtection="1">
      <alignment horizontal="center"/>
      <protection hidden="1"/>
    </xf>
    <xf numFmtId="1" fontId="9" fillId="0" borderId="43" xfId="0" applyNumberFormat="1" applyFont="1" applyBorder="1" applyAlignment="1" applyProtection="1">
      <alignment horizontal="center"/>
      <protection hidden="1"/>
    </xf>
    <xf numFmtId="1" fontId="9" fillId="0" borderId="20" xfId="0" applyNumberFormat="1" applyFont="1" applyBorder="1" applyAlignment="1" applyProtection="1">
      <alignment horizontal="center"/>
      <protection hidden="1"/>
    </xf>
    <xf numFmtId="1" fontId="9" fillId="4" borderId="42" xfId="0" applyNumberFormat="1" applyFont="1" applyFill="1" applyBorder="1" applyAlignment="1" applyProtection="1">
      <alignment horizontal="center"/>
      <protection hidden="1"/>
    </xf>
    <xf numFmtId="1" fontId="9" fillId="4" borderId="43" xfId="0" applyNumberFormat="1" applyFont="1" applyFill="1" applyBorder="1" applyAlignment="1" applyProtection="1">
      <alignment horizontal="center"/>
      <protection hidden="1"/>
    </xf>
    <xf numFmtId="1" fontId="9" fillId="4" borderId="20" xfId="0" applyNumberFormat="1" applyFont="1" applyFill="1" applyBorder="1" applyAlignment="1" applyProtection="1">
      <alignment horizontal="center"/>
      <protection hidden="1"/>
    </xf>
    <xf numFmtId="49" fontId="8" fillId="0" borderId="61" xfId="0" applyNumberFormat="1" applyFont="1" applyBorder="1" applyAlignment="1" applyProtection="1">
      <alignment horizontal="left"/>
      <protection locked="0"/>
    </xf>
    <xf numFmtId="49" fontId="0" fillId="0" borderId="61" xfId="0" applyNumberFormat="1" applyBorder="1" applyAlignment="1" applyProtection="1">
      <alignment horizontal="left"/>
      <protection locked="0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/>
      <protection hidden="1"/>
    </xf>
    <xf numFmtId="1" fontId="9" fillId="0" borderId="24" xfId="0" applyNumberFormat="1" applyFont="1" applyBorder="1" applyAlignment="1" applyProtection="1">
      <alignment horizontal="center"/>
      <protection hidden="1"/>
    </xf>
    <xf numFmtId="49" fontId="8" fillId="0" borderId="42" xfId="0" applyNumberFormat="1" applyFont="1" applyBorder="1" applyAlignment="1" applyProtection="1">
      <alignment horizontal="center" vertical="center"/>
      <protection hidden="1"/>
    </xf>
    <xf numFmtId="49" fontId="8" fillId="0" borderId="43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/>
      <protection hidden="1"/>
    </xf>
    <xf numFmtId="1" fontId="9" fillId="35" borderId="24" xfId="0" applyNumberFormat="1" applyFont="1" applyFill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1" fontId="9" fillId="4" borderId="24" xfId="0" applyNumberFormat="1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1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/>
      <protection hidden="1"/>
    </xf>
    <xf numFmtId="0" fontId="8" fillId="0" borderId="4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61" xfId="0" applyNumberFormat="1" applyFont="1" applyBorder="1" applyAlignment="1" applyProtection="1">
      <alignment horizontal="left"/>
      <protection locked="0"/>
    </xf>
    <xf numFmtId="49" fontId="8" fillId="0" borderId="75" xfId="0" applyNumberFormat="1" applyFont="1" applyBorder="1" applyAlignment="1" applyProtection="1">
      <alignment horizontal="left"/>
      <protection locked="0"/>
    </xf>
    <xf numFmtId="49" fontId="0" fillId="0" borderId="75" xfId="0" applyNumberFormat="1" applyBorder="1" applyAlignment="1" applyProtection="1">
      <alignment horizontal="left"/>
      <protection locked="0"/>
    </xf>
    <xf numFmtId="49" fontId="8" fillId="0" borderId="61" xfId="0" applyNumberFormat="1" applyFont="1" applyBorder="1" applyAlignment="1" applyProtection="1">
      <alignment horizontal="left" wrapText="1"/>
      <protection locked="0"/>
    </xf>
    <xf numFmtId="49" fontId="0" fillId="0" borderId="61" xfId="0" applyNumberFormat="1" applyFont="1" applyBorder="1" applyAlignment="1" applyProtection="1">
      <alignment wrapText="1"/>
      <protection locked="0"/>
    </xf>
    <xf numFmtId="49" fontId="8" fillId="0" borderId="75" xfId="0" applyNumberFormat="1" applyFont="1" applyBorder="1" applyAlignment="1" applyProtection="1">
      <alignment horizontal="left" wrapText="1"/>
      <protection locked="0"/>
    </xf>
    <xf numFmtId="49" fontId="0" fillId="0" borderId="75" xfId="0" applyNumberFormat="1" applyFont="1" applyBorder="1" applyAlignment="1" applyProtection="1">
      <alignment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8" fillId="0" borderId="0" xfId="0" applyNumberFormat="1" applyFont="1" applyBorder="1" applyAlignment="1" applyProtection="1">
      <alignment horizontal="center" vertical="center"/>
      <protection locked="0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1" fontId="11" fillId="0" borderId="43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43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189" fontId="11" fillId="0" borderId="73" xfId="0" applyNumberFormat="1" applyFont="1" applyBorder="1" applyAlignment="1" applyProtection="1">
      <alignment horizontal="center" vertical="center"/>
      <protection hidden="1" locked="0"/>
    </xf>
    <xf numFmtId="189" fontId="11" fillId="0" borderId="74" xfId="0" applyNumberFormat="1" applyFont="1" applyBorder="1" applyAlignment="1" applyProtection="1">
      <alignment horizontal="center" vertical="center"/>
      <protection hidden="1" locked="0"/>
    </xf>
    <xf numFmtId="189" fontId="11" fillId="0" borderId="44" xfId="0" applyNumberFormat="1" applyFont="1" applyBorder="1" applyAlignment="1" applyProtection="1">
      <alignment horizontal="center" vertical="center"/>
      <protection hidden="1" locked="0"/>
    </xf>
    <xf numFmtId="189" fontId="11" fillId="0" borderId="36" xfId="0" applyNumberFormat="1" applyFont="1" applyBorder="1" applyAlignment="1" applyProtection="1">
      <alignment horizontal="center" vertical="center"/>
      <protection hidden="1" locked="0"/>
    </xf>
    <xf numFmtId="189" fontId="11" fillId="0" borderId="0" xfId="0" applyNumberFormat="1" applyFont="1" applyBorder="1" applyAlignment="1" applyProtection="1">
      <alignment horizontal="center" vertical="center"/>
      <protection hidden="1" locked="0"/>
    </xf>
    <xf numFmtId="189" fontId="11" fillId="0" borderId="19" xfId="0" applyNumberFormat="1" applyFont="1" applyBorder="1" applyAlignment="1" applyProtection="1">
      <alignment horizontal="center" vertical="center"/>
      <protection hidden="1" locked="0"/>
    </xf>
    <xf numFmtId="189" fontId="57" fillId="0" borderId="36" xfId="0" applyNumberFormat="1" applyFont="1" applyBorder="1" applyAlignment="1" applyProtection="1">
      <alignment horizontal="center" vertical="center"/>
      <protection hidden="1" locked="0"/>
    </xf>
    <xf numFmtId="189" fontId="57" fillId="0" borderId="0" xfId="0" applyNumberFormat="1" applyFont="1" applyBorder="1" applyAlignment="1" applyProtection="1">
      <alignment horizontal="center" vertical="center"/>
      <protection hidden="1" locked="0"/>
    </xf>
    <xf numFmtId="189" fontId="57" fillId="0" borderId="19" xfId="0" applyNumberFormat="1" applyFont="1" applyBorder="1" applyAlignment="1" applyProtection="1">
      <alignment horizontal="center" vertical="center"/>
      <protection hidden="1" locked="0"/>
    </xf>
    <xf numFmtId="49" fontId="13" fillId="0" borderId="36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56" fillId="0" borderId="36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0" fontId="66" fillId="0" borderId="61" xfId="0" applyFont="1" applyBorder="1" applyAlignment="1" applyProtection="1">
      <alignment horizontal="center" vertical="top"/>
      <protection hidden="1"/>
    </xf>
    <xf numFmtId="0" fontId="10" fillId="0" borderId="71" xfId="0" applyNumberFormat="1" applyFont="1" applyBorder="1" applyAlignment="1" applyProtection="1">
      <alignment horizontal="center"/>
      <protection locked="0"/>
    </xf>
    <xf numFmtId="0" fontId="10" fillId="0" borderId="72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189" fontId="10" fillId="0" borderId="71" xfId="0" applyNumberFormat="1" applyFont="1" applyBorder="1" applyAlignment="1" applyProtection="1">
      <alignment horizontal="center"/>
      <protection hidden="1" locked="0"/>
    </xf>
    <xf numFmtId="189" fontId="10" fillId="0" borderId="72" xfId="0" applyNumberFormat="1" applyFont="1" applyBorder="1" applyAlignment="1" applyProtection="1">
      <alignment horizontal="center"/>
      <protection hidden="1" locked="0"/>
    </xf>
    <xf numFmtId="189" fontId="10" fillId="0" borderId="15" xfId="0" applyNumberFormat="1" applyFont="1" applyBorder="1" applyAlignment="1" applyProtection="1">
      <alignment horizontal="center"/>
      <protection hidden="1" locked="0"/>
    </xf>
    <xf numFmtId="1" fontId="11" fillId="0" borderId="71" xfId="0" applyNumberFormat="1" applyFont="1" applyBorder="1" applyAlignment="1" applyProtection="1">
      <alignment horizontal="center" vertical="center"/>
      <protection hidden="1" locked="0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9" fontId="11" fillId="0" borderId="71" xfId="0" applyNumberFormat="1" applyFont="1" applyBorder="1" applyAlignment="1" applyProtection="1">
      <alignment horizontal="center" vertical="center"/>
      <protection hidden="1" locked="0"/>
    </xf>
    <xf numFmtId="189" fontId="11" fillId="0" borderId="72" xfId="0" applyNumberFormat="1" applyFont="1" applyBorder="1" applyAlignment="1" applyProtection="1">
      <alignment horizontal="center" vertical="center"/>
      <protection hidden="1" locked="0"/>
    </xf>
    <xf numFmtId="189" fontId="11" fillId="0" borderId="15" xfId="0" applyNumberFormat="1" applyFont="1" applyBorder="1" applyAlignment="1" applyProtection="1">
      <alignment horizontal="center" vertical="center"/>
      <protection hidden="1" locked="0"/>
    </xf>
    <xf numFmtId="1" fontId="11" fillId="0" borderId="42" xfId="0" applyNumberFormat="1" applyFont="1" applyBorder="1" applyAlignment="1" applyProtection="1">
      <alignment horizontal="center" vertical="center"/>
      <protection hidden="1" locked="0"/>
    </xf>
    <xf numFmtId="1" fontId="11" fillId="0" borderId="43" xfId="0" applyNumberFormat="1" applyFont="1" applyBorder="1" applyAlignment="1" applyProtection="1">
      <alignment horizontal="center" vertical="center"/>
      <protection hidden="1" locked="0"/>
    </xf>
    <xf numFmtId="1" fontId="11" fillId="0" borderId="20" xfId="0" applyNumberFormat="1" applyFont="1" applyBorder="1" applyAlignment="1" applyProtection="1">
      <alignment horizontal="center" vertical="center"/>
      <protection hidden="1" locked="0"/>
    </xf>
    <xf numFmtId="49" fontId="13" fillId="0" borderId="73" xfId="0" applyNumberFormat="1" applyFont="1" applyBorder="1" applyAlignment="1" applyProtection="1">
      <alignment/>
      <protection locked="0"/>
    </xf>
    <xf numFmtId="49" fontId="13" fillId="0" borderId="74" xfId="0" applyNumberFormat="1" applyFont="1" applyBorder="1" applyAlignment="1" applyProtection="1">
      <alignment/>
      <protection locked="0"/>
    </xf>
    <xf numFmtId="49" fontId="13" fillId="0" borderId="44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4" fillId="0" borderId="33" xfId="0" applyFont="1" applyBorder="1" applyAlignment="1" applyProtection="1">
      <alignment horizontal="center" vertical="top"/>
      <protection hidden="1"/>
    </xf>
    <xf numFmtId="49" fontId="8" fillId="0" borderId="61" xfId="0" applyNumberFormat="1" applyFont="1" applyBorder="1" applyAlignment="1" applyProtection="1">
      <alignment horizontal="center"/>
      <protection locked="0"/>
    </xf>
    <xf numFmtId="49" fontId="0" fillId="0" borderId="61" xfId="0" applyNumberFormat="1" applyFont="1" applyBorder="1" applyAlignment="1" applyProtection="1">
      <alignment horizontal="center"/>
      <protection locked="0"/>
    </xf>
    <xf numFmtId="49" fontId="0" fillId="0" borderId="61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64" fillId="0" borderId="58" xfId="0" applyFont="1" applyBorder="1" applyAlignment="1" applyProtection="1">
      <alignment horizontal="center" vertical="top"/>
      <protection hidden="1"/>
    </xf>
    <xf numFmtId="0" fontId="64" fillId="0" borderId="57" xfId="0" applyFont="1" applyBorder="1" applyAlignment="1" applyProtection="1">
      <alignment horizontal="center" vertical="top"/>
      <protection hidden="1"/>
    </xf>
    <xf numFmtId="0" fontId="64" fillId="0" borderId="58" xfId="0" applyFont="1" applyBorder="1" applyAlignment="1" applyProtection="1">
      <alignment horizontal="center"/>
      <protection hidden="1"/>
    </xf>
    <xf numFmtId="0" fontId="64" fillId="0" borderId="62" xfId="0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0" fillId="0" borderId="57" xfId="0" applyBorder="1" applyAlignment="1">
      <alignment horizontal="center"/>
    </xf>
    <xf numFmtId="0" fontId="72" fillId="0" borderId="0" xfId="0" applyFont="1" applyBorder="1" applyAlignment="1" applyProtection="1">
      <alignment horizontal="left" vertical="justify"/>
      <protection locked="0"/>
    </xf>
    <xf numFmtId="0" fontId="61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 horizontal="center" vertical="justify"/>
      <protection locked="0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189" fontId="52" fillId="32" borderId="42" xfId="0" applyNumberFormat="1" applyFont="1" applyFill="1" applyBorder="1" applyAlignment="1" applyProtection="1">
      <alignment horizontal="center" vertical="center"/>
      <protection hidden="1"/>
    </xf>
    <xf numFmtId="189" fontId="52" fillId="32" borderId="20" xfId="0" applyNumberFormat="1" applyFont="1" applyFill="1" applyBorder="1" applyAlignment="1" applyProtection="1">
      <alignment horizontal="center" vertical="center"/>
      <protection hidden="1"/>
    </xf>
    <xf numFmtId="1" fontId="52" fillId="0" borderId="42" xfId="0" applyNumberFormat="1" applyFont="1" applyBorder="1" applyAlignment="1" applyProtection="1">
      <alignment horizontal="center" vertical="center"/>
      <protection locked="0"/>
    </xf>
    <xf numFmtId="1" fontId="52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50" fillId="0" borderId="42" xfId="0" applyFont="1" applyFill="1" applyBorder="1" applyAlignment="1" applyProtection="1">
      <alignment horizontal="center" vertical="center"/>
      <protection hidden="1"/>
    </xf>
    <xf numFmtId="0" fontId="50" fillId="0" borderId="43" xfId="0" applyFont="1" applyFill="1" applyBorder="1" applyAlignment="1" applyProtection="1">
      <alignment horizontal="center" vertical="center"/>
      <protection hidden="1"/>
    </xf>
    <xf numFmtId="0" fontId="50" fillId="0" borderId="20" xfId="0" applyFont="1" applyFill="1" applyBorder="1" applyAlignment="1" applyProtection="1">
      <alignment horizontal="center" vertical="center"/>
      <protection hidden="1"/>
    </xf>
    <xf numFmtId="0" fontId="50" fillId="0" borderId="42" xfId="0" applyFont="1" applyFill="1" applyBorder="1" applyAlignment="1" applyProtection="1">
      <alignment horizontal="center" vertical="top"/>
      <protection hidden="1"/>
    </xf>
    <xf numFmtId="0" fontId="50" fillId="0" borderId="20" xfId="0" applyFont="1" applyFill="1" applyBorder="1" applyAlignment="1" applyProtection="1">
      <alignment horizontal="center" vertical="top"/>
      <protection hidden="1"/>
    </xf>
    <xf numFmtId="0" fontId="50" fillId="0" borderId="41" xfId="0" applyFont="1" applyBorder="1" applyAlignment="1" applyProtection="1">
      <alignment horizontal="center" textRotation="90"/>
      <protection hidden="1"/>
    </xf>
    <xf numFmtId="0" fontId="50" fillId="0" borderId="63" xfId="0" applyFont="1" applyBorder="1" applyAlignment="1" applyProtection="1">
      <alignment horizontal="center" textRotation="90"/>
      <protection hidden="1"/>
    </xf>
    <xf numFmtId="0" fontId="50" fillId="0" borderId="29" xfId="0" applyFont="1" applyBorder="1" applyAlignment="1" applyProtection="1">
      <alignment horizontal="center" textRotation="90"/>
      <protection hidden="1"/>
    </xf>
    <xf numFmtId="0" fontId="50" fillId="0" borderId="42" xfId="0" applyFont="1" applyFill="1" applyBorder="1" applyAlignment="1" applyProtection="1">
      <alignment horizontal="center" vertical="center" wrapText="1"/>
      <protection hidden="1"/>
    </xf>
    <xf numFmtId="0" fontId="50" fillId="0" borderId="43" xfId="0" applyFont="1" applyFill="1" applyBorder="1" applyAlignment="1" applyProtection="1">
      <alignment horizontal="center" vertical="center" wrapText="1"/>
      <protection hidden="1"/>
    </xf>
    <xf numFmtId="0" fontId="50" fillId="0" borderId="20" xfId="0" applyFont="1" applyFill="1" applyBorder="1" applyAlignment="1" applyProtection="1">
      <alignment horizontal="center" vertical="center" wrapText="1"/>
      <protection hidden="1"/>
    </xf>
    <xf numFmtId="0" fontId="50" fillId="0" borderId="72" xfId="0" applyFont="1" applyBorder="1" applyAlignment="1" applyProtection="1">
      <alignment horizontal="center" textRotation="90"/>
      <protection hidden="1"/>
    </xf>
    <xf numFmtId="0" fontId="50" fillId="0" borderId="0" xfId="0" applyFont="1" applyBorder="1" applyAlignment="1" applyProtection="1">
      <alignment horizontal="center" textRotation="90"/>
      <protection hidden="1"/>
    </xf>
    <xf numFmtId="0" fontId="50" fillId="0" borderId="74" xfId="0" applyFont="1" applyBorder="1" applyAlignment="1" applyProtection="1">
      <alignment horizontal="center" textRotation="90"/>
      <protection hidden="1"/>
    </xf>
    <xf numFmtId="0" fontId="52" fillId="0" borderId="39" xfId="0" applyFont="1" applyBorder="1" applyAlignment="1" applyProtection="1">
      <alignment vertical="center"/>
      <protection hidden="1"/>
    </xf>
    <xf numFmtId="0" fontId="52" fillId="0" borderId="76" xfId="0" applyFont="1" applyBorder="1" applyAlignment="1" applyProtection="1">
      <alignment vertical="center"/>
      <protection hidden="1"/>
    </xf>
    <xf numFmtId="0" fontId="52" fillId="0" borderId="77" xfId="0" applyFont="1" applyBorder="1" applyAlignment="1" applyProtection="1">
      <alignment vertical="center"/>
      <protection hidden="1"/>
    </xf>
    <xf numFmtId="49" fontId="28" fillId="33" borderId="42" xfId="0" applyNumberFormat="1" applyFont="1" applyFill="1" applyBorder="1" applyAlignment="1" applyProtection="1">
      <alignment horizontal="left" vertical="top"/>
      <protection hidden="1"/>
    </xf>
    <xf numFmtId="49" fontId="28" fillId="33" borderId="43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52" fillId="0" borderId="42" xfId="0" applyFont="1" applyBorder="1" applyAlignment="1" applyProtection="1">
      <alignment horizontal="center" vertical="center"/>
      <protection hidden="1"/>
    </xf>
    <xf numFmtId="0" fontId="52" fillId="0" borderId="43" xfId="0" applyFont="1" applyBorder="1" applyAlignment="1" applyProtection="1">
      <alignment horizontal="center" vertical="center"/>
      <protection hidden="1"/>
    </xf>
    <xf numFmtId="0" fontId="52" fillId="0" borderId="20" xfId="0" applyFont="1" applyBorder="1" applyAlignment="1" applyProtection="1">
      <alignment horizontal="center" vertical="center"/>
      <protection hidden="1"/>
    </xf>
    <xf numFmtId="0" fontId="52" fillId="0" borderId="38" xfId="0" applyFont="1" applyBorder="1" applyAlignment="1" applyProtection="1">
      <alignment vertical="center"/>
      <protection hidden="1"/>
    </xf>
    <xf numFmtId="0" fontId="52" fillId="0" borderId="62" xfId="0" applyFont="1" applyBorder="1" applyAlignment="1" applyProtection="1">
      <alignment vertical="center"/>
      <protection hidden="1"/>
    </xf>
    <xf numFmtId="0" fontId="52" fillId="0" borderId="45" xfId="0" applyFont="1" applyBorder="1" applyAlignment="1" applyProtection="1">
      <alignment vertical="center"/>
      <protection hidden="1"/>
    </xf>
    <xf numFmtId="0" fontId="52" fillId="0" borderId="38" xfId="0" applyFont="1" applyBorder="1" applyAlignment="1" applyProtection="1">
      <alignment vertical="center" wrapText="1"/>
      <protection hidden="1"/>
    </xf>
    <xf numFmtId="0" fontId="52" fillId="0" borderId="62" xfId="0" applyFont="1" applyBorder="1" applyAlignment="1" applyProtection="1">
      <alignment vertical="center" wrapText="1"/>
      <protection hidden="1"/>
    </xf>
    <xf numFmtId="0" fontId="52" fillId="0" borderId="45" xfId="0" applyFont="1" applyBorder="1" applyAlignment="1" applyProtection="1">
      <alignment vertical="center" wrapText="1"/>
      <protection hidden="1"/>
    </xf>
    <xf numFmtId="49" fontId="51" fillId="0" borderId="42" xfId="0" applyNumberFormat="1" applyFont="1" applyBorder="1" applyAlignment="1" applyProtection="1">
      <alignment horizontal="left" vertical="top"/>
      <protection hidden="1"/>
    </xf>
    <xf numFmtId="49" fontId="51" fillId="0" borderId="43" xfId="0" applyNumberFormat="1" applyFont="1" applyBorder="1" applyAlignment="1" applyProtection="1">
      <alignment horizontal="left" vertical="top"/>
      <protection hidden="1"/>
    </xf>
    <xf numFmtId="49" fontId="51" fillId="0" borderId="20" xfId="0" applyNumberFormat="1" applyFont="1" applyBorder="1" applyAlignment="1" applyProtection="1">
      <alignment horizontal="left" vertical="top"/>
      <protection hidden="1"/>
    </xf>
    <xf numFmtId="0" fontId="52" fillId="0" borderId="37" xfId="0" applyFont="1" applyBorder="1" applyAlignment="1" applyProtection="1">
      <alignment vertical="center"/>
      <protection hidden="1"/>
    </xf>
    <xf numFmtId="0" fontId="52" fillId="0" borderId="68" xfId="0" applyFont="1" applyBorder="1" applyAlignment="1" applyProtection="1">
      <alignment vertical="center"/>
      <protection hidden="1"/>
    </xf>
    <xf numFmtId="0" fontId="52" fillId="0" borderId="69" xfId="0" applyFont="1" applyBorder="1" applyAlignment="1" applyProtection="1">
      <alignment vertical="center"/>
      <protection hidden="1"/>
    </xf>
    <xf numFmtId="49" fontId="51" fillId="33" borderId="42" xfId="0" applyNumberFormat="1" applyFont="1" applyFill="1" applyBorder="1" applyAlignment="1" applyProtection="1">
      <alignment horizontal="left" vertical="top"/>
      <protection hidden="1"/>
    </xf>
    <xf numFmtId="49" fontId="51" fillId="33" borderId="43" xfId="0" applyNumberFormat="1" applyFont="1" applyFill="1" applyBorder="1" applyAlignment="1" applyProtection="1">
      <alignment horizontal="left" vertical="top"/>
      <protection hidden="1"/>
    </xf>
    <xf numFmtId="49" fontId="51" fillId="33" borderId="20" xfId="0" applyNumberFormat="1" applyFont="1" applyFill="1" applyBorder="1" applyAlignment="1" applyProtection="1">
      <alignment horizontal="left" vertical="top"/>
      <protection hidden="1"/>
    </xf>
    <xf numFmtId="0" fontId="51" fillId="0" borderId="42" xfId="0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 horizontal="center"/>
      <protection hidden="1"/>
    </xf>
    <xf numFmtId="0" fontId="50" fillId="0" borderId="42" xfId="0" applyFont="1" applyBorder="1" applyAlignment="1" applyProtection="1">
      <alignment horizontal="center" vertical="center"/>
      <protection hidden="1"/>
    </xf>
    <xf numFmtId="0" fontId="50" fillId="0" borderId="43" xfId="0" applyFont="1" applyBorder="1" applyAlignment="1" applyProtection="1">
      <alignment horizontal="center" vertical="center"/>
      <protection hidden="1"/>
    </xf>
    <xf numFmtId="0" fontId="50" fillId="0" borderId="20" xfId="0" applyFont="1" applyBorder="1" applyAlignment="1" applyProtection="1">
      <alignment horizontal="center" vertical="center"/>
      <protection hidden="1"/>
    </xf>
    <xf numFmtId="0" fontId="50" fillId="0" borderId="42" xfId="0" applyFont="1" applyBorder="1" applyAlignment="1" applyProtection="1">
      <alignment horizontal="center" vertical="center" wrapText="1"/>
      <protection hidden="1"/>
    </xf>
    <xf numFmtId="0" fontId="50" fillId="0" borderId="43" xfId="0" applyFont="1" applyBorder="1" applyAlignment="1" applyProtection="1">
      <alignment horizontal="center" vertical="center" wrapText="1"/>
      <protection hidden="1"/>
    </xf>
    <xf numFmtId="0" fontId="50" fillId="0" borderId="20" xfId="0" applyFont="1" applyBorder="1" applyAlignment="1" applyProtection="1">
      <alignment horizontal="center" vertical="center" wrapText="1"/>
      <protection hidden="1"/>
    </xf>
    <xf numFmtId="0" fontId="50" fillId="0" borderId="36" xfId="0" applyFont="1" applyFill="1" applyBorder="1" applyAlignment="1" applyProtection="1">
      <alignment horizontal="center" vertical="top"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0" fontId="50" fillId="0" borderId="19" xfId="0" applyFont="1" applyFill="1" applyBorder="1" applyAlignment="1" applyProtection="1">
      <alignment horizontal="center" vertical="top"/>
      <protection hidden="1"/>
    </xf>
    <xf numFmtId="0" fontId="50" fillId="0" borderId="41" xfId="0" applyFont="1" applyBorder="1" applyAlignment="1" applyProtection="1">
      <alignment horizontal="center" vertical="center" textRotation="90"/>
      <protection hidden="1"/>
    </xf>
    <xf numFmtId="0" fontId="50" fillId="0" borderId="63" xfId="0" applyFont="1" applyBorder="1" applyAlignment="1" applyProtection="1">
      <alignment horizontal="center"/>
      <protection hidden="1"/>
    </xf>
    <xf numFmtId="0" fontId="50" fillId="0" borderId="29" xfId="0" applyFont="1" applyBorder="1" applyAlignment="1" applyProtection="1">
      <alignment horizontal="center"/>
      <protection hidden="1"/>
    </xf>
    <xf numFmtId="0" fontId="50" fillId="0" borderId="41" xfId="0" applyFont="1" applyBorder="1" applyAlignment="1" applyProtection="1">
      <alignment horizontal="center" vertical="center"/>
      <protection hidden="1"/>
    </xf>
    <xf numFmtId="0" fontId="50" fillId="0" borderId="63" xfId="0" applyFont="1" applyBorder="1" applyAlignment="1" applyProtection="1">
      <alignment horizontal="center" vertical="center"/>
      <protection hidden="1"/>
    </xf>
    <xf numFmtId="0" fontId="50" fillId="0" borderId="29" xfId="0" applyFont="1" applyBorder="1" applyAlignment="1" applyProtection="1">
      <alignment horizontal="center" vertical="center"/>
      <protection hidden="1"/>
    </xf>
    <xf numFmtId="0" fontId="50" fillId="0" borderId="71" xfId="0" applyFont="1" applyBorder="1" applyAlignment="1" applyProtection="1">
      <alignment horizontal="center" vertical="center"/>
      <protection hidden="1"/>
    </xf>
    <xf numFmtId="0" fontId="50" fillId="0" borderId="72" xfId="0" applyFont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 horizontal="center" vertical="center"/>
      <protection hidden="1"/>
    </xf>
    <xf numFmtId="0" fontId="50" fillId="0" borderId="73" xfId="0" applyFont="1" applyBorder="1" applyAlignment="1" applyProtection="1">
      <alignment horizontal="center" vertical="center"/>
      <protection hidden="1"/>
    </xf>
    <xf numFmtId="0" fontId="50" fillId="0" borderId="74" xfId="0" applyFont="1" applyBorder="1" applyAlignment="1" applyProtection="1">
      <alignment horizontal="center" vertical="center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1" fontId="52" fillId="33" borderId="42" xfId="0" applyNumberFormat="1" applyFont="1" applyFill="1" applyBorder="1" applyAlignment="1" applyProtection="1">
      <alignment horizontal="center"/>
      <protection hidden="1"/>
    </xf>
    <xf numFmtId="1" fontId="52" fillId="33" borderId="20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68" xfId="0" applyNumberFormat="1" applyFont="1" applyBorder="1" applyAlignment="1" applyProtection="1">
      <alignment horizontal="center" vertical="center" wrapText="1"/>
      <protection hidden="1"/>
    </xf>
    <xf numFmtId="0" fontId="13" fillId="0" borderId="62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74" xfId="0" applyNumberFormat="1" applyFont="1" applyBorder="1" applyAlignment="1" applyProtection="1">
      <alignment horizontal="left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view="pageBreakPreview" zoomScale="75" zoomScaleSheetLayoutView="75" zoomScalePageLayoutView="0" workbookViewId="0" topLeftCell="A64">
      <selection activeCell="E10" sqref="E10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423" customWidth="1"/>
  </cols>
  <sheetData>
    <row r="1" ht="35.25" customHeight="1"/>
    <row r="2" spans="3:4" ht="14.25">
      <c r="C2" s="424"/>
      <c r="D2" s="425"/>
    </row>
    <row r="3" spans="1:4" ht="12.75">
      <c r="A3" s="614" t="s">
        <v>191</v>
      </c>
      <c r="B3" s="616" t="s">
        <v>192</v>
      </c>
      <c r="C3" s="618" t="s">
        <v>69</v>
      </c>
      <c r="D3" s="619" t="s">
        <v>193</v>
      </c>
    </row>
    <row r="4" spans="1:4" ht="12.75">
      <c r="A4" s="615"/>
      <c r="B4" s="617"/>
      <c r="C4" s="614"/>
      <c r="D4" s="620"/>
    </row>
    <row r="5" spans="1:4" ht="14.25">
      <c r="A5" s="611" t="s">
        <v>130</v>
      </c>
      <c r="B5" s="611">
        <v>120</v>
      </c>
      <c r="C5" s="426" t="s">
        <v>194</v>
      </c>
      <c r="D5" s="427">
        <v>121</v>
      </c>
    </row>
    <row r="6" spans="1:4" ht="14.25">
      <c r="A6" s="621"/>
      <c r="B6" s="621"/>
      <c r="C6" s="426" t="s">
        <v>195</v>
      </c>
      <c r="D6" s="427">
        <v>122</v>
      </c>
    </row>
    <row r="7" spans="1:4" ht="14.25">
      <c r="A7" s="621"/>
      <c r="B7" s="621"/>
      <c r="C7" s="426" t="s">
        <v>196</v>
      </c>
      <c r="D7" s="427">
        <v>123</v>
      </c>
    </row>
    <row r="8" spans="1:4" ht="14.25">
      <c r="A8" s="621"/>
      <c r="B8" s="621"/>
      <c r="C8" s="426" t="s">
        <v>197</v>
      </c>
      <c r="D8" s="427">
        <v>124</v>
      </c>
    </row>
    <row r="9" spans="1:4" ht="14.25">
      <c r="A9" s="621"/>
      <c r="B9" s="621"/>
      <c r="C9" s="426" t="s">
        <v>198</v>
      </c>
      <c r="D9" s="427">
        <v>125</v>
      </c>
    </row>
    <row r="10" spans="1:4" ht="14.25">
      <c r="A10" s="621"/>
      <c r="B10" s="621"/>
      <c r="C10" s="426" t="s">
        <v>199</v>
      </c>
      <c r="D10" s="427">
        <v>126</v>
      </c>
    </row>
    <row r="11" spans="1:4" ht="14.25">
      <c r="A11" s="621"/>
      <c r="B11" s="621"/>
      <c r="C11" s="426" t="s">
        <v>200</v>
      </c>
      <c r="D11" s="427">
        <v>127</v>
      </c>
    </row>
    <row r="12" spans="1:4" ht="14.25">
      <c r="A12" s="621"/>
      <c r="B12" s="621"/>
      <c r="C12" s="426" t="s">
        <v>201</v>
      </c>
      <c r="D12" s="427">
        <v>128</v>
      </c>
    </row>
    <row r="13" spans="1:4" ht="14.25">
      <c r="A13" s="621"/>
      <c r="B13" s="621"/>
      <c r="C13" s="426" t="s">
        <v>202</v>
      </c>
      <c r="D13" s="427">
        <v>129</v>
      </c>
    </row>
    <row r="14" spans="1:4" ht="14.25">
      <c r="A14" s="621"/>
      <c r="B14" s="621"/>
      <c r="C14" s="426" t="s">
        <v>181</v>
      </c>
      <c r="D14" s="427">
        <v>130</v>
      </c>
    </row>
    <row r="15" spans="1:4" ht="14.25">
      <c r="A15" s="621"/>
      <c r="B15" s="621"/>
      <c r="C15" s="426" t="s">
        <v>203</v>
      </c>
      <c r="D15" s="427">
        <v>131</v>
      </c>
    </row>
    <row r="16" spans="1:4" ht="14.25">
      <c r="A16" s="621"/>
      <c r="B16" s="621"/>
      <c r="C16" s="426" t="s">
        <v>204</v>
      </c>
      <c r="D16" s="427">
        <v>132</v>
      </c>
    </row>
    <row r="17" spans="1:4" ht="14.25">
      <c r="A17" s="621"/>
      <c r="B17" s="621"/>
      <c r="C17" s="426" t="s">
        <v>205</v>
      </c>
      <c r="D17" s="427">
        <v>133</v>
      </c>
    </row>
    <row r="18" spans="1:4" ht="14.25">
      <c r="A18" s="621"/>
      <c r="B18" s="621"/>
      <c r="C18" s="426" t="s">
        <v>206</v>
      </c>
      <c r="D18" s="427">
        <v>134</v>
      </c>
    </row>
    <row r="19" spans="1:4" ht="14.25">
      <c r="A19" s="621"/>
      <c r="B19" s="621"/>
      <c r="C19" s="426" t="s">
        <v>207</v>
      </c>
      <c r="D19" s="427">
        <v>135</v>
      </c>
    </row>
    <row r="20" spans="1:4" ht="14.25">
      <c r="A20" s="621"/>
      <c r="B20" s="621"/>
      <c r="C20" s="426" t="s">
        <v>208</v>
      </c>
      <c r="D20" s="427">
        <v>136</v>
      </c>
    </row>
    <row r="21" spans="1:4" ht="14.25">
      <c r="A21" s="622"/>
      <c r="B21" s="622"/>
      <c r="C21" s="426" t="s">
        <v>209</v>
      </c>
      <c r="D21" s="427">
        <v>137</v>
      </c>
    </row>
    <row r="22" spans="1:4" ht="14.25">
      <c r="A22" s="611" t="s">
        <v>210</v>
      </c>
      <c r="B22" s="611">
        <v>140</v>
      </c>
      <c r="C22" s="426" t="s">
        <v>211</v>
      </c>
      <c r="D22" s="427">
        <v>141</v>
      </c>
    </row>
    <row r="23" spans="1:4" ht="14.25">
      <c r="A23" s="612"/>
      <c r="B23" s="612"/>
      <c r="C23" s="426" t="s">
        <v>212</v>
      </c>
      <c r="D23" s="427">
        <v>142</v>
      </c>
    </row>
    <row r="24" spans="1:4" ht="14.25">
      <c r="A24" s="612"/>
      <c r="B24" s="612"/>
      <c r="C24" s="426" t="s">
        <v>213</v>
      </c>
      <c r="D24" s="427">
        <v>143</v>
      </c>
    </row>
    <row r="25" spans="1:4" ht="14.25">
      <c r="A25" s="612"/>
      <c r="B25" s="612"/>
      <c r="C25" s="426" t="s">
        <v>214</v>
      </c>
      <c r="D25" s="427">
        <v>144</v>
      </c>
    </row>
    <row r="26" spans="1:4" ht="14.25">
      <c r="A26" s="612"/>
      <c r="B26" s="612"/>
      <c r="C26" s="426" t="s">
        <v>215</v>
      </c>
      <c r="D26" s="427">
        <v>145</v>
      </c>
    </row>
    <row r="27" spans="1:4" ht="14.25">
      <c r="A27" s="612"/>
      <c r="B27" s="612"/>
      <c r="C27" s="426" t="s">
        <v>216</v>
      </c>
      <c r="D27" s="427">
        <v>146</v>
      </c>
    </row>
    <row r="28" spans="1:4" ht="14.25">
      <c r="A28" s="612"/>
      <c r="B28" s="612"/>
      <c r="C28" s="426" t="s">
        <v>217</v>
      </c>
      <c r="D28" s="427">
        <v>147</v>
      </c>
    </row>
    <row r="29" spans="1:4" ht="14.25">
      <c r="A29" s="612"/>
      <c r="B29" s="612"/>
      <c r="C29" s="426" t="s">
        <v>218</v>
      </c>
      <c r="D29" s="427">
        <v>148</v>
      </c>
    </row>
    <row r="30" spans="1:4" ht="14.25">
      <c r="A30" s="612"/>
      <c r="B30" s="612"/>
      <c r="C30" s="426" t="s">
        <v>219</v>
      </c>
      <c r="D30" s="427">
        <v>149</v>
      </c>
    </row>
    <row r="31" spans="1:4" ht="14.25">
      <c r="A31" s="612"/>
      <c r="B31" s="612"/>
      <c r="C31" s="426" t="s">
        <v>220</v>
      </c>
      <c r="D31" s="427">
        <v>150</v>
      </c>
    </row>
    <row r="32" spans="1:4" ht="14.25">
      <c r="A32" s="612"/>
      <c r="B32" s="612"/>
      <c r="C32" s="426" t="s">
        <v>221</v>
      </c>
      <c r="D32" s="427">
        <v>151</v>
      </c>
    </row>
    <row r="33" spans="1:4" ht="14.25">
      <c r="A33" s="612"/>
      <c r="B33" s="612"/>
      <c r="C33" s="426" t="s">
        <v>222</v>
      </c>
      <c r="D33" s="427">
        <v>152</v>
      </c>
    </row>
    <row r="34" spans="1:4" ht="14.25">
      <c r="A34" s="612"/>
      <c r="B34" s="612"/>
      <c r="C34" s="426" t="s">
        <v>223</v>
      </c>
      <c r="D34" s="427">
        <v>153</v>
      </c>
    </row>
    <row r="35" spans="1:4" ht="14.25">
      <c r="A35" s="612"/>
      <c r="B35" s="612"/>
      <c r="C35" s="426" t="s">
        <v>224</v>
      </c>
      <c r="D35" s="427">
        <v>154</v>
      </c>
    </row>
    <row r="36" spans="1:4" ht="14.25">
      <c r="A36" s="613"/>
      <c r="B36" s="613"/>
      <c r="C36" s="426" t="s">
        <v>225</v>
      </c>
      <c r="D36" s="427">
        <v>155</v>
      </c>
    </row>
    <row r="37" spans="1:4" ht="14.25">
      <c r="A37" s="604" t="s">
        <v>226</v>
      </c>
      <c r="B37" s="604">
        <v>160</v>
      </c>
      <c r="C37" s="426" t="s">
        <v>227</v>
      </c>
      <c r="D37" s="427">
        <v>161</v>
      </c>
    </row>
    <row r="38" spans="1:4" ht="14.25">
      <c r="A38" s="605"/>
      <c r="B38" s="605"/>
      <c r="C38" s="426" t="s">
        <v>228</v>
      </c>
      <c r="D38" s="427">
        <v>162</v>
      </c>
    </row>
    <row r="39" spans="1:4" ht="14.25">
      <c r="A39" s="605"/>
      <c r="B39" s="605"/>
      <c r="C39" s="426" t="s">
        <v>229</v>
      </c>
      <c r="D39" s="427">
        <v>163</v>
      </c>
    </row>
    <row r="40" spans="1:4" ht="14.25">
      <c r="A40" s="605"/>
      <c r="B40" s="605"/>
      <c r="C40" s="426" t="s">
        <v>230</v>
      </c>
      <c r="D40" s="427">
        <v>164</v>
      </c>
    </row>
    <row r="41" spans="1:4" ht="14.25">
      <c r="A41" s="605"/>
      <c r="B41" s="605"/>
      <c r="C41" s="426" t="s">
        <v>231</v>
      </c>
      <c r="D41" s="427">
        <v>165</v>
      </c>
    </row>
    <row r="42" spans="1:4" ht="14.25">
      <c r="A42" s="605"/>
      <c r="B42" s="605"/>
      <c r="C42" s="426" t="s">
        <v>232</v>
      </c>
      <c r="D42" s="427">
        <v>166</v>
      </c>
    </row>
    <row r="43" spans="1:4" ht="14.25">
      <c r="A43" s="605"/>
      <c r="B43" s="605"/>
      <c r="C43" s="426" t="s">
        <v>233</v>
      </c>
      <c r="D43" s="427">
        <v>167</v>
      </c>
    </row>
    <row r="44" spans="1:4" ht="14.25">
      <c r="A44" s="605"/>
      <c r="B44" s="605"/>
      <c r="C44" s="426" t="s">
        <v>234</v>
      </c>
      <c r="D44" s="427">
        <v>168</v>
      </c>
    </row>
    <row r="45" spans="1:4" ht="14.25">
      <c r="A45" s="605"/>
      <c r="B45" s="605"/>
      <c r="C45" s="426" t="s">
        <v>235</v>
      </c>
      <c r="D45" s="427">
        <v>169</v>
      </c>
    </row>
    <row r="46" spans="1:4" ht="14.25">
      <c r="A46" s="606"/>
      <c r="B46" s="606"/>
      <c r="C46" s="426" t="s">
        <v>236</v>
      </c>
      <c r="D46" s="427">
        <v>170</v>
      </c>
    </row>
    <row r="47" spans="1:4" ht="14.25">
      <c r="A47" s="604" t="s">
        <v>237</v>
      </c>
      <c r="B47" s="604">
        <v>180</v>
      </c>
      <c r="C47" s="426" t="s">
        <v>238</v>
      </c>
      <c r="D47" s="427">
        <v>181</v>
      </c>
    </row>
    <row r="48" spans="1:4" ht="14.25">
      <c r="A48" s="605"/>
      <c r="B48" s="605"/>
      <c r="C48" s="426" t="s">
        <v>239</v>
      </c>
      <c r="D48" s="427">
        <v>182</v>
      </c>
    </row>
    <row r="49" spans="1:4" ht="14.25">
      <c r="A49" s="605"/>
      <c r="B49" s="605"/>
      <c r="C49" s="426" t="s">
        <v>240</v>
      </c>
      <c r="D49" s="427">
        <v>183</v>
      </c>
    </row>
    <row r="50" spans="1:4" ht="14.25">
      <c r="A50" s="605"/>
      <c r="B50" s="605"/>
      <c r="C50" s="426" t="s">
        <v>241</v>
      </c>
      <c r="D50" s="427">
        <v>184</v>
      </c>
    </row>
    <row r="51" spans="1:4" ht="14.25">
      <c r="A51" s="605"/>
      <c r="B51" s="605"/>
      <c r="C51" s="426" t="s">
        <v>242</v>
      </c>
      <c r="D51" s="427">
        <v>185</v>
      </c>
    </row>
    <row r="52" spans="1:4" ht="14.25">
      <c r="A52" s="605"/>
      <c r="B52" s="605"/>
      <c r="C52" s="426" t="s">
        <v>243</v>
      </c>
      <c r="D52" s="427">
        <v>186</v>
      </c>
    </row>
    <row r="53" spans="1:4" ht="14.25">
      <c r="A53" s="605"/>
      <c r="B53" s="605"/>
      <c r="C53" s="426" t="s">
        <v>244</v>
      </c>
      <c r="D53" s="427">
        <v>187</v>
      </c>
    </row>
    <row r="54" spans="1:4" ht="14.25">
      <c r="A54" s="605"/>
      <c r="B54" s="605"/>
      <c r="C54" s="426" t="s">
        <v>245</v>
      </c>
      <c r="D54" s="427">
        <v>188</v>
      </c>
    </row>
    <row r="55" spans="1:4" ht="14.25">
      <c r="A55" s="605"/>
      <c r="B55" s="605"/>
      <c r="C55" s="426" t="s">
        <v>246</v>
      </c>
      <c r="D55" s="427">
        <v>189</v>
      </c>
    </row>
    <row r="56" spans="1:4" ht="14.25">
      <c r="A56" s="605"/>
      <c r="B56" s="605"/>
      <c r="C56" s="426" t="s">
        <v>247</v>
      </c>
      <c r="D56" s="427">
        <v>190</v>
      </c>
    </row>
    <row r="57" spans="1:4" ht="14.25">
      <c r="A57" s="605"/>
      <c r="B57" s="605"/>
      <c r="C57" s="426" t="s">
        <v>248</v>
      </c>
      <c r="D57" s="427">
        <v>191</v>
      </c>
    </row>
    <row r="58" spans="1:4" ht="14.25">
      <c r="A58" s="605"/>
      <c r="B58" s="605"/>
      <c r="C58" s="426" t="s">
        <v>249</v>
      </c>
      <c r="D58" s="427">
        <v>192</v>
      </c>
    </row>
    <row r="59" spans="1:4" ht="14.25">
      <c r="A59" s="605"/>
      <c r="B59" s="605"/>
      <c r="C59" s="426" t="s">
        <v>250</v>
      </c>
      <c r="D59" s="427">
        <v>193</v>
      </c>
    </row>
    <row r="60" spans="1:4" ht="14.25">
      <c r="A60" s="606"/>
      <c r="B60" s="606"/>
      <c r="C60" s="426" t="s">
        <v>251</v>
      </c>
      <c r="D60" s="427">
        <v>194</v>
      </c>
    </row>
    <row r="61" spans="1:4" ht="14.25">
      <c r="A61" s="604" t="s">
        <v>252</v>
      </c>
      <c r="B61" s="604">
        <v>200</v>
      </c>
      <c r="C61" s="426" t="s">
        <v>253</v>
      </c>
      <c r="D61" s="427">
        <v>201</v>
      </c>
    </row>
    <row r="62" spans="1:4" ht="14.25">
      <c r="A62" s="607"/>
      <c r="B62" s="607"/>
      <c r="C62" s="426" t="s">
        <v>254</v>
      </c>
      <c r="D62" s="427">
        <v>202</v>
      </c>
    </row>
    <row r="63" spans="1:4" ht="14.25">
      <c r="A63" s="607"/>
      <c r="B63" s="607"/>
      <c r="C63" s="426" t="s">
        <v>255</v>
      </c>
      <c r="D63" s="427">
        <v>203</v>
      </c>
    </row>
    <row r="64" spans="1:4" ht="14.25">
      <c r="A64" s="607"/>
      <c r="B64" s="607"/>
      <c r="C64" s="426" t="s">
        <v>256</v>
      </c>
      <c r="D64" s="427">
        <v>204</v>
      </c>
    </row>
    <row r="65" spans="1:4" ht="14.25">
      <c r="A65" s="607"/>
      <c r="B65" s="607"/>
      <c r="C65" s="426" t="s">
        <v>257</v>
      </c>
      <c r="D65" s="427">
        <v>205</v>
      </c>
    </row>
    <row r="66" spans="1:4" ht="14.25">
      <c r="A66" s="607"/>
      <c r="B66" s="607"/>
      <c r="C66" s="426" t="s">
        <v>258</v>
      </c>
      <c r="D66" s="427">
        <v>206</v>
      </c>
    </row>
    <row r="67" spans="1:4" ht="14.25">
      <c r="A67" s="607"/>
      <c r="B67" s="607"/>
      <c r="C67" s="426" t="s">
        <v>259</v>
      </c>
      <c r="D67" s="427">
        <v>207</v>
      </c>
    </row>
    <row r="68" spans="1:4" ht="14.25">
      <c r="A68" s="607"/>
      <c r="B68" s="607"/>
      <c r="C68" s="426" t="s">
        <v>260</v>
      </c>
      <c r="D68" s="427">
        <v>208</v>
      </c>
    </row>
    <row r="69" spans="1:4" ht="14.25">
      <c r="A69" s="608"/>
      <c r="B69" s="608"/>
      <c r="C69" s="426" t="s">
        <v>261</v>
      </c>
      <c r="D69" s="427">
        <v>209</v>
      </c>
    </row>
    <row r="70" spans="1:4" ht="14.25">
      <c r="A70" s="604" t="s">
        <v>262</v>
      </c>
      <c r="B70" s="604">
        <v>270</v>
      </c>
      <c r="C70" s="426" t="s">
        <v>263</v>
      </c>
      <c r="D70" s="427">
        <v>271</v>
      </c>
    </row>
    <row r="71" spans="1:4" ht="14.25">
      <c r="A71" s="609"/>
      <c r="B71" s="609"/>
      <c r="C71" s="426" t="s">
        <v>264</v>
      </c>
      <c r="D71" s="427">
        <v>272</v>
      </c>
    </row>
    <row r="72" spans="1:4" ht="14.25">
      <c r="A72" s="609"/>
      <c r="B72" s="609"/>
      <c r="C72" s="426" t="s">
        <v>265</v>
      </c>
      <c r="D72" s="427">
        <v>273</v>
      </c>
    </row>
    <row r="73" spans="1:4" ht="14.25">
      <c r="A73" s="609"/>
      <c r="B73" s="609"/>
      <c r="C73" s="426" t="s">
        <v>266</v>
      </c>
      <c r="D73" s="427">
        <v>274</v>
      </c>
    </row>
    <row r="74" spans="1:4" ht="14.25">
      <c r="A74" s="610"/>
      <c r="B74" s="610"/>
      <c r="C74" s="426" t="s">
        <v>267</v>
      </c>
      <c r="D74" s="427">
        <v>275</v>
      </c>
    </row>
    <row r="75" spans="1:4" ht="14.25">
      <c r="A75" s="604" t="s">
        <v>268</v>
      </c>
      <c r="B75" s="604">
        <v>300</v>
      </c>
      <c r="C75" s="426" t="s">
        <v>269</v>
      </c>
      <c r="D75" s="427">
        <v>301</v>
      </c>
    </row>
    <row r="76" spans="1:4" ht="14.25">
      <c r="A76" s="607"/>
      <c r="B76" s="607"/>
      <c r="C76" s="426" t="s">
        <v>90</v>
      </c>
      <c r="D76" s="427">
        <v>302</v>
      </c>
    </row>
    <row r="77" spans="1:4" ht="14.25">
      <c r="A77" s="607"/>
      <c r="B77" s="607"/>
      <c r="C77" s="426" t="s">
        <v>270</v>
      </c>
      <c r="D77" s="427">
        <v>303</v>
      </c>
    </row>
    <row r="78" spans="1:4" ht="14.25">
      <c r="A78" s="607"/>
      <c r="B78" s="607"/>
      <c r="C78" s="426" t="s">
        <v>271</v>
      </c>
      <c r="D78" s="427">
        <v>304</v>
      </c>
    </row>
    <row r="79" spans="1:4" ht="14.25">
      <c r="A79" s="607"/>
      <c r="B79" s="607"/>
      <c r="C79" s="426" t="s">
        <v>272</v>
      </c>
      <c r="D79" s="427">
        <v>305</v>
      </c>
    </row>
    <row r="80" spans="1:4" ht="14.25">
      <c r="A80" s="607"/>
      <c r="B80" s="607"/>
      <c r="C80" s="426" t="s">
        <v>273</v>
      </c>
      <c r="D80" s="427">
        <v>306</v>
      </c>
    </row>
    <row r="81" spans="1:4" ht="14.25">
      <c r="A81" s="607"/>
      <c r="B81" s="607"/>
      <c r="C81" s="426" t="s">
        <v>274</v>
      </c>
      <c r="D81" s="427">
        <v>307</v>
      </c>
    </row>
    <row r="82" spans="1:4" ht="14.25">
      <c r="A82" s="607"/>
      <c r="B82" s="607"/>
      <c r="C82" s="426" t="s">
        <v>275</v>
      </c>
      <c r="D82" s="427">
        <v>308</v>
      </c>
    </row>
    <row r="83" spans="1:4" ht="14.25">
      <c r="A83" s="607"/>
      <c r="B83" s="607"/>
      <c r="C83" s="426" t="s">
        <v>276</v>
      </c>
      <c r="D83" s="427">
        <v>309</v>
      </c>
    </row>
    <row r="84" spans="1:4" ht="14.25">
      <c r="A84" s="608"/>
      <c r="B84" s="608"/>
      <c r="C84" s="426" t="s">
        <v>277</v>
      </c>
      <c r="D84" s="427">
        <v>310</v>
      </c>
    </row>
    <row r="85" spans="1:4" ht="14.25">
      <c r="A85" s="604" t="s">
        <v>278</v>
      </c>
      <c r="B85" s="604">
        <v>320</v>
      </c>
      <c r="C85" s="426" t="s">
        <v>279</v>
      </c>
      <c r="D85" s="427">
        <v>321</v>
      </c>
    </row>
    <row r="86" spans="1:4" ht="14.25">
      <c r="A86" s="605"/>
      <c r="B86" s="605"/>
      <c r="C86" s="426" t="s">
        <v>280</v>
      </c>
      <c r="D86" s="427">
        <v>322</v>
      </c>
    </row>
    <row r="87" spans="1:4" ht="14.25">
      <c r="A87" s="605"/>
      <c r="B87" s="605"/>
      <c r="C87" s="426" t="s">
        <v>281</v>
      </c>
      <c r="D87" s="427">
        <v>323</v>
      </c>
    </row>
    <row r="88" spans="1:4" ht="14.25">
      <c r="A88" s="605"/>
      <c r="B88" s="605"/>
      <c r="C88" s="426" t="s">
        <v>282</v>
      </c>
      <c r="D88" s="427">
        <v>324</v>
      </c>
    </row>
    <row r="89" spans="1:4" ht="14.25">
      <c r="A89" s="606"/>
      <c r="B89" s="606"/>
      <c r="C89" s="426" t="s">
        <v>283</v>
      </c>
      <c r="D89" s="427">
        <v>325</v>
      </c>
    </row>
    <row r="90" spans="1:4" ht="14.25">
      <c r="A90" s="604" t="s">
        <v>284</v>
      </c>
      <c r="B90" s="604">
        <v>350</v>
      </c>
      <c r="C90" s="426" t="s">
        <v>285</v>
      </c>
      <c r="D90" s="427">
        <v>351</v>
      </c>
    </row>
    <row r="91" spans="1:4" ht="14.25">
      <c r="A91" s="605"/>
      <c r="B91" s="605"/>
      <c r="C91" s="426" t="s">
        <v>286</v>
      </c>
      <c r="D91" s="427">
        <v>352</v>
      </c>
    </row>
    <row r="92" spans="1:4" ht="14.25">
      <c r="A92" s="605"/>
      <c r="B92" s="605"/>
      <c r="C92" s="426" t="s">
        <v>287</v>
      </c>
      <c r="D92" s="427">
        <v>353</v>
      </c>
    </row>
    <row r="93" spans="1:4" ht="14.25">
      <c r="A93" s="605"/>
      <c r="B93" s="605"/>
      <c r="C93" s="426" t="s">
        <v>288</v>
      </c>
      <c r="D93" s="427">
        <v>354</v>
      </c>
    </row>
    <row r="94" spans="1:4" ht="14.25">
      <c r="A94" s="605"/>
      <c r="B94" s="605"/>
      <c r="C94" s="426" t="s">
        <v>289</v>
      </c>
      <c r="D94" s="427">
        <v>355</v>
      </c>
    </row>
    <row r="95" spans="1:4" ht="14.25">
      <c r="A95" s="605"/>
      <c r="B95" s="605"/>
      <c r="C95" s="426" t="s">
        <v>290</v>
      </c>
      <c r="D95" s="427">
        <v>356</v>
      </c>
    </row>
    <row r="96" spans="1:4" ht="14.25">
      <c r="A96" s="605"/>
      <c r="B96" s="605"/>
      <c r="C96" s="426" t="s">
        <v>291</v>
      </c>
      <c r="D96" s="427">
        <v>357</v>
      </c>
    </row>
    <row r="97" spans="1:4" ht="14.25">
      <c r="A97" s="606"/>
      <c r="B97" s="606"/>
      <c r="C97" s="426" t="s">
        <v>292</v>
      </c>
      <c r="D97" s="427">
        <v>358</v>
      </c>
    </row>
    <row r="98" spans="1:4" ht="14.25">
      <c r="A98" s="155"/>
      <c r="B98" s="155"/>
      <c r="C98" s="428"/>
      <c r="D98" s="429"/>
    </row>
    <row r="99" spans="1:4" ht="14.25">
      <c r="A99" s="155"/>
      <c r="B99" s="155"/>
      <c r="C99" s="428"/>
      <c r="D99" s="429"/>
    </row>
    <row r="100" spans="1:4" ht="14.25">
      <c r="A100" s="155"/>
      <c r="B100" s="155"/>
      <c r="C100" s="428"/>
      <c r="D100" s="429"/>
    </row>
    <row r="101" spans="1:4" ht="14.25">
      <c r="A101" s="155"/>
      <c r="B101" s="155"/>
      <c r="C101" s="428"/>
      <c r="D101" s="429"/>
    </row>
    <row r="102" spans="1:4" ht="14.25">
      <c r="A102" s="155"/>
      <c r="B102" s="155"/>
      <c r="C102" s="428"/>
      <c r="D102" s="429"/>
    </row>
    <row r="103" spans="1:4" ht="14.25">
      <c r="A103" s="155"/>
      <c r="B103" s="155"/>
      <c r="C103" s="428"/>
      <c r="D103" s="429"/>
    </row>
    <row r="104" spans="1:4" ht="14.25">
      <c r="A104" s="155"/>
      <c r="B104" s="155"/>
      <c r="C104" s="428"/>
      <c r="D104" s="429"/>
    </row>
    <row r="105" spans="1:4" ht="14.25">
      <c r="A105" s="155"/>
      <c r="B105" s="155"/>
      <c r="C105" s="428"/>
      <c r="D105" s="429"/>
    </row>
    <row r="106" spans="1:4" ht="14.25">
      <c r="A106" s="155"/>
      <c r="B106" s="155"/>
      <c r="C106" s="428"/>
      <c r="D106" s="429"/>
    </row>
    <row r="107" spans="1:4" ht="14.25">
      <c r="A107" s="155"/>
      <c r="B107" s="155"/>
      <c r="C107" s="428"/>
      <c r="D107" s="429"/>
    </row>
    <row r="108" spans="1:4" ht="14.25">
      <c r="A108" s="155"/>
      <c r="B108" s="155"/>
      <c r="C108" s="428"/>
      <c r="D108" s="429"/>
    </row>
    <row r="109" spans="1:4" ht="16.5" customHeight="1">
      <c r="A109" s="155"/>
      <c r="B109" s="155"/>
      <c r="C109" s="428"/>
      <c r="D109" s="429"/>
    </row>
    <row r="110" spans="1:4" ht="14.25">
      <c r="A110" s="155"/>
      <c r="B110" s="155"/>
      <c r="C110" s="428"/>
      <c r="D110" s="429"/>
    </row>
    <row r="111" spans="1:4" ht="14.25">
      <c r="A111" s="155"/>
      <c r="B111" s="155"/>
      <c r="C111" s="428"/>
      <c r="D111" s="429"/>
    </row>
    <row r="112" spans="1:4" ht="14.25">
      <c r="A112" s="155"/>
      <c r="B112" s="155"/>
      <c r="C112" s="428"/>
      <c r="D112" s="429"/>
    </row>
    <row r="113" spans="1:4" ht="14.25">
      <c r="A113" s="155"/>
      <c r="B113" s="155"/>
      <c r="C113" s="428"/>
      <c r="D113" s="429"/>
    </row>
    <row r="114" spans="1:4" ht="14.25">
      <c r="A114" s="155"/>
      <c r="B114" s="155"/>
      <c r="C114" s="428"/>
      <c r="D114" s="429"/>
    </row>
    <row r="115" spans="1:4" ht="14.25">
      <c r="A115" s="155"/>
      <c r="B115" s="155"/>
      <c r="C115" s="428"/>
      <c r="D115" s="429"/>
    </row>
    <row r="116" spans="1:4" ht="14.25">
      <c r="A116" s="155"/>
      <c r="B116" s="155"/>
      <c r="C116" s="428"/>
      <c r="D116" s="429"/>
    </row>
    <row r="117" spans="1:4" ht="14.25">
      <c r="A117" s="155"/>
      <c r="B117" s="155"/>
      <c r="C117" s="428"/>
      <c r="D117" s="429"/>
    </row>
    <row r="118" spans="1:4" ht="14.25">
      <c r="A118" s="155"/>
      <c r="B118" s="155"/>
      <c r="C118" s="428"/>
      <c r="D118" s="429"/>
    </row>
    <row r="119" spans="1:4" ht="14.25">
      <c r="A119" s="155"/>
      <c r="B119" s="155"/>
      <c r="C119" s="428"/>
      <c r="D119" s="429"/>
    </row>
    <row r="120" spans="1:4" ht="14.25">
      <c r="A120" s="155"/>
      <c r="B120" s="155"/>
      <c r="C120" s="428"/>
      <c r="D120" s="429"/>
    </row>
    <row r="121" spans="1:4" ht="14.25">
      <c r="A121" s="155"/>
      <c r="B121" s="155"/>
      <c r="C121" s="428"/>
      <c r="D121" s="429"/>
    </row>
    <row r="122" spans="1:4" ht="14.25">
      <c r="A122" s="155"/>
      <c r="B122" s="155"/>
      <c r="C122" s="428"/>
      <c r="D122" s="429"/>
    </row>
    <row r="123" spans="1:4" ht="14.25">
      <c r="A123" s="155"/>
      <c r="B123" s="155"/>
      <c r="C123" s="428"/>
      <c r="D123" s="429"/>
    </row>
    <row r="124" spans="1:4" ht="14.25">
      <c r="A124" s="155"/>
      <c r="B124" s="155"/>
      <c r="C124" s="428"/>
      <c r="D124" s="429"/>
    </row>
    <row r="125" spans="1:4" ht="14.25">
      <c r="A125" s="155"/>
      <c r="B125" s="155"/>
      <c r="C125" s="428"/>
      <c r="D125" s="429"/>
    </row>
    <row r="126" spans="1:4" ht="14.25">
      <c r="A126" s="155"/>
      <c r="B126" s="155"/>
      <c r="C126" s="428"/>
      <c r="D126" s="429"/>
    </row>
    <row r="127" spans="1:4" ht="14.25">
      <c r="A127" s="155"/>
      <c r="B127" s="155"/>
      <c r="C127" s="428"/>
      <c r="D127" s="429"/>
    </row>
    <row r="128" spans="1:4" ht="14.25">
      <c r="A128" s="155"/>
      <c r="B128" s="155"/>
      <c r="C128" s="428"/>
      <c r="D128" s="429"/>
    </row>
    <row r="129" spans="1:4" ht="14.25">
      <c r="A129" s="155"/>
      <c r="B129" s="155"/>
      <c r="C129" s="428"/>
      <c r="D129" s="429"/>
    </row>
    <row r="130" spans="1:4" ht="14.25">
      <c r="A130" s="155"/>
      <c r="B130" s="155"/>
      <c r="C130" s="428"/>
      <c r="D130" s="429"/>
    </row>
    <row r="131" spans="1:4" ht="14.25">
      <c r="A131" s="155"/>
      <c r="B131" s="155"/>
      <c r="C131" s="428"/>
      <c r="D131" s="429"/>
    </row>
    <row r="132" spans="1:4" ht="14.25">
      <c r="A132" s="155"/>
      <c r="B132" s="155"/>
      <c r="C132" s="428"/>
      <c r="D132" s="429"/>
    </row>
    <row r="133" spans="1:4" ht="14.25">
      <c r="A133" s="155"/>
      <c r="B133" s="155"/>
      <c r="C133" s="428"/>
      <c r="D133" s="429"/>
    </row>
    <row r="134" spans="1:4" ht="14.25">
      <c r="A134" s="155"/>
      <c r="B134" s="155"/>
      <c r="C134" s="428"/>
      <c r="D134" s="429"/>
    </row>
    <row r="135" spans="1:4" ht="14.25">
      <c r="A135" s="155"/>
      <c r="B135" s="155"/>
      <c r="C135" s="428"/>
      <c r="D135" s="429"/>
    </row>
    <row r="136" spans="1:4" ht="14.25">
      <c r="A136" s="155"/>
      <c r="B136" s="155"/>
      <c r="C136" s="428"/>
      <c r="D136" s="429"/>
    </row>
    <row r="137" spans="1:4" ht="14.25">
      <c r="A137" s="155"/>
      <c r="B137" s="155"/>
      <c r="C137" s="428"/>
      <c r="D137" s="429"/>
    </row>
    <row r="138" spans="1:4" ht="14.25">
      <c r="A138" s="155"/>
      <c r="B138" s="155"/>
      <c r="C138" s="428"/>
      <c r="D138" s="429"/>
    </row>
    <row r="139" spans="1:4" ht="14.25">
      <c r="A139" s="155"/>
      <c r="B139" s="155"/>
      <c r="C139" s="428"/>
      <c r="D139" s="429"/>
    </row>
    <row r="140" spans="1:4" ht="14.25">
      <c r="A140" s="155"/>
      <c r="B140" s="155"/>
      <c r="C140" s="428"/>
      <c r="D140" s="429"/>
    </row>
    <row r="141" spans="1:4" ht="14.25">
      <c r="A141" s="155"/>
      <c r="B141" s="155"/>
      <c r="C141" s="428"/>
      <c r="D141" s="429"/>
    </row>
    <row r="142" spans="1:4" ht="14.25">
      <c r="A142" s="155"/>
      <c r="B142" s="155"/>
      <c r="C142" s="428"/>
      <c r="D142" s="429"/>
    </row>
    <row r="143" spans="1:4" ht="14.25">
      <c r="A143" s="155"/>
      <c r="B143" s="155"/>
      <c r="C143" s="428"/>
      <c r="D143" s="429"/>
    </row>
    <row r="144" spans="1:4" ht="14.25">
      <c r="A144" s="155"/>
      <c r="B144" s="155"/>
      <c r="C144" s="428"/>
      <c r="D144" s="429"/>
    </row>
    <row r="145" spans="1:4" ht="14.25">
      <c r="A145" s="155"/>
      <c r="B145" s="155"/>
      <c r="C145" s="428"/>
      <c r="D145" s="429"/>
    </row>
    <row r="146" spans="1:4" ht="14.25">
      <c r="A146" s="155"/>
      <c r="B146" s="155"/>
      <c r="C146" s="428"/>
      <c r="D146" s="429"/>
    </row>
    <row r="147" spans="1:4" ht="12" customHeight="1">
      <c r="A147" s="155"/>
      <c r="B147" s="155"/>
      <c r="C147" s="428"/>
      <c r="D147" s="429"/>
    </row>
    <row r="148" spans="1:4" ht="14.25">
      <c r="A148" s="155"/>
      <c r="B148" s="155"/>
      <c r="C148" s="428"/>
      <c r="D148" s="429"/>
    </row>
    <row r="149" spans="1:4" ht="14.25">
      <c r="A149" s="155"/>
      <c r="B149" s="155"/>
      <c r="C149" s="428"/>
      <c r="D149" s="429"/>
    </row>
    <row r="150" spans="1:4" ht="14.25">
      <c r="A150" s="155"/>
      <c r="B150" s="155"/>
      <c r="C150" s="428"/>
      <c r="D150" s="429"/>
    </row>
    <row r="151" spans="1:4" ht="14.25">
      <c r="A151" s="155"/>
      <c r="B151" s="155"/>
      <c r="C151" s="428"/>
      <c r="D151" s="429"/>
    </row>
    <row r="152" spans="1:4" ht="14.25">
      <c r="A152" s="155"/>
      <c r="B152" s="155"/>
      <c r="C152" s="428"/>
      <c r="D152" s="429"/>
    </row>
    <row r="153" spans="1:4" ht="14.25">
      <c r="A153" s="155"/>
      <c r="B153" s="155"/>
      <c r="C153" s="428"/>
      <c r="D153" s="429"/>
    </row>
    <row r="154" spans="1:4" ht="14.25">
      <c r="A154" s="155"/>
      <c r="B154" s="155"/>
      <c r="C154" s="428"/>
      <c r="D154" s="429"/>
    </row>
    <row r="155" spans="1:4" ht="14.25">
      <c r="A155" s="155"/>
      <c r="B155" s="155"/>
      <c r="C155" s="428"/>
      <c r="D155" s="429"/>
    </row>
    <row r="156" spans="1:4" ht="14.25">
      <c r="A156" s="155"/>
      <c r="B156" s="155"/>
      <c r="C156" s="428"/>
      <c r="D156" s="429"/>
    </row>
    <row r="157" spans="1:4" ht="14.25">
      <c r="A157" s="155"/>
      <c r="B157" s="155"/>
      <c r="C157" s="428"/>
      <c r="D157" s="429"/>
    </row>
    <row r="158" spans="1:4" ht="14.25">
      <c r="A158" s="155"/>
      <c r="B158" s="155"/>
      <c r="C158" s="428"/>
      <c r="D158" s="429"/>
    </row>
    <row r="159" spans="1:4" ht="14.25">
      <c r="A159" s="155"/>
      <c r="B159" s="155"/>
      <c r="C159" s="428"/>
      <c r="D159" s="429"/>
    </row>
    <row r="160" spans="1:4" ht="14.25">
      <c r="A160" s="155"/>
      <c r="B160" s="155"/>
      <c r="C160" s="428"/>
      <c r="D160" s="429"/>
    </row>
    <row r="161" spans="1:4" ht="14.25">
      <c r="A161" s="155"/>
      <c r="B161" s="155"/>
      <c r="C161" s="428"/>
      <c r="D161" s="429"/>
    </row>
    <row r="162" spans="1:4" ht="14.25">
      <c r="A162" s="155"/>
      <c r="B162" s="155"/>
      <c r="C162" s="428"/>
      <c r="D162" s="429"/>
    </row>
    <row r="163" spans="1:4" ht="14.25">
      <c r="A163" s="155"/>
      <c r="B163" s="155"/>
      <c r="C163" s="428"/>
      <c r="D163" s="429"/>
    </row>
    <row r="164" spans="1:4" ht="14.25">
      <c r="A164" s="155"/>
      <c r="B164" s="155"/>
      <c r="C164" s="428"/>
      <c r="D164" s="429"/>
    </row>
    <row r="165" spans="1:4" ht="14.25">
      <c r="A165" s="155"/>
      <c r="B165" s="155"/>
      <c r="C165" s="428"/>
      <c r="D165" s="429"/>
    </row>
    <row r="166" spans="1:4" ht="14.25">
      <c r="A166" s="155"/>
      <c r="B166" s="155"/>
      <c r="C166" s="428"/>
      <c r="D166" s="429"/>
    </row>
    <row r="167" spans="1:4" ht="14.25">
      <c r="A167" s="155"/>
      <c r="B167" s="155"/>
      <c r="C167" s="428"/>
      <c r="D167" s="429"/>
    </row>
    <row r="168" spans="1:4" ht="14.25">
      <c r="A168" s="155"/>
      <c r="B168" s="155"/>
      <c r="C168" s="428"/>
      <c r="D168" s="429"/>
    </row>
    <row r="169" spans="1:4" ht="14.25">
      <c r="A169" s="155"/>
      <c r="B169" s="155"/>
      <c r="C169" s="428"/>
      <c r="D169" s="429"/>
    </row>
    <row r="170" spans="1:4" ht="14.25">
      <c r="A170" s="155"/>
      <c r="B170" s="155"/>
      <c r="C170" s="428"/>
      <c r="D170" s="429"/>
    </row>
    <row r="171" spans="1:4" ht="14.25">
      <c r="A171" s="155"/>
      <c r="B171" s="155"/>
      <c r="C171" s="428"/>
      <c r="D171" s="429"/>
    </row>
    <row r="172" spans="1:4" ht="14.25">
      <c r="A172" s="155"/>
      <c r="B172" s="155"/>
      <c r="C172" s="428"/>
      <c r="D172" s="429"/>
    </row>
    <row r="173" spans="1:4" ht="14.25">
      <c r="A173" s="155"/>
      <c r="B173" s="155"/>
      <c r="C173" s="428"/>
      <c r="D173" s="429"/>
    </row>
    <row r="174" spans="1:4" ht="14.25">
      <c r="A174" s="155"/>
      <c r="B174" s="155"/>
      <c r="C174" s="428"/>
      <c r="D174" s="429"/>
    </row>
    <row r="175" spans="1:4" ht="14.25">
      <c r="A175" s="155"/>
      <c r="B175" s="155"/>
      <c r="C175" s="428"/>
      <c r="D175" s="429"/>
    </row>
    <row r="176" spans="1:4" ht="14.25">
      <c r="A176" s="155"/>
      <c r="B176" s="155"/>
      <c r="C176" s="428"/>
      <c r="D176" s="429"/>
    </row>
    <row r="177" spans="1:4" ht="14.25">
      <c r="A177" s="155"/>
      <c r="B177" s="155"/>
      <c r="C177" s="428"/>
      <c r="D177" s="429"/>
    </row>
    <row r="178" spans="1:4" ht="14.25">
      <c r="A178" s="155"/>
      <c r="B178" s="155"/>
      <c r="C178" s="428"/>
      <c r="D178" s="429"/>
    </row>
    <row r="179" spans="1:4" ht="14.25">
      <c r="A179" s="155"/>
      <c r="B179" s="155"/>
      <c r="C179" s="428"/>
      <c r="D179" s="429"/>
    </row>
    <row r="180" spans="1:4" ht="14.25">
      <c r="A180" s="155"/>
      <c r="B180" s="155"/>
      <c r="C180" s="428"/>
      <c r="D180" s="429"/>
    </row>
    <row r="181" spans="1:4" ht="14.25">
      <c r="A181" s="155"/>
      <c r="B181" s="155"/>
      <c r="C181" s="428"/>
      <c r="D181" s="429"/>
    </row>
    <row r="182" spans="1:4" ht="14.25">
      <c r="A182" s="155"/>
      <c r="B182" s="155"/>
      <c r="C182" s="428"/>
      <c r="D182" s="429"/>
    </row>
    <row r="183" spans="1:4" ht="14.25">
      <c r="A183" s="155"/>
      <c r="B183" s="155"/>
      <c r="C183" s="428"/>
      <c r="D183" s="429"/>
    </row>
    <row r="184" spans="1:4" ht="14.25">
      <c r="A184" s="155"/>
      <c r="B184" s="155"/>
      <c r="C184" s="428"/>
      <c r="D184" s="429"/>
    </row>
    <row r="185" spans="1:4" ht="14.25">
      <c r="A185" s="155"/>
      <c r="B185" s="155"/>
      <c r="C185" s="428"/>
      <c r="D185" s="429"/>
    </row>
    <row r="186" spans="1:4" ht="14.25">
      <c r="A186" s="155"/>
      <c r="B186" s="155"/>
      <c r="C186" s="428"/>
      <c r="D186" s="429"/>
    </row>
    <row r="187" spans="1:4" ht="14.25">
      <c r="A187" s="155"/>
      <c r="B187" s="155"/>
      <c r="C187" s="428"/>
      <c r="D187" s="429"/>
    </row>
    <row r="188" spans="1:4" ht="14.25">
      <c r="A188" s="155"/>
      <c r="B188" s="155"/>
      <c r="C188" s="428"/>
      <c r="D188" s="429"/>
    </row>
    <row r="189" spans="1:4" ht="14.25">
      <c r="A189" s="155"/>
      <c r="B189" s="155"/>
      <c r="C189" s="428"/>
      <c r="D189" s="429"/>
    </row>
    <row r="190" spans="1:4" ht="14.25">
      <c r="A190" s="155"/>
      <c r="B190" s="155"/>
      <c r="C190" s="428"/>
      <c r="D190" s="429"/>
    </row>
    <row r="191" spans="1:4" ht="14.25">
      <c r="A191" s="155"/>
      <c r="B191" s="155"/>
      <c r="C191" s="428"/>
      <c r="D191" s="429"/>
    </row>
    <row r="192" spans="1:4" ht="14.25">
      <c r="A192" s="155"/>
      <c r="B192" s="155"/>
      <c r="C192" s="428"/>
      <c r="D192" s="429"/>
    </row>
    <row r="193" spans="1:4" ht="14.25">
      <c r="A193" s="155"/>
      <c r="B193" s="155"/>
      <c r="C193" s="428"/>
      <c r="D193" s="429"/>
    </row>
    <row r="194" spans="1:4" ht="14.25">
      <c r="A194" s="155"/>
      <c r="B194" s="155"/>
      <c r="C194" s="428"/>
      <c r="D194" s="429"/>
    </row>
    <row r="195" spans="1:4" ht="14.25">
      <c r="A195" s="155"/>
      <c r="B195" s="155"/>
      <c r="C195" s="428"/>
      <c r="D195" s="429"/>
    </row>
    <row r="196" spans="1:4" ht="14.25">
      <c r="A196" s="155"/>
      <c r="B196" s="155"/>
      <c r="C196" s="428"/>
      <c r="D196" s="429"/>
    </row>
    <row r="197" spans="1:4" ht="14.25">
      <c r="A197" s="155"/>
      <c r="B197" s="155"/>
      <c r="C197" s="428"/>
      <c r="D197" s="429"/>
    </row>
    <row r="198" spans="1:4" ht="14.25">
      <c r="A198" s="155"/>
      <c r="B198" s="155"/>
      <c r="C198" s="428"/>
      <c r="D198" s="429"/>
    </row>
    <row r="199" spans="1:4" ht="14.25">
      <c r="A199" s="155"/>
      <c r="B199" s="155"/>
      <c r="C199" s="428"/>
      <c r="D199" s="429"/>
    </row>
    <row r="200" spans="1:4" ht="14.25">
      <c r="A200" s="155"/>
      <c r="B200" s="155"/>
      <c r="C200" s="428"/>
      <c r="D200" s="429"/>
    </row>
    <row r="201" spans="1:4" ht="14.25">
      <c r="A201" s="155"/>
      <c r="B201" s="155"/>
      <c r="C201" s="428"/>
      <c r="D201" s="429"/>
    </row>
    <row r="202" spans="1:4" ht="14.25">
      <c r="A202" s="155"/>
      <c r="B202" s="155"/>
      <c r="C202" s="428"/>
      <c r="D202" s="429"/>
    </row>
    <row r="203" spans="1:4" ht="14.25">
      <c r="A203" s="155"/>
      <c r="B203" s="155"/>
      <c r="C203" s="428"/>
      <c r="D203" s="429"/>
    </row>
    <row r="204" spans="1:4" ht="14.25">
      <c r="A204" s="155"/>
      <c r="B204" s="155"/>
      <c r="C204" s="428"/>
      <c r="D204" s="429"/>
    </row>
    <row r="205" spans="1:4" ht="14.25">
      <c r="A205" s="155"/>
      <c r="B205" s="155"/>
      <c r="C205" s="428"/>
      <c r="D205" s="429"/>
    </row>
    <row r="206" spans="1:4" ht="14.25">
      <c r="A206" s="155"/>
      <c r="B206" s="155"/>
      <c r="C206" s="428"/>
      <c r="D206" s="429"/>
    </row>
    <row r="207" spans="1:4" ht="14.25">
      <c r="A207" s="155"/>
      <c r="B207" s="155"/>
      <c r="C207" s="428"/>
      <c r="D207" s="429"/>
    </row>
    <row r="208" spans="1:4" ht="14.25">
      <c r="A208" s="155"/>
      <c r="B208" s="155"/>
      <c r="C208" s="428"/>
      <c r="D208" s="429"/>
    </row>
    <row r="209" spans="1:4" ht="14.25">
      <c r="A209" s="155"/>
      <c r="B209" s="155"/>
      <c r="C209" s="428"/>
      <c r="D209" s="429"/>
    </row>
    <row r="210" spans="1:4" ht="14.25">
      <c r="A210" s="155"/>
      <c r="B210" s="155"/>
      <c r="C210" s="428"/>
      <c r="D210" s="429"/>
    </row>
    <row r="211" spans="1:4" ht="14.25">
      <c r="A211" s="155"/>
      <c r="B211" s="155"/>
      <c r="C211" s="428"/>
      <c r="D211" s="429"/>
    </row>
    <row r="212" spans="1:4" ht="14.25">
      <c r="A212" s="155"/>
      <c r="B212" s="155"/>
      <c r="C212" s="428"/>
      <c r="D212" s="429"/>
    </row>
    <row r="213" spans="1:4" ht="14.25">
      <c r="A213" s="155"/>
      <c r="B213" s="155"/>
      <c r="C213" s="428"/>
      <c r="D213" s="429"/>
    </row>
    <row r="214" spans="1:4" ht="14.25">
      <c r="A214" s="155"/>
      <c r="B214" s="155"/>
      <c r="C214" s="428"/>
      <c r="D214" s="429"/>
    </row>
    <row r="215" spans="1:4" ht="14.25">
      <c r="A215" s="155"/>
      <c r="B215" s="155"/>
      <c r="C215" s="428"/>
      <c r="D215" s="429"/>
    </row>
    <row r="216" spans="1:4" ht="14.25">
      <c r="A216" s="155"/>
      <c r="B216" s="155"/>
      <c r="C216" s="428"/>
      <c r="D216" s="429"/>
    </row>
    <row r="217" spans="1:4" ht="14.25">
      <c r="A217" s="155"/>
      <c r="B217" s="155"/>
      <c r="C217" s="428"/>
      <c r="D217" s="429"/>
    </row>
    <row r="218" spans="1:4" ht="14.25">
      <c r="A218" s="155"/>
      <c r="B218" s="155"/>
      <c r="C218" s="428"/>
      <c r="D218" s="429"/>
    </row>
    <row r="219" spans="1:4" ht="14.25">
      <c r="A219" s="155"/>
      <c r="B219" s="155"/>
      <c r="C219" s="428"/>
      <c r="D219" s="429"/>
    </row>
    <row r="220" spans="1:4" ht="14.25">
      <c r="A220" s="155"/>
      <c r="B220" s="155"/>
      <c r="C220" s="428"/>
      <c r="D220" s="429"/>
    </row>
    <row r="221" spans="1:4" ht="14.25">
      <c r="A221" s="155"/>
      <c r="B221" s="155"/>
      <c r="C221" s="428"/>
      <c r="D221" s="429"/>
    </row>
    <row r="222" spans="1:4" ht="14.25">
      <c r="A222" s="155"/>
      <c r="B222" s="155"/>
      <c r="C222" s="428"/>
      <c r="D222" s="429"/>
    </row>
    <row r="223" spans="1:4" ht="14.25">
      <c r="A223" s="155"/>
      <c r="B223" s="155"/>
      <c r="C223" s="428"/>
      <c r="D223" s="429"/>
    </row>
    <row r="224" spans="1:4" ht="14.25">
      <c r="A224" s="155"/>
      <c r="B224" s="155"/>
      <c r="C224" s="428"/>
      <c r="D224" s="429"/>
    </row>
    <row r="225" spans="1:4" ht="14.25">
      <c r="A225" s="155"/>
      <c r="B225" s="155"/>
      <c r="C225" s="428"/>
      <c r="D225" s="429"/>
    </row>
    <row r="226" spans="1:4" ht="14.25">
      <c r="A226" s="155"/>
      <c r="B226" s="155"/>
      <c r="C226" s="428"/>
      <c r="D226" s="429"/>
    </row>
    <row r="227" spans="1:4" ht="14.25">
      <c r="A227" s="155"/>
      <c r="B227" s="155"/>
      <c r="C227" s="428"/>
      <c r="D227" s="429"/>
    </row>
    <row r="228" spans="1:4" ht="14.25">
      <c r="A228" s="155"/>
      <c r="B228" s="155"/>
      <c r="C228" s="428"/>
      <c r="D228" s="429"/>
    </row>
    <row r="229" spans="1:4" ht="14.25">
      <c r="A229" s="155"/>
      <c r="B229" s="155"/>
      <c r="C229" s="428"/>
      <c r="D229" s="429"/>
    </row>
    <row r="230" spans="1:4" ht="14.25">
      <c r="A230" s="155"/>
      <c r="B230" s="155"/>
      <c r="C230" s="428"/>
      <c r="D230" s="429"/>
    </row>
    <row r="231" spans="1:4" ht="14.25">
      <c r="A231" s="155"/>
      <c r="B231" s="155"/>
      <c r="C231" s="428"/>
      <c r="D231" s="429"/>
    </row>
    <row r="232" spans="1:4" ht="14.25">
      <c r="A232" s="155"/>
      <c r="B232" s="155"/>
      <c r="C232" s="428"/>
      <c r="D232" s="429"/>
    </row>
    <row r="233" spans="1:4" ht="14.25">
      <c r="A233" s="155"/>
      <c r="B233" s="155"/>
      <c r="C233" s="428"/>
      <c r="D233" s="429"/>
    </row>
    <row r="234" spans="1:4" ht="14.25">
      <c r="A234" s="155"/>
      <c r="B234" s="155"/>
      <c r="C234" s="428"/>
      <c r="D234" s="429"/>
    </row>
    <row r="235" spans="1:4" ht="14.25">
      <c r="A235" s="155"/>
      <c r="B235" s="155"/>
      <c r="C235" s="428"/>
      <c r="D235" s="429"/>
    </row>
    <row r="236" spans="1:4" ht="14.25">
      <c r="A236" s="155"/>
      <c r="B236" s="155"/>
      <c r="C236" s="428"/>
      <c r="D236" s="429"/>
    </row>
    <row r="237" spans="1:4" ht="14.25">
      <c r="A237" s="155"/>
      <c r="B237" s="155"/>
      <c r="C237" s="428"/>
      <c r="D237" s="429"/>
    </row>
    <row r="238" spans="1:4" ht="14.25">
      <c r="A238" s="155"/>
      <c r="B238" s="155"/>
      <c r="C238" s="428"/>
      <c r="D238" s="429"/>
    </row>
    <row r="239" spans="1:4" ht="14.25">
      <c r="A239" s="155"/>
      <c r="B239" s="155"/>
      <c r="C239" s="428"/>
      <c r="D239" s="429"/>
    </row>
    <row r="240" spans="1:4" ht="14.25">
      <c r="A240" s="155"/>
      <c r="B240" s="155"/>
      <c r="C240" s="428"/>
      <c r="D240" s="429"/>
    </row>
    <row r="241" spans="1:4" ht="14.25">
      <c r="A241" s="155"/>
      <c r="B241" s="155"/>
      <c r="C241" s="428"/>
      <c r="D241" s="429"/>
    </row>
    <row r="242" spans="1:4" ht="14.25">
      <c r="A242" s="155"/>
      <c r="B242" s="155"/>
      <c r="C242" s="428"/>
      <c r="D242" s="429"/>
    </row>
    <row r="243" spans="1:4" ht="14.25">
      <c r="A243" s="155"/>
      <c r="B243" s="155"/>
      <c r="C243" s="428"/>
      <c r="D243" s="429"/>
    </row>
    <row r="244" spans="1:4" ht="14.25">
      <c r="A244" s="155"/>
      <c r="B244" s="155"/>
      <c r="C244" s="428"/>
      <c r="D244" s="429"/>
    </row>
    <row r="245" spans="1:4" ht="14.25">
      <c r="A245" s="155"/>
      <c r="B245" s="155"/>
      <c r="C245" s="428"/>
      <c r="D245" s="429"/>
    </row>
    <row r="246" spans="1:4" ht="14.25">
      <c r="A246" s="155"/>
      <c r="B246" s="155"/>
      <c r="C246" s="428"/>
      <c r="D246" s="429"/>
    </row>
    <row r="247" spans="1:4" ht="14.25">
      <c r="A247" s="155"/>
      <c r="B247" s="155"/>
      <c r="C247" s="428"/>
      <c r="D247" s="429"/>
    </row>
    <row r="248" spans="1:4" ht="14.25">
      <c r="A248" s="155"/>
      <c r="B248" s="155"/>
      <c r="C248" s="428"/>
      <c r="D248" s="429"/>
    </row>
    <row r="249" spans="1:4" ht="14.25">
      <c r="A249" s="155"/>
      <c r="B249" s="155"/>
      <c r="C249" s="428"/>
      <c r="D249" s="429"/>
    </row>
    <row r="250" spans="1:4" ht="14.25">
      <c r="A250" s="155"/>
      <c r="B250" s="155"/>
      <c r="C250" s="428"/>
      <c r="D250" s="429"/>
    </row>
    <row r="251" spans="1:4" ht="14.25">
      <c r="A251" s="155"/>
      <c r="B251" s="155"/>
      <c r="C251" s="428"/>
      <c r="D251" s="429"/>
    </row>
    <row r="252" spans="1:4" ht="14.25">
      <c r="A252" s="155"/>
      <c r="B252" s="155"/>
      <c r="C252" s="428"/>
      <c r="D252" s="429"/>
    </row>
    <row r="253" spans="1:4" ht="14.25">
      <c r="A253" s="155"/>
      <c r="B253" s="155"/>
      <c r="C253" s="428"/>
      <c r="D253" s="429"/>
    </row>
    <row r="254" spans="1:4" ht="14.25">
      <c r="A254" s="155"/>
      <c r="B254" s="155"/>
      <c r="C254" s="428"/>
      <c r="D254" s="429"/>
    </row>
    <row r="255" spans="1:4" ht="14.25">
      <c r="A255" s="155"/>
      <c r="B255" s="155"/>
      <c r="C255" s="428"/>
      <c r="D255" s="429"/>
    </row>
    <row r="256" spans="1:4" ht="14.25">
      <c r="A256" s="155"/>
      <c r="B256" s="155"/>
      <c r="C256" s="428"/>
      <c r="D256" s="429"/>
    </row>
    <row r="257" spans="1:4" ht="14.25">
      <c r="A257" s="155"/>
      <c r="B257" s="155"/>
      <c r="C257" s="428"/>
      <c r="D257" s="429"/>
    </row>
    <row r="258" spans="1:4" ht="14.25">
      <c r="A258" s="155"/>
      <c r="B258" s="155"/>
      <c r="C258" s="428"/>
      <c r="D258" s="429"/>
    </row>
    <row r="259" spans="1:4" ht="14.25">
      <c r="A259" s="155"/>
      <c r="B259" s="155"/>
      <c r="C259" s="428"/>
      <c r="D259" s="429"/>
    </row>
    <row r="260" spans="1:4" ht="14.25">
      <c r="A260" s="155"/>
      <c r="B260" s="155"/>
      <c r="C260" s="428"/>
      <c r="D260" s="429"/>
    </row>
    <row r="261" spans="1:4" ht="14.25">
      <c r="A261" s="155"/>
      <c r="B261" s="155"/>
      <c r="C261" s="428"/>
      <c r="D261" s="429"/>
    </row>
    <row r="262" spans="1:4" ht="14.25">
      <c r="A262" s="155"/>
      <c r="B262" s="155"/>
      <c r="C262" s="428"/>
      <c r="D262" s="429"/>
    </row>
    <row r="263" spans="1:4" ht="14.25">
      <c r="A263" s="155"/>
      <c r="B263" s="155"/>
      <c r="C263" s="428"/>
      <c r="D263" s="429"/>
    </row>
    <row r="264" spans="1:4" ht="14.25">
      <c r="A264" s="155"/>
      <c r="B264" s="155"/>
      <c r="C264" s="428"/>
      <c r="D264" s="429"/>
    </row>
    <row r="265" spans="1:4" ht="14.25">
      <c r="A265" s="155"/>
      <c r="B265" s="155"/>
      <c r="C265" s="428"/>
      <c r="D265" s="429"/>
    </row>
    <row r="266" spans="1:4" ht="14.25">
      <c r="A266" s="155"/>
      <c r="B266" s="155"/>
      <c r="C266" s="428"/>
      <c r="D266" s="429"/>
    </row>
    <row r="267" spans="1:4" ht="14.25">
      <c r="A267" s="155"/>
      <c r="B267" s="155"/>
      <c r="C267" s="428"/>
      <c r="D267" s="429"/>
    </row>
    <row r="268" spans="1:4" ht="14.25">
      <c r="A268" s="155"/>
      <c r="B268" s="155"/>
      <c r="C268" s="428"/>
      <c r="D268" s="429"/>
    </row>
    <row r="269" spans="1:4" ht="14.25">
      <c r="A269" s="155"/>
      <c r="B269" s="155"/>
      <c r="C269" s="428"/>
      <c r="D269" s="429"/>
    </row>
    <row r="270" spans="1:4" ht="14.25">
      <c r="A270" s="155"/>
      <c r="B270" s="155"/>
      <c r="C270" s="428"/>
      <c r="D270" s="429"/>
    </row>
    <row r="271" spans="1:4" ht="14.25">
      <c r="A271" s="155"/>
      <c r="B271" s="155"/>
      <c r="C271" s="428"/>
      <c r="D271" s="429"/>
    </row>
    <row r="272" spans="1:4" ht="14.25">
      <c r="A272" s="155"/>
      <c r="B272" s="155"/>
      <c r="C272" s="428"/>
      <c r="D272" s="429"/>
    </row>
    <row r="273" spans="1:4" ht="14.25">
      <c r="A273" s="155"/>
      <c r="B273" s="155"/>
      <c r="C273" s="428"/>
      <c r="D273" s="429"/>
    </row>
    <row r="274" spans="1:4" ht="14.25">
      <c r="A274" s="155"/>
      <c r="B274" s="155"/>
      <c r="C274" s="428"/>
      <c r="D274" s="429"/>
    </row>
    <row r="275" spans="1:4" ht="14.25">
      <c r="A275" s="155"/>
      <c r="B275" s="155"/>
      <c r="C275" s="428"/>
      <c r="D275" s="429"/>
    </row>
    <row r="276" spans="1:4" ht="14.25">
      <c r="A276" s="155"/>
      <c r="B276" s="155"/>
      <c r="C276" s="428"/>
      <c r="D276" s="429"/>
    </row>
    <row r="277" spans="1:4" ht="14.25">
      <c r="A277" s="155"/>
      <c r="B277" s="155"/>
      <c r="C277" s="428"/>
      <c r="D277" s="429"/>
    </row>
    <row r="278" spans="1:4" ht="14.25">
      <c r="A278" s="155"/>
      <c r="B278" s="155"/>
      <c r="C278" s="428"/>
      <c r="D278" s="429"/>
    </row>
    <row r="279" spans="1:4" ht="14.25">
      <c r="A279" s="155"/>
      <c r="B279" s="155"/>
      <c r="C279" s="428"/>
      <c r="D279" s="429"/>
    </row>
    <row r="280" spans="1:4" ht="14.25">
      <c r="A280" s="155"/>
      <c r="B280" s="155"/>
      <c r="C280" s="428"/>
      <c r="D280" s="429"/>
    </row>
    <row r="281" spans="1:4" ht="14.25">
      <c r="A281" s="155"/>
      <c r="B281" s="155"/>
      <c r="C281" s="428"/>
      <c r="D281" s="429"/>
    </row>
    <row r="282" spans="1:4" ht="14.25">
      <c r="A282" s="155"/>
      <c r="B282" s="155"/>
      <c r="C282" s="428"/>
      <c r="D282" s="429"/>
    </row>
    <row r="283" spans="1:4" ht="14.25">
      <c r="A283" s="155"/>
      <c r="B283" s="155"/>
      <c r="C283" s="428"/>
      <c r="D283" s="429"/>
    </row>
    <row r="284" spans="1:4" ht="14.25">
      <c r="A284" s="155"/>
      <c r="B284" s="155"/>
      <c r="C284" s="428"/>
      <c r="D284" s="429"/>
    </row>
    <row r="285" spans="1:4" ht="14.25">
      <c r="A285" s="155"/>
      <c r="B285" s="155"/>
      <c r="C285" s="428"/>
      <c r="D285" s="429"/>
    </row>
    <row r="286" spans="1:4" ht="14.25">
      <c r="A286" s="155"/>
      <c r="B286" s="155"/>
      <c r="C286" s="428"/>
      <c r="D286" s="429"/>
    </row>
    <row r="287" spans="1:4" ht="14.25">
      <c r="A287" s="155"/>
      <c r="B287" s="155"/>
      <c r="C287" s="428"/>
      <c r="D287" s="429"/>
    </row>
    <row r="288" spans="1:4" ht="14.25">
      <c r="A288" s="155"/>
      <c r="B288" s="155"/>
      <c r="C288" s="428"/>
      <c r="D288" s="429"/>
    </row>
    <row r="289" spans="1:4" ht="14.25">
      <c r="A289" s="155"/>
      <c r="B289" s="155"/>
      <c r="C289" s="428"/>
      <c r="D289" s="429"/>
    </row>
    <row r="290" spans="1:4" ht="14.25">
      <c r="A290" s="155"/>
      <c r="B290" s="155"/>
      <c r="C290" s="428"/>
      <c r="D290" s="429"/>
    </row>
    <row r="291" spans="1:4" ht="14.25">
      <c r="A291" s="155"/>
      <c r="B291" s="155"/>
      <c r="C291" s="428"/>
      <c r="D291" s="429"/>
    </row>
    <row r="292" spans="1:4" ht="14.25">
      <c r="A292" s="155"/>
      <c r="B292" s="155"/>
      <c r="C292" s="428"/>
      <c r="D292" s="429"/>
    </row>
    <row r="293" spans="1:4" ht="14.25">
      <c r="A293" s="155"/>
      <c r="B293" s="155"/>
      <c r="C293" s="428"/>
      <c r="D293" s="429"/>
    </row>
    <row r="294" spans="1:4" ht="14.25">
      <c r="A294" s="155"/>
      <c r="B294" s="155"/>
      <c r="C294" s="428"/>
      <c r="D294" s="429"/>
    </row>
    <row r="295" spans="1:4" ht="14.25">
      <c r="A295" s="155"/>
      <c r="B295" s="155"/>
      <c r="C295" s="428"/>
      <c r="D295" s="429"/>
    </row>
    <row r="296" spans="1:4" ht="14.25">
      <c r="A296" s="155"/>
      <c r="B296" s="155"/>
      <c r="C296" s="428"/>
      <c r="D296" s="429"/>
    </row>
    <row r="297" spans="1:4" ht="14.25">
      <c r="A297" s="155"/>
      <c r="B297" s="155"/>
      <c r="C297" s="428"/>
      <c r="D297" s="429"/>
    </row>
    <row r="298" spans="1:4" ht="14.25">
      <c r="A298" s="155"/>
      <c r="B298" s="155"/>
      <c r="C298" s="428"/>
      <c r="D298" s="429"/>
    </row>
    <row r="299" spans="1:4" ht="14.25">
      <c r="A299" s="155"/>
      <c r="B299" s="155"/>
      <c r="C299" s="428"/>
      <c r="D299" s="429"/>
    </row>
    <row r="300" spans="1:4" ht="14.25">
      <c r="A300" s="155"/>
      <c r="B300" s="155"/>
      <c r="C300" s="428"/>
      <c r="D300" s="429"/>
    </row>
    <row r="301" spans="1:4" ht="14.25">
      <c r="A301" s="155"/>
      <c r="B301" s="155"/>
      <c r="C301" s="428"/>
      <c r="D301" s="429"/>
    </row>
    <row r="302" spans="1:4" ht="14.25">
      <c r="A302" s="155"/>
      <c r="B302" s="155"/>
      <c r="C302" s="428"/>
      <c r="D302" s="429"/>
    </row>
    <row r="303" spans="1:4" ht="14.25">
      <c r="A303" s="155"/>
      <c r="B303" s="155"/>
      <c r="C303" s="155"/>
      <c r="D303" s="430"/>
    </row>
    <row r="304" spans="1:4" ht="14.25">
      <c r="A304" s="155"/>
      <c r="B304" s="155"/>
      <c r="C304" s="155"/>
      <c r="D304" s="430"/>
    </row>
    <row r="305" spans="1:4" ht="14.25">
      <c r="A305" s="155"/>
      <c r="B305" s="155"/>
      <c r="C305" s="155"/>
      <c r="D305" s="430"/>
    </row>
    <row r="306" spans="1:4" ht="14.25">
      <c r="A306" s="155"/>
      <c r="B306" s="155"/>
      <c r="C306" s="155"/>
      <c r="D306" s="430"/>
    </row>
    <row r="307" spans="1:4" ht="14.25">
      <c r="A307" s="155"/>
      <c r="B307" s="155"/>
      <c r="C307" s="155"/>
      <c r="D307" s="430"/>
    </row>
    <row r="308" spans="1:4" ht="14.25">
      <c r="A308" s="155"/>
      <c r="B308" s="155"/>
      <c r="C308" s="155"/>
      <c r="D308" s="430"/>
    </row>
    <row r="309" spans="1:4" ht="14.25">
      <c r="A309" s="155"/>
      <c r="B309" s="155"/>
      <c r="C309" s="155"/>
      <c r="D309" s="430"/>
    </row>
    <row r="310" spans="1:4" ht="14.25">
      <c r="A310" s="155"/>
      <c r="B310" s="155"/>
      <c r="C310" s="155"/>
      <c r="D310" s="430"/>
    </row>
    <row r="311" spans="1:4" ht="14.25">
      <c r="A311" s="155"/>
      <c r="B311" s="155"/>
      <c r="C311" s="155"/>
      <c r="D311" s="430"/>
    </row>
    <row r="312" spans="1:4" ht="14.25">
      <c r="A312" s="155"/>
      <c r="B312" s="155"/>
      <c r="C312" s="155"/>
      <c r="D312" s="430"/>
    </row>
    <row r="313" spans="1:4" ht="14.25">
      <c r="A313" s="155"/>
      <c r="B313" s="155"/>
      <c r="C313" s="155"/>
      <c r="D313" s="430"/>
    </row>
    <row r="314" spans="1:4" ht="14.25">
      <c r="A314" s="155"/>
      <c r="B314" s="155"/>
      <c r="C314" s="155"/>
      <c r="D314" s="430"/>
    </row>
    <row r="315" spans="1:4" ht="14.25">
      <c r="A315" s="155"/>
      <c r="B315" s="155"/>
      <c r="C315" s="155"/>
      <c r="D315" s="430"/>
    </row>
    <row r="316" spans="1:4" ht="14.25">
      <c r="A316" s="155"/>
      <c r="B316" s="155"/>
      <c r="C316" s="155"/>
      <c r="D316" s="430"/>
    </row>
    <row r="317" spans="1:4" ht="14.25">
      <c r="A317" s="155"/>
      <c r="B317" s="155"/>
      <c r="C317" s="155"/>
      <c r="D317" s="430"/>
    </row>
    <row r="318" spans="1:4" ht="14.25">
      <c r="A318" s="155"/>
      <c r="B318" s="155"/>
      <c r="C318" s="155"/>
      <c r="D318" s="430"/>
    </row>
    <row r="319" spans="1:4" ht="14.25">
      <c r="A319" s="155"/>
      <c r="B319" s="155"/>
      <c r="C319" s="155"/>
      <c r="D319" s="430"/>
    </row>
    <row r="320" spans="1:4" ht="14.25">
      <c r="A320" s="155"/>
      <c r="B320" s="155"/>
      <c r="C320" s="155"/>
      <c r="D320" s="430"/>
    </row>
    <row r="321" spans="1:4" ht="14.25">
      <c r="A321" s="155"/>
      <c r="B321" s="155"/>
      <c r="C321" s="155"/>
      <c r="D321" s="430"/>
    </row>
    <row r="322" spans="1:4" ht="14.25">
      <c r="A322" s="155"/>
      <c r="B322" s="155"/>
      <c r="C322" s="155"/>
      <c r="D322" s="430"/>
    </row>
    <row r="323" spans="1:4" ht="14.25">
      <c r="A323" s="155"/>
      <c r="B323" s="155"/>
      <c r="C323" s="155"/>
      <c r="D323" s="430"/>
    </row>
    <row r="324" spans="1:4" ht="14.25">
      <c r="A324" s="155"/>
      <c r="B324" s="155"/>
      <c r="C324" s="155"/>
      <c r="D324" s="430"/>
    </row>
    <row r="325" spans="1:4" ht="14.25">
      <c r="A325" s="155"/>
      <c r="B325" s="155"/>
      <c r="C325" s="155"/>
      <c r="D325" s="430"/>
    </row>
    <row r="326" spans="1:4" ht="14.25">
      <c r="A326" s="155"/>
      <c r="B326" s="155"/>
      <c r="C326" s="155"/>
      <c r="D326" s="430"/>
    </row>
    <row r="327" spans="1:4" ht="14.25">
      <c r="A327" s="155"/>
      <c r="B327" s="155"/>
      <c r="C327" s="155"/>
      <c r="D327" s="430"/>
    </row>
    <row r="328" spans="1:4" ht="14.25">
      <c r="A328" s="155"/>
      <c r="B328" s="155"/>
      <c r="C328" s="155"/>
      <c r="D328" s="430"/>
    </row>
    <row r="329" spans="1:4" ht="14.25">
      <c r="A329" s="155"/>
      <c r="B329" s="155"/>
      <c r="C329" s="155"/>
      <c r="D329" s="430"/>
    </row>
    <row r="330" spans="1:4" ht="14.25">
      <c r="A330" s="155"/>
      <c r="B330" s="155"/>
      <c r="C330" s="155"/>
      <c r="D330" s="430"/>
    </row>
    <row r="331" spans="1:4" ht="14.25">
      <c r="A331" s="155"/>
      <c r="B331" s="155"/>
      <c r="C331" s="155"/>
      <c r="D331" s="430"/>
    </row>
    <row r="332" spans="1:4" ht="14.25">
      <c r="A332" s="155"/>
      <c r="B332" s="155"/>
      <c r="C332" s="155"/>
      <c r="D332" s="430"/>
    </row>
    <row r="333" spans="1:4" ht="14.25">
      <c r="A333" s="155"/>
      <c r="B333" s="155"/>
      <c r="C333" s="155"/>
      <c r="D333" s="430"/>
    </row>
    <row r="334" spans="1:4" ht="14.25">
      <c r="A334" s="155"/>
      <c r="B334" s="155"/>
      <c r="C334" s="155"/>
      <c r="D334" s="430"/>
    </row>
    <row r="335" spans="1:4" ht="14.25">
      <c r="A335" s="155"/>
      <c r="B335" s="155"/>
      <c r="C335" s="155"/>
      <c r="D335" s="430"/>
    </row>
    <row r="336" spans="1:4" ht="14.25">
      <c r="A336" s="155"/>
      <c r="B336" s="155"/>
      <c r="C336" s="155"/>
      <c r="D336" s="430"/>
    </row>
    <row r="337" spans="1:4" ht="14.25">
      <c r="A337" s="155"/>
      <c r="B337" s="155"/>
      <c r="C337" s="155"/>
      <c r="D337" s="430"/>
    </row>
    <row r="338" spans="1:4" ht="14.25">
      <c r="A338" s="155"/>
      <c r="B338" s="155"/>
      <c r="C338" s="155"/>
      <c r="D338" s="430"/>
    </row>
    <row r="339" spans="1:4" ht="14.25">
      <c r="A339" s="155"/>
      <c r="B339" s="155"/>
      <c r="C339" s="155"/>
      <c r="D339" s="430"/>
    </row>
    <row r="340" spans="1:4" ht="14.25">
      <c r="A340" s="155"/>
      <c r="B340" s="155"/>
      <c r="C340" s="155"/>
      <c r="D340" s="430"/>
    </row>
    <row r="341" spans="1:4" ht="14.25">
      <c r="A341" s="155"/>
      <c r="B341" s="155"/>
      <c r="C341" s="155"/>
      <c r="D341" s="430"/>
    </row>
    <row r="342" spans="1:4" ht="14.25">
      <c r="A342" s="155"/>
      <c r="B342" s="155"/>
      <c r="C342" s="155"/>
      <c r="D342" s="430"/>
    </row>
    <row r="343" spans="1:4" ht="14.25">
      <c r="A343" s="155"/>
      <c r="B343" s="155"/>
      <c r="C343" s="155"/>
      <c r="D343" s="430"/>
    </row>
    <row r="344" spans="1:4" ht="14.25">
      <c r="A344" s="155"/>
      <c r="B344" s="155"/>
      <c r="C344" s="155"/>
      <c r="D344" s="430"/>
    </row>
    <row r="345" spans="1:4" ht="14.25">
      <c r="A345" s="155"/>
      <c r="B345" s="155"/>
      <c r="C345" s="155"/>
      <c r="D345" s="430"/>
    </row>
    <row r="346" spans="1:4" ht="14.25">
      <c r="A346" s="155"/>
      <c r="B346" s="155"/>
      <c r="C346" s="155"/>
      <c r="D346" s="430"/>
    </row>
    <row r="347" spans="1:4" ht="14.25">
      <c r="A347" s="155"/>
      <c r="B347" s="155"/>
      <c r="C347" s="155"/>
      <c r="D347" s="430"/>
    </row>
    <row r="348" spans="1:4" ht="14.25">
      <c r="A348" s="155"/>
      <c r="B348" s="155"/>
      <c r="C348" s="155"/>
      <c r="D348" s="430"/>
    </row>
    <row r="349" spans="1:4" ht="14.25">
      <c r="A349" s="155"/>
      <c r="B349" s="155"/>
      <c r="C349" s="155"/>
      <c r="D349" s="430"/>
    </row>
    <row r="350" spans="1:4" ht="14.25">
      <c r="A350" s="155"/>
      <c r="B350" s="155"/>
      <c r="C350" s="155"/>
      <c r="D350" s="430"/>
    </row>
    <row r="351" spans="1:4" ht="14.25">
      <c r="A351" s="155"/>
      <c r="B351" s="155"/>
      <c r="C351" s="155"/>
      <c r="D351" s="430"/>
    </row>
    <row r="352" spans="1:4" ht="14.25">
      <c r="A352" s="155"/>
      <c r="B352" s="155"/>
      <c r="C352" s="155"/>
      <c r="D352" s="430"/>
    </row>
    <row r="353" spans="1:4" ht="14.25">
      <c r="A353" s="155"/>
      <c r="B353" s="155"/>
      <c r="C353" s="155"/>
      <c r="D353" s="430"/>
    </row>
    <row r="354" spans="1:4" ht="14.25">
      <c r="A354" s="155"/>
      <c r="B354" s="155"/>
      <c r="C354" s="155"/>
      <c r="D354" s="430"/>
    </row>
    <row r="355" spans="1:4" ht="14.25">
      <c r="A355" s="155"/>
      <c r="B355" s="155"/>
      <c r="C355" s="155"/>
      <c r="D355" s="430"/>
    </row>
    <row r="356" spans="1:4" ht="14.25">
      <c r="A356" s="155"/>
      <c r="B356" s="155"/>
      <c r="C356" s="155"/>
      <c r="D356" s="430"/>
    </row>
    <row r="357" spans="1:4" ht="14.25">
      <c r="A357" s="155"/>
      <c r="B357" s="155"/>
      <c r="C357" s="155"/>
      <c r="D357" s="430"/>
    </row>
    <row r="358" spans="1:4" ht="14.25">
      <c r="A358" s="155"/>
      <c r="B358" s="155"/>
      <c r="C358" s="155"/>
      <c r="D358" s="430"/>
    </row>
    <row r="359" spans="1:4" ht="14.25">
      <c r="A359" s="155"/>
      <c r="B359" s="155"/>
      <c r="C359" s="155"/>
      <c r="D359" s="430"/>
    </row>
    <row r="360" spans="1:4" ht="14.25">
      <c r="A360" s="155"/>
      <c r="B360" s="155"/>
      <c r="C360" s="155"/>
      <c r="D360" s="430"/>
    </row>
    <row r="361" spans="1:4" ht="14.25">
      <c r="A361" s="155"/>
      <c r="B361" s="155"/>
      <c r="C361" s="155"/>
      <c r="D361" s="430"/>
    </row>
    <row r="362" spans="1:4" ht="14.25">
      <c r="A362" s="155"/>
      <c r="B362" s="155"/>
      <c r="C362" s="155"/>
      <c r="D362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3:A4"/>
    <mergeCell ref="B3:B4"/>
    <mergeCell ref="C3:C4"/>
    <mergeCell ref="D3:D4"/>
    <mergeCell ref="A5:A21"/>
    <mergeCell ref="B5:B21"/>
    <mergeCell ref="A22:A36"/>
    <mergeCell ref="B22:B36"/>
    <mergeCell ref="A37:A46"/>
    <mergeCell ref="B37:B46"/>
    <mergeCell ref="A47:A60"/>
    <mergeCell ref="B47:B60"/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103</v>
      </c>
      <c r="B1" s="139">
        <v>260</v>
      </c>
    </row>
    <row r="2" spans="1:2" ht="24" thickBot="1">
      <c r="A2" s="140" t="s">
        <v>104</v>
      </c>
      <c r="B2" s="141" t="s">
        <v>782</v>
      </c>
    </row>
    <row r="3" spans="1:2" ht="23.25">
      <c r="A3" s="142" t="s">
        <v>739</v>
      </c>
      <c r="B3" s="143"/>
    </row>
    <row r="4" spans="1:2" ht="24" thickBot="1">
      <c r="A4" s="144" t="s">
        <v>740</v>
      </c>
      <c r="B4" s="145"/>
    </row>
    <row r="5" spans="1:2" ht="23.25">
      <c r="A5" s="431"/>
      <c r="B5" s="146"/>
    </row>
    <row r="6" spans="1:4" ht="24" thickBot="1">
      <c r="A6" s="432"/>
      <c r="B6" s="147"/>
      <c r="D6" s="156"/>
    </row>
    <row r="7" spans="1:4" ht="12" customHeight="1" thickBot="1">
      <c r="A7" s="171"/>
      <c r="B7" s="166"/>
      <c r="D7" s="156"/>
    </row>
    <row r="8" spans="1:4" ht="23.25">
      <c r="A8" s="168" t="s">
        <v>108</v>
      </c>
      <c r="B8" s="169"/>
      <c r="D8" s="156"/>
    </row>
    <row r="9" spans="1:4" ht="24" thickBot="1">
      <c r="A9" s="170" t="s">
        <v>109</v>
      </c>
      <c r="B9" s="147"/>
      <c r="D9" s="156"/>
    </row>
    <row r="10" spans="1:2" ht="23.25">
      <c r="A10" s="373" t="s">
        <v>112</v>
      </c>
      <c r="B10" s="167"/>
    </row>
    <row r="11" spans="1:2" ht="24" customHeight="1" thickBot="1">
      <c r="A11" s="374" t="s">
        <v>113</v>
      </c>
      <c r="B11" s="148"/>
    </row>
    <row r="12" spans="1:2" ht="12.75" customHeight="1" thickBot="1">
      <c r="A12" s="149"/>
      <c r="B12" s="150"/>
    </row>
    <row r="13" spans="1:2" ht="12.75" customHeight="1" thickBot="1">
      <c r="A13" s="149"/>
      <c r="B13" s="150"/>
    </row>
    <row r="14" spans="1:2" ht="24" thickBot="1">
      <c r="A14" s="377" t="s">
        <v>131</v>
      </c>
      <c r="B14" s="151" t="s">
        <v>179</v>
      </c>
    </row>
    <row r="15" spans="1:6" ht="23.25">
      <c r="A15" s="378" t="s">
        <v>110</v>
      </c>
      <c r="B15" s="186"/>
      <c r="E15" s="156"/>
      <c r="F15" s="156"/>
    </row>
    <row r="16" spans="1:2" ht="9.75" customHeight="1" thickBot="1">
      <c r="A16" s="178"/>
      <c r="B16" s="179"/>
    </row>
    <row r="17" spans="1:6" ht="23.25">
      <c r="A17" s="433"/>
      <c r="B17" s="180"/>
      <c r="F17" s="156"/>
    </row>
    <row r="18" spans="1:2" ht="24" thickBot="1">
      <c r="A18" s="434"/>
      <c r="B18" s="181"/>
    </row>
    <row r="19" spans="1:2" ht="24" thickBot="1">
      <c r="A19" s="183" t="s">
        <v>105</v>
      </c>
      <c r="B19" s="152" t="s">
        <v>189</v>
      </c>
    </row>
    <row r="20" spans="1:2" ht="13.5" customHeight="1" thickBot="1">
      <c r="A20" s="182"/>
      <c r="B20" s="153"/>
    </row>
    <row r="21" spans="1:2" ht="24" thickBot="1">
      <c r="A21" s="184" t="s">
        <v>106</v>
      </c>
      <c r="B21" s="185"/>
    </row>
    <row r="22" spans="1:2" s="155" customFormat="1" ht="23.25">
      <c r="A22" s="154"/>
      <c r="B22" s="206"/>
    </row>
    <row r="23" spans="1:2" ht="12.75">
      <c r="A23" s="207"/>
      <c r="B23" s="207"/>
    </row>
    <row r="24" spans="1:2" ht="20.25">
      <c r="A24" s="208" t="s">
        <v>190</v>
      </c>
      <c r="B24" s="207"/>
    </row>
  </sheetData>
  <sheetProtection formatCells="0" formatColumns="0" formatRows="0" insertColumns="0" insertRows="0" insertHyperlinks="0" deleteColumns="0" deleteRows="0" sort="0" autoFilter="0" pivotTables="0"/>
  <protectedRanges>
    <protectedRange sqref="B15" name="дан=Ѐ для навчаних планів_1_1"/>
    <protectedRange sqref="B4 B6" name="данні для навчаних планів_1_2"/>
    <protectedRange sqref="B11 B8:B9" name="данні для навчаних планів_1_3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3"/>
  <sheetViews>
    <sheetView showZeros="0" view="pageBreakPreview" zoomScale="65" zoomScaleNormal="50" zoomScaleSheetLayoutView="65" zoomScalePageLayoutView="0" workbookViewId="0" topLeftCell="A1">
      <selection activeCell="P30" sqref="P30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5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9"/>
      <c r="B1" s="21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1"/>
      <c r="N1" s="211"/>
      <c r="O1" s="212"/>
      <c r="P1" s="212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4"/>
      <c r="AC1" s="214"/>
      <c r="AD1" s="214"/>
      <c r="AE1" s="214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15"/>
      <c r="AR1" s="216"/>
      <c r="AS1" s="648">
        <f>'Основні дані'!B1</f>
        <v>260</v>
      </c>
      <c r="AT1" s="648"/>
      <c r="AU1" s="648"/>
      <c r="AV1" s="648"/>
      <c r="AW1" s="648"/>
      <c r="AX1" s="648"/>
      <c r="AY1" s="648"/>
      <c r="AZ1" s="648"/>
      <c r="BA1" s="216"/>
    </row>
    <row r="2" spans="1:53" ht="15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1"/>
      <c r="N2" s="211"/>
      <c r="O2" s="212"/>
      <c r="P2" s="212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  <c r="AC2" s="214"/>
      <c r="AD2" s="214"/>
      <c r="AE2" s="214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17" t="str">
        <f>'Основні дані'!A24</f>
        <v>Форма Б1-18  м1</v>
      </c>
      <c r="AX2" s="217"/>
      <c r="AY2" s="217"/>
      <c r="AZ2" s="217"/>
      <c r="BA2" s="209"/>
    </row>
    <row r="3" spans="1:57" s="292" customFormat="1" ht="22.5" customHeight="1">
      <c r="A3" s="657" t="s">
        <v>121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280"/>
      <c r="BC3" s="280"/>
      <c r="BD3" s="280"/>
      <c r="BE3" s="280"/>
    </row>
    <row r="4" spans="1:70" s="294" customFormat="1" ht="31.5" customHeight="1">
      <c r="A4" s="658" t="s">
        <v>27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  <c r="AK4" s="658"/>
      <c r="AL4" s="658"/>
      <c r="AM4" s="658"/>
      <c r="AN4" s="658"/>
      <c r="AO4" s="658"/>
      <c r="AP4" s="658"/>
      <c r="AQ4" s="658"/>
      <c r="AR4" s="658"/>
      <c r="AS4" s="658"/>
      <c r="AT4" s="658"/>
      <c r="AU4" s="658"/>
      <c r="AV4" s="658"/>
      <c r="AW4" s="658"/>
      <c r="AX4" s="658"/>
      <c r="AY4" s="658"/>
      <c r="AZ4" s="658"/>
      <c r="BA4" s="658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</row>
    <row r="5" spans="1:66" s="292" customFormat="1" ht="43.5" customHeight="1">
      <c r="A5" s="659" t="s">
        <v>20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  <c r="AX5" s="659"/>
      <c r="AY5" s="659"/>
      <c r="AZ5" s="659"/>
      <c r="BA5" s="659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</row>
    <row r="6" spans="1:53" s="303" customFormat="1" ht="28.5" customHeight="1">
      <c r="A6" s="296"/>
      <c r="B6" s="271" t="s">
        <v>0</v>
      </c>
      <c r="C6" s="272"/>
      <c r="D6" s="273"/>
      <c r="E6" s="273"/>
      <c r="F6" s="273"/>
      <c r="G6" s="273"/>
      <c r="H6" s="273"/>
      <c r="I6" s="273"/>
      <c r="J6" s="273"/>
      <c r="K6" s="273"/>
      <c r="L6" s="273"/>
      <c r="M6" s="297"/>
      <c r="N6" s="297"/>
      <c r="O6" s="297"/>
      <c r="P6" s="297"/>
      <c r="Q6" s="298"/>
      <c r="R6" s="298"/>
      <c r="S6" s="298"/>
      <c r="T6" s="298"/>
      <c r="U6" s="298"/>
      <c r="V6" s="298"/>
      <c r="W6" s="298"/>
      <c r="X6" s="298"/>
      <c r="Y6" s="299"/>
      <c r="Z6" s="299"/>
      <c r="AA6" s="299"/>
      <c r="AB6" s="299"/>
      <c r="AC6" s="299"/>
      <c r="AD6" s="299"/>
      <c r="AE6" s="300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2"/>
      <c r="AS6" s="302"/>
      <c r="AT6" s="302"/>
      <c r="AU6" s="302"/>
      <c r="AV6" s="302"/>
      <c r="AW6" s="302"/>
      <c r="AX6" s="302"/>
      <c r="AY6" s="302"/>
      <c r="AZ6" s="302"/>
      <c r="BA6" s="302"/>
    </row>
    <row r="7" spans="1:63" s="303" customFormat="1" ht="34.5" customHeight="1">
      <c r="A7" s="304"/>
      <c r="B7" s="274" t="s">
        <v>28</v>
      </c>
      <c r="C7" s="275"/>
      <c r="D7" s="275"/>
      <c r="E7" s="275"/>
      <c r="F7" s="275"/>
      <c r="G7" s="275"/>
      <c r="H7" s="272"/>
      <c r="I7" s="275"/>
      <c r="J7" s="275"/>
      <c r="K7" s="275"/>
      <c r="L7" s="274" t="s">
        <v>33</v>
      </c>
      <c r="N7" s="400"/>
      <c r="O7" s="400"/>
      <c r="P7" s="746" t="str">
        <f>'Основні дані'!B14</f>
        <v>першого (бакалаврського) рівня</v>
      </c>
      <c r="Q7" s="747"/>
      <c r="R7" s="747"/>
      <c r="S7" s="747"/>
      <c r="T7" s="747"/>
      <c r="U7" s="747"/>
      <c r="V7" s="747"/>
      <c r="W7" s="747"/>
      <c r="X7" s="747"/>
      <c r="Y7" s="401" t="s">
        <v>34</v>
      </c>
      <c r="Z7" s="401"/>
      <c r="AA7" s="401"/>
      <c r="AB7" s="401"/>
      <c r="AC7" s="751">
        <f>'Основні дані'!B8</f>
        <v>0</v>
      </c>
      <c r="AD7" s="752"/>
      <c r="AE7" s="685">
        <f>'Основні дані'!B9</f>
        <v>0</v>
      </c>
      <c r="AF7" s="686"/>
      <c r="AG7" s="686"/>
      <c r="AH7" s="686"/>
      <c r="AI7" s="686"/>
      <c r="AJ7" s="686"/>
      <c r="AK7" s="686"/>
      <c r="AL7" s="686"/>
      <c r="AM7" s="686"/>
      <c r="AN7" s="686"/>
      <c r="AO7" s="686"/>
      <c r="AP7" s="686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F7" s="305"/>
      <c r="BG7" s="305"/>
      <c r="BH7" s="305"/>
      <c r="BI7" s="305"/>
      <c r="BJ7" s="305"/>
      <c r="BK7" s="305"/>
    </row>
    <row r="8" spans="1:63" s="303" customFormat="1" ht="18">
      <c r="A8" s="296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4"/>
      <c r="N8" s="403"/>
      <c r="O8" s="404"/>
      <c r="P8" s="748" t="s">
        <v>133</v>
      </c>
      <c r="Q8" s="749"/>
      <c r="R8" s="749"/>
      <c r="S8" s="749"/>
      <c r="T8" s="749"/>
      <c r="U8" s="749"/>
      <c r="V8" s="749"/>
      <c r="W8" s="749"/>
      <c r="X8" s="749"/>
      <c r="Y8" s="405"/>
      <c r="Z8" s="405"/>
      <c r="AA8" s="405"/>
      <c r="AB8" s="272"/>
      <c r="AC8" s="272"/>
      <c r="AD8" s="405" t="s">
        <v>35</v>
      </c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406"/>
      <c r="AX8" s="406"/>
      <c r="AY8" s="406"/>
      <c r="AZ8" s="406"/>
      <c r="BA8" s="272"/>
      <c r="BF8" s="305"/>
      <c r="BG8" s="305"/>
      <c r="BH8" s="305"/>
      <c r="BI8" s="305"/>
      <c r="BJ8" s="305"/>
      <c r="BK8" s="305"/>
    </row>
    <row r="9" spans="1:63" s="303" customFormat="1" ht="42" customHeight="1">
      <c r="A9" s="296"/>
      <c r="B9" s="276" t="s">
        <v>19</v>
      </c>
      <c r="C9" s="277"/>
      <c r="D9" s="277"/>
      <c r="E9" s="277"/>
      <c r="F9" s="660" t="s">
        <v>132</v>
      </c>
      <c r="G9" s="660"/>
      <c r="H9" s="660"/>
      <c r="I9" s="660"/>
      <c r="J9" s="660"/>
      <c r="K9" s="660"/>
      <c r="L9" s="660"/>
      <c r="M9" s="277"/>
      <c r="N9" s="401" t="s">
        <v>111</v>
      </c>
      <c r="O9" s="275"/>
      <c r="P9" s="275"/>
      <c r="Q9" s="272"/>
      <c r="R9" s="407"/>
      <c r="S9" s="408"/>
      <c r="T9" s="408"/>
      <c r="U9" s="408"/>
      <c r="V9" s="279"/>
      <c r="W9" s="279"/>
      <c r="X9" s="278" t="s">
        <v>26</v>
      </c>
      <c r="Y9" s="635">
        <f>'Основні дані'!B10</f>
        <v>0</v>
      </c>
      <c r="Z9" s="682"/>
      <c r="AA9" s="682"/>
      <c r="AB9" s="682"/>
      <c r="AC9" s="685">
        <f>'Основні дані'!B11</f>
        <v>0</v>
      </c>
      <c r="AD9" s="686"/>
      <c r="AE9" s="686"/>
      <c r="AF9" s="686"/>
      <c r="AG9" s="686"/>
      <c r="AH9" s="686"/>
      <c r="AI9" s="686"/>
      <c r="AJ9" s="686"/>
      <c r="AK9" s="686"/>
      <c r="AL9" s="686"/>
      <c r="AM9" s="686"/>
      <c r="AN9" s="686"/>
      <c r="AO9" s="272"/>
      <c r="AP9" s="401" t="s">
        <v>5</v>
      </c>
      <c r="AQ9" s="272"/>
      <c r="AR9" s="272"/>
      <c r="AS9" s="272"/>
      <c r="AT9" s="272"/>
      <c r="AU9" s="685">
        <f>'Основні дані'!B15</f>
        <v>0</v>
      </c>
      <c r="AV9" s="753"/>
      <c r="AW9" s="753"/>
      <c r="AX9" s="753"/>
      <c r="AY9" s="753"/>
      <c r="AZ9" s="753"/>
      <c r="BA9" s="279"/>
      <c r="BF9" s="306"/>
      <c r="BG9" s="306"/>
      <c r="BH9" s="306"/>
      <c r="BI9" s="306"/>
      <c r="BJ9" s="306"/>
      <c r="BK9" s="306"/>
    </row>
    <row r="10" spans="1:63" s="303" customFormat="1" ht="31.5" customHeight="1">
      <c r="A10" s="296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8"/>
      <c r="M10" s="278"/>
      <c r="N10" s="401"/>
      <c r="O10" s="409"/>
      <c r="P10" s="409"/>
      <c r="Q10" s="272"/>
      <c r="R10" s="409"/>
      <c r="S10" s="410"/>
      <c r="T10" s="410"/>
      <c r="U10" s="411"/>
      <c r="V10" s="411"/>
      <c r="W10" s="411"/>
      <c r="X10" s="278"/>
      <c r="Y10" s="683">
        <f>'Основні дані'!B17</f>
        <v>0</v>
      </c>
      <c r="Z10" s="684"/>
      <c r="AA10" s="684"/>
      <c r="AB10" s="684"/>
      <c r="AC10" s="687">
        <f>'Основні дані'!B18</f>
        <v>0</v>
      </c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8"/>
      <c r="AO10" s="412"/>
      <c r="AP10" s="401" t="s">
        <v>37</v>
      </c>
      <c r="AQ10" s="272"/>
      <c r="AR10" s="272"/>
      <c r="AS10" s="272"/>
      <c r="AT10" s="272"/>
      <c r="AU10" s="272"/>
      <c r="AV10" s="401" t="s">
        <v>36</v>
      </c>
      <c r="AW10" s="406"/>
      <c r="AX10" s="272"/>
      <c r="AY10" s="272"/>
      <c r="AZ10" s="272"/>
      <c r="BA10" s="272"/>
      <c r="BF10" s="307"/>
      <c r="BG10" s="307"/>
      <c r="BH10" s="307"/>
      <c r="BI10" s="307"/>
      <c r="BJ10" s="307"/>
      <c r="BK10" s="307"/>
    </row>
    <row r="11" spans="1:63" s="303" customFormat="1" ht="30" customHeight="1">
      <c r="A11" s="296"/>
      <c r="B11" s="279" t="s">
        <v>293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401"/>
      <c r="O11" s="400"/>
      <c r="P11" s="400"/>
      <c r="Q11" s="272"/>
      <c r="R11" s="400"/>
      <c r="S11" s="272"/>
      <c r="T11" s="272"/>
      <c r="U11" s="272"/>
      <c r="V11" s="413"/>
      <c r="W11" s="272"/>
      <c r="X11" s="278"/>
      <c r="Y11" s="414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01" t="s">
        <v>38</v>
      </c>
      <c r="AQ11" s="272"/>
      <c r="AR11" s="272"/>
      <c r="AS11" s="272"/>
      <c r="AT11" s="415" t="s">
        <v>39</v>
      </c>
      <c r="AU11" s="416"/>
      <c r="AV11" s="417"/>
      <c r="AW11" s="417"/>
      <c r="AX11" s="417"/>
      <c r="AY11" s="417"/>
      <c r="AZ11" s="417"/>
      <c r="BA11" s="417"/>
      <c r="BB11" s="307"/>
      <c r="BF11" s="307"/>
      <c r="BG11" s="307"/>
      <c r="BH11" s="307"/>
      <c r="BI11" s="307"/>
      <c r="BJ11" s="307"/>
      <c r="BK11" s="307"/>
    </row>
    <row r="12" spans="1:63" s="303" customFormat="1" ht="21" customHeight="1">
      <c r="A12" s="296"/>
      <c r="B12" s="279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406"/>
      <c r="O12" s="401" t="s">
        <v>4</v>
      </c>
      <c r="P12" s="272"/>
      <c r="Q12" s="272"/>
      <c r="R12" s="272"/>
      <c r="S12" s="272"/>
      <c r="T12" s="418"/>
      <c r="U12" s="635" t="str">
        <f>'Основні дані'!B2</f>
        <v>заочна</v>
      </c>
      <c r="V12" s="636"/>
      <c r="W12" s="406"/>
      <c r="X12" s="413"/>
      <c r="Y12" s="414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406"/>
      <c r="AX12" s="406"/>
      <c r="AY12" s="406"/>
      <c r="AZ12" s="406"/>
      <c r="BA12" s="406"/>
      <c r="BB12" s="307"/>
      <c r="BF12" s="307"/>
      <c r="BG12" s="307"/>
      <c r="BH12" s="307"/>
      <c r="BI12" s="307"/>
      <c r="BJ12" s="307"/>
      <c r="BK12" s="307"/>
    </row>
    <row r="13" spans="1:66" ht="21" customHeight="1">
      <c r="A13" s="215"/>
      <c r="B13" s="279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406"/>
      <c r="O13" s="274"/>
      <c r="P13" s="419"/>
      <c r="Q13" s="400"/>
      <c r="R13" s="400"/>
      <c r="S13" s="400"/>
      <c r="T13" s="400"/>
      <c r="U13" s="272"/>
      <c r="V13" s="272"/>
      <c r="W13" s="272"/>
      <c r="X13" s="413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9"/>
      <c r="BB13" s="86"/>
      <c r="BF13" s="86"/>
      <c r="BG13" s="86"/>
      <c r="BH13" s="86"/>
      <c r="BI13" s="86"/>
      <c r="BJ13" s="86"/>
      <c r="BK13" s="86"/>
      <c r="BL13" s="4"/>
      <c r="BM13" s="4"/>
      <c r="BN13" s="4"/>
    </row>
    <row r="14" spans="1:53" ht="20.25">
      <c r="A14" s="661" t="s">
        <v>21</v>
      </c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222"/>
      <c r="AY14" s="209"/>
      <c r="AZ14" s="209"/>
      <c r="BA14" s="209"/>
    </row>
    <row r="15" spans="1:66" ht="17.25" customHeight="1" thickBot="1">
      <c r="A15" s="209"/>
      <c r="B15" s="209"/>
      <c r="C15" s="209"/>
      <c r="D15" s="209"/>
      <c r="E15" s="209"/>
      <c r="F15" s="223"/>
      <c r="G15" s="223"/>
      <c r="H15" s="223"/>
      <c r="I15" s="223"/>
      <c r="J15" s="223"/>
      <c r="K15" s="223"/>
      <c r="L15" s="223"/>
      <c r="M15" s="223"/>
      <c r="N15" s="223"/>
      <c r="O15" s="224"/>
      <c r="P15" s="224"/>
      <c r="Q15" s="218"/>
      <c r="R15" s="218"/>
      <c r="S15" s="218"/>
      <c r="T15" s="218"/>
      <c r="U15" s="220"/>
      <c r="V15" s="220"/>
      <c r="W15" s="220"/>
      <c r="X15" s="220"/>
      <c r="Y15" s="213"/>
      <c r="Z15" s="213"/>
      <c r="AA15" s="213"/>
      <c r="AB15" s="221"/>
      <c r="AC15" s="214"/>
      <c r="AD15" s="214"/>
      <c r="AE15" s="214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22"/>
      <c r="AY15" s="209"/>
      <c r="AZ15" s="209"/>
      <c r="BA15" s="209"/>
      <c r="BB15" s="351"/>
      <c r="BC15" s="759">
        <f>SUM(BC16:BJ16)</f>
        <v>23</v>
      </c>
      <c r="BD15" s="760"/>
      <c r="BE15" s="760"/>
      <c r="BF15" s="760"/>
      <c r="BG15" s="761"/>
      <c r="BH15" s="761"/>
      <c r="BI15" s="761"/>
      <c r="BJ15" s="762"/>
      <c r="BK15" s="352"/>
      <c r="BL15" s="352"/>
      <c r="BM15" s="352"/>
      <c r="BN15" s="209"/>
    </row>
    <row r="16" spans="1:66" s="12" customFormat="1" ht="21" customHeight="1" thickBot="1">
      <c r="A16" s="662" t="s">
        <v>6</v>
      </c>
      <c r="B16" s="664" t="s">
        <v>7</v>
      </c>
      <c r="C16" s="665"/>
      <c r="D16" s="665"/>
      <c r="E16" s="666"/>
      <c r="F16" s="667" t="s">
        <v>8</v>
      </c>
      <c r="G16" s="668"/>
      <c r="H16" s="668"/>
      <c r="I16" s="668"/>
      <c r="J16" s="645" t="s">
        <v>9</v>
      </c>
      <c r="K16" s="646"/>
      <c r="L16" s="646"/>
      <c r="M16" s="646"/>
      <c r="N16" s="647"/>
      <c r="O16" s="645" t="s">
        <v>10</v>
      </c>
      <c r="P16" s="646"/>
      <c r="Q16" s="646"/>
      <c r="R16" s="647"/>
      <c r="S16" s="650" t="s">
        <v>11</v>
      </c>
      <c r="T16" s="651"/>
      <c r="U16" s="651"/>
      <c r="V16" s="651"/>
      <c r="W16" s="652"/>
      <c r="X16" s="650" t="s">
        <v>12</v>
      </c>
      <c r="Y16" s="651"/>
      <c r="Z16" s="651"/>
      <c r="AA16" s="652"/>
      <c r="AB16" s="650" t="s">
        <v>13</v>
      </c>
      <c r="AC16" s="651"/>
      <c r="AD16" s="651"/>
      <c r="AE16" s="652"/>
      <c r="AF16" s="650" t="s">
        <v>14</v>
      </c>
      <c r="AG16" s="651"/>
      <c r="AH16" s="651"/>
      <c r="AI16" s="652"/>
      <c r="AJ16" s="650" t="s">
        <v>15</v>
      </c>
      <c r="AK16" s="651"/>
      <c r="AL16" s="651"/>
      <c r="AM16" s="651"/>
      <c r="AN16" s="652"/>
      <c r="AO16" s="650" t="s">
        <v>16</v>
      </c>
      <c r="AP16" s="651"/>
      <c r="AQ16" s="651"/>
      <c r="AR16" s="652"/>
      <c r="AS16" s="650" t="s">
        <v>17</v>
      </c>
      <c r="AT16" s="651"/>
      <c r="AU16" s="651"/>
      <c r="AV16" s="651"/>
      <c r="AW16" s="652"/>
      <c r="AX16" s="754" t="s">
        <v>18</v>
      </c>
      <c r="AY16" s="755"/>
      <c r="AZ16" s="755"/>
      <c r="BA16" s="756"/>
      <c r="BB16" s="353"/>
      <c r="BC16" s="750">
        <f>SUM(BC18:BD23)</f>
        <v>5</v>
      </c>
      <c r="BD16" s="750"/>
      <c r="BE16" s="750">
        <f>SUM(BE18:BF23)</f>
        <v>4</v>
      </c>
      <c r="BF16" s="750"/>
      <c r="BG16" s="757">
        <f>SUM(BG18:BH23)</f>
        <v>6</v>
      </c>
      <c r="BH16" s="758"/>
      <c r="BI16" s="757">
        <f>SUM(BI18:BJ23)</f>
        <v>8</v>
      </c>
      <c r="BJ16" s="758"/>
      <c r="BK16" s="354"/>
      <c r="BL16" s="354"/>
      <c r="BM16" s="354"/>
      <c r="BN16" s="355"/>
    </row>
    <row r="17" spans="1:66" s="13" customFormat="1" ht="27" customHeight="1" thickBot="1">
      <c r="A17" s="663"/>
      <c r="B17" s="225">
        <v>1</v>
      </c>
      <c r="C17" s="226">
        <f aca="true" t="shared" si="0" ref="C17:BA17">B17+1</f>
        <v>2</v>
      </c>
      <c r="D17" s="226">
        <f t="shared" si="0"/>
        <v>3</v>
      </c>
      <c r="E17" s="227">
        <f t="shared" si="0"/>
        <v>4</v>
      </c>
      <c r="F17" s="225">
        <f t="shared" si="0"/>
        <v>5</v>
      </c>
      <c r="G17" s="226">
        <f t="shared" si="0"/>
        <v>6</v>
      </c>
      <c r="H17" s="226">
        <f t="shared" si="0"/>
        <v>7</v>
      </c>
      <c r="I17" s="228">
        <f t="shared" si="0"/>
        <v>8</v>
      </c>
      <c r="J17" s="225">
        <f t="shared" si="0"/>
        <v>9</v>
      </c>
      <c r="K17" s="229">
        <f t="shared" si="0"/>
        <v>10</v>
      </c>
      <c r="L17" s="226">
        <f t="shared" si="0"/>
        <v>11</v>
      </c>
      <c r="M17" s="226">
        <f t="shared" si="0"/>
        <v>12</v>
      </c>
      <c r="N17" s="227">
        <f t="shared" si="0"/>
        <v>13</v>
      </c>
      <c r="O17" s="230">
        <f t="shared" si="0"/>
        <v>14</v>
      </c>
      <c r="P17" s="226">
        <f t="shared" si="0"/>
        <v>15</v>
      </c>
      <c r="Q17" s="226">
        <f t="shared" si="0"/>
        <v>16</v>
      </c>
      <c r="R17" s="227">
        <f t="shared" si="0"/>
        <v>17</v>
      </c>
      <c r="S17" s="225">
        <f t="shared" si="0"/>
        <v>18</v>
      </c>
      <c r="T17" s="229">
        <f t="shared" si="0"/>
        <v>19</v>
      </c>
      <c r="U17" s="226">
        <f t="shared" si="0"/>
        <v>20</v>
      </c>
      <c r="V17" s="226">
        <f t="shared" si="0"/>
        <v>21</v>
      </c>
      <c r="W17" s="227">
        <f t="shared" si="0"/>
        <v>22</v>
      </c>
      <c r="X17" s="225">
        <f t="shared" si="0"/>
        <v>23</v>
      </c>
      <c r="Y17" s="229">
        <f t="shared" si="0"/>
        <v>24</v>
      </c>
      <c r="Z17" s="226">
        <f t="shared" si="0"/>
        <v>25</v>
      </c>
      <c r="AA17" s="227">
        <f t="shared" si="0"/>
        <v>26</v>
      </c>
      <c r="AB17" s="225">
        <f t="shared" si="0"/>
        <v>27</v>
      </c>
      <c r="AC17" s="231">
        <f t="shared" si="0"/>
        <v>28</v>
      </c>
      <c r="AD17" s="226">
        <f t="shared" si="0"/>
        <v>29</v>
      </c>
      <c r="AE17" s="227">
        <f t="shared" si="0"/>
        <v>30</v>
      </c>
      <c r="AF17" s="225">
        <f t="shared" si="0"/>
        <v>31</v>
      </c>
      <c r="AG17" s="231">
        <f t="shared" si="0"/>
        <v>32</v>
      </c>
      <c r="AH17" s="226">
        <f t="shared" si="0"/>
        <v>33</v>
      </c>
      <c r="AI17" s="227">
        <f t="shared" si="0"/>
        <v>34</v>
      </c>
      <c r="AJ17" s="225">
        <f t="shared" si="0"/>
        <v>35</v>
      </c>
      <c r="AK17" s="231">
        <f t="shared" si="0"/>
        <v>36</v>
      </c>
      <c r="AL17" s="226">
        <f t="shared" si="0"/>
        <v>37</v>
      </c>
      <c r="AM17" s="226">
        <f t="shared" si="0"/>
        <v>38</v>
      </c>
      <c r="AN17" s="227">
        <f t="shared" si="0"/>
        <v>39</v>
      </c>
      <c r="AO17" s="230">
        <f t="shared" si="0"/>
        <v>40</v>
      </c>
      <c r="AP17" s="226">
        <f t="shared" si="0"/>
        <v>41</v>
      </c>
      <c r="AQ17" s="226">
        <f t="shared" si="0"/>
        <v>42</v>
      </c>
      <c r="AR17" s="227">
        <f t="shared" si="0"/>
        <v>43</v>
      </c>
      <c r="AS17" s="225">
        <f t="shared" si="0"/>
        <v>44</v>
      </c>
      <c r="AT17" s="231">
        <f t="shared" si="0"/>
        <v>45</v>
      </c>
      <c r="AU17" s="226">
        <f t="shared" si="0"/>
        <v>46</v>
      </c>
      <c r="AV17" s="226">
        <f t="shared" si="0"/>
        <v>47</v>
      </c>
      <c r="AW17" s="227">
        <f t="shared" si="0"/>
        <v>48</v>
      </c>
      <c r="AX17" s="230">
        <f t="shared" si="0"/>
        <v>49</v>
      </c>
      <c r="AY17" s="226">
        <f t="shared" si="0"/>
        <v>50</v>
      </c>
      <c r="AZ17" s="226">
        <f t="shared" si="0"/>
        <v>51</v>
      </c>
      <c r="BA17" s="227">
        <f t="shared" si="0"/>
        <v>52</v>
      </c>
      <c r="BB17" s="365"/>
      <c r="BC17" s="358">
        <v>1</v>
      </c>
      <c r="BD17" s="358">
        <v>2</v>
      </c>
      <c r="BE17" s="358">
        <v>3</v>
      </c>
      <c r="BF17" s="358">
        <v>4</v>
      </c>
      <c r="BG17" s="358">
        <v>5</v>
      </c>
      <c r="BH17" s="358">
        <v>6</v>
      </c>
      <c r="BI17" s="358">
        <v>7</v>
      </c>
      <c r="BJ17" s="358">
        <v>8</v>
      </c>
      <c r="BK17" s="356" t="s">
        <v>122</v>
      </c>
      <c r="BL17" s="721" t="s">
        <v>123</v>
      </c>
      <c r="BM17" s="721"/>
      <c r="BN17" s="357"/>
    </row>
    <row r="18" spans="1:66" s="15" customFormat="1" ht="22.5" customHeight="1" thickBot="1">
      <c r="A18" s="232" t="s">
        <v>61</v>
      </c>
      <c r="B18" s="520" t="s">
        <v>791</v>
      </c>
      <c r="C18" s="516" t="s">
        <v>796</v>
      </c>
      <c r="D18" s="516" t="s">
        <v>796</v>
      </c>
      <c r="E18" s="516" t="s">
        <v>796</v>
      </c>
      <c r="F18" s="516" t="s">
        <v>796</v>
      </c>
      <c r="G18" s="516" t="s">
        <v>796</v>
      </c>
      <c r="H18" s="516" t="s">
        <v>796</v>
      </c>
      <c r="I18" s="516" t="s">
        <v>796</v>
      </c>
      <c r="J18" s="516" t="s">
        <v>796</v>
      </c>
      <c r="K18" s="516" t="s">
        <v>796</v>
      </c>
      <c r="L18" s="516" t="s">
        <v>796</v>
      </c>
      <c r="M18" s="516" t="s">
        <v>796</v>
      </c>
      <c r="N18" s="516" t="s">
        <v>796</v>
      </c>
      <c r="O18" s="521" t="s">
        <v>23</v>
      </c>
      <c r="P18" s="516" t="s">
        <v>796</v>
      </c>
      <c r="Q18" s="516" t="s">
        <v>796</v>
      </c>
      <c r="R18" s="516" t="s">
        <v>796</v>
      </c>
      <c r="S18" s="516" t="s">
        <v>796</v>
      </c>
      <c r="T18" s="516" t="s">
        <v>796</v>
      </c>
      <c r="U18" s="516" t="s">
        <v>29</v>
      </c>
      <c r="V18" s="521" t="s">
        <v>791</v>
      </c>
      <c r="W18" s="516" t="s">
        <v>796</v>
      </c>
      <c r="X18" s="516" t="s">
        <v>796</v>
      </c>
      <c r="Y18" s="516" t="s">
        <v>796</v>
      </c>
      <c r="Z18" s="516" t="s">
        <v>796</v>
      </c>
      <c r="AA18" s="516" t="s">
        <v>796</v>
      </c>
      <c r="AB18" s="516" t="s">
        <v>796</v>
      </c>
      <c r="AC18" s="516" t="s">
        <v>796</v>
      </c>
      <c r="AD18" s="516" t="s">
        <v>796</v>
      </c>
      <c r="AE18" s="516" t="s">
        <v>796</v>
      </c>
      <c r="AF18" s="516" t="s">
        <v>796</v>
      </c>
      <c r="AG18" s="516" t="s">
        <v>796</v>
      </c>
      <c r="AH18" s="516" t="s">
        <v>796</v>
      </c>
      <c r="AI18" s="516" t="s">
        <v>796</v>
      </c>
      <c r="AJ18" s="521" t="s">
        <v>23</v>
      </c>
      <c r="AK18" s="516" t="s">
        <v>796</v>
      </c>
      <c r="AL18" s="516" t="s">
        <v>796</v>
      </c>
      <c r="AM18" s="516" t="s">
        <v>796</v>
      </c>
      <c r="AN18" s="516" t="s">
        <v>796</v>
      </c>
      <c r="AO18" s="516" t="s">
        <v>796</v>
      </c>
      <c r="AP18" s="516" t="s">
        <v>29</v>
      </c>
      <c r="AQ18" s="521" t="s">
        <v>791</v>
      </c>
      <c r="AR18" s="516" t="s">
        <v>797</v>
      </c>
      <c r="AS18" s="516" t="s">
        <v>797</v>
      </c>
      <c r="AT18" s="516" t="s">
        <v>797</v>
      </c>
      <c r="AU18" s="516" t="s">
        <v>797</v>
      </c>
      <c r="AV18" s="516" t="s">
        <v>797</v>
      </c>
      <c r="AW18" s="516" t="s">
        <v>797</v>
      </c>
      <c r="AX18" s="516" t="s">
        <v>797</v>
      </c>
      <c r="AY18" s="516" t="s">
        <v>797</v>
      </c>
      <c r="AZ18" s="516" t="s">
        <v>797</v>
      </c>
      <c r="BA18" s="517" t="s">
        <v>797</v>
      </c>
      <c r="BB18" s="367" t="s">
        <v>124</v>
      </c>
      <c r="BC18" s="358">
        <f>COUNTIF(B18:W18,BL18)</f>
        <v>2</v>
      </c>
      <c r="BD18" s="358">
        <f>COUNTIF(X18:BA18,BL18)</f>
        <v>1</v>
      </c>
      <c r="BE18" s="358">
        <f>COUNTIF(B19:W19,BL18)</f>
        <v>1</v>
      </c>
      <c r="BF18" s="358">
        <f>COUNTIF(X19:BA19,BL18)</f>
        <v>1</v>
      </c>
      <c r="BG18" s="358">
        <f>COUNTIF(B20:W20,BL18)</f>
        <v>1</v>
      </c>
      <c r="BH18" s="358">
        <f>COUNTIF(X20:BA20,BL18)</f>
        <v>1</v>
      </c>
      <c r="BI18" s="358">
        <f>COUNTIF(B21:W21,BL18)</f>
        <v>1</v>
      </c>
      <c r="BJ18" s="358">
        <f>COUNTIF(X21:BA21,BL18)</f>
        <v>0</v>
      </c>
      <c r="BK18" s="358">
        <f aca="true" t="shared" si="1" ref="BK18:BK23">SUM(BC18:BJ18)</f>
        <v>8</v>
      </c>
      <c r="BL18" s="359" t="str">
        <f>F26</f>
        <v>Н</v>
      </c>
      <c r="BM18" s="358"/>
      <c r="BN18" s="360"/>
    </row>
    <row r="19" spans="1:66" s="15" customFormat="1" ht="18.75" thickBot="1">
      <c r="A19" s="233" t="s">
        <v>62</v>
      </c>
      <c r="B19" s="516" t="s">
        <v>796</v>
      </c>
      <c r="C19" s="516" t="s">
        <v>796</v>
      </c>
      <c r="D19" s="516" t="s">
        <v>796</v>
      </c>
      <c r="E19" s="516" t="s">
        <v>796</v>
      </c>
      <c r="F19" s="516" t="s">
        <v>796</v>
      </c>
      <c r="G19" s="516" t="s">
        <v>796</v>
      </c>
      <c r="H19" s="516" t="s">
        <v>796</v>
      </c>
      <c r="I19" s="516" t="s">
        <v>796</v>
      </c>
      <c r="J19" s="516" t="s">
        <v>796</v>
      </c>
      <c r="K19" s="516" t="s">
        <v>796</v>
      </c>
      <c r="L19" s="516" t="s">
        <v>796</v>
      </c>
      <c r="M19" s="516" t="s">
        <v>796</v>
      </c>
      <c r="N19" s="518" t="s">
        <v>796</v>
      </c>
      <c r="O19" s="522" t="s">
        <v>23</v>
      </c>
      <c r="P19" s="516" t="s">
        <v>796</v>
      </c>
      <c r="Q19" s="516" t="s">
        <v>796</v>
      </c>
      <c r="R19" s="516" t="s">
        <v>796</v>
      </c>
      <c r="S19" s="516" t="s">
        <v>796</v>
      </c>
      <c r="T19" s="516" t="s">
        <v>796</v>
      </c>
      <c r="U19" s="518" t="s">
        <v>796</v>
      </c>
      <c r="V19" s="518" t="s">
        <v>29</v>
      </c>
      <c r="W19" s="522" t="s">
        <v>791</v>
      </c>
      <c r="X19" s="516" t="s">
        <v>796</v>
      </c>
      <c r="Y19" s="516" t="s">
        <v>796</v>
      </c>
      <c r="Z19" s="516" t="s">
        <v>796</v>
      </c>
      <c r="AA19" s="516" t="s">
        <v>796</v>
      </c>
      <c r="AB19" s="516" t="s">
        <v>796</v>
      </c>
      <c r="AC19" s="516" t="s">
        <v>796</v>
      </c>
      <c r="AD19" s="516" t="s">
        <v>796</v>
      </c>
      <c r="AE19" s="516" t="s">
        <v>796</v>
      </c>
      <c r="AF19" s="516" t="s">
        <v>796</v>
      </c>
      <c r="AG19" s="516" t="s">
        <v>796</v>
      </c>
      <c r="AH19" s="516" t="s">
        <v>796</v>
      </c>
      <c r="AI19" s="516" t="s">
        <v>796</v>
      </c>
      <c r="AJ19" s="522" t="s">
        <v>23</v>
      </c>
      <c r="AK19" s="516" t="s">
        <v>796</v>
      </c>
      <c r="AL19" s="516" t="s">
        <v>796</v>
      </c>
      <c r="AM19" s="516" t="s">
        <v>796</v>
      </c>
      <c r="AN19" s="516" t="s">
        <v>796</v>
      </c>
      <c r="AO19" s="516" t="s">
        <v>796</v>
      </c>
      <c r="AP19" s="516" t="s">
        <v>29</v>
      </c>
      <c r="AQ19" s="521" t="s">
        <v>791</v>
      </c>
      <c r="AR19" s="516" t="s">
        <v>797</v>
      </c>
      <c r="AS19" s="516" t="s">
        <v>797</v>
      </c>
      <c r="AT19" s="516" t="s">
        <v>797</v>
      </c>
      <c r="AU19" s="516" t="s">
        <v>797</v>
      </c>
      <c r="AV19" s="516" t="s">
        <v>797</v>
      </c>
      <c r="AW19" s="516" t="s">
        <v>797</v>
      </c>
      <c r="AX19" s="516" t="s">
        <v>797</v>
      </c>
      <c r="AY19" s="516" t="s">
        <v>797</v>
      </c>
      <c r="AZ19" s="516" t="s">
        <v>797</v>
      </c>
      <c r="BA19" s="517" t="s">
        <v>797</v>
      </c>
      <c r="BB19" s="368" t="s">
        <v>125</v>
      </c>
      <c r="BC19" s="358">
        <f>COUNTIF(B18:W18,BL19)+COUNTIF(B18:W18,BM19)+COUNTIF(B18:W18,BN19)</f>
        <v>1</v>
      </c>
      <c r="BD19" s="358">
        <f>COUNTIF(X18:BA18,BL19)+COUNTIF(X18:BA18,BM19)+COUNTIF(X18:BA18,BN19)</f>
        <v>1</v>
      </c>
      <c r="BE19" s="358">
        <f>COUNTIF(B19:W19,BL19)+COUNTIF(B19:W19,BM19)+COUNTIF(B19:W19,BN19)</f>
        <v>1</v>
      </c>
      <c r="BF19" s="358">
        <f>COUNTIF(X19:BA19,BL19)+COUNTIF(X19:BA19,BM19)+COUNTIF(X19:BA19,BN19)</f>
        <v>1</v>
      </c>
      <c r="BG19" s="358">
        <f>COUNTIF(B20:W20,BL19)+COUNTIF(B20:W20,BM19)+COUNTIF(B20:W20,BN19)</f>
        <v>2</v>
      </c>
      <c r="BH19" s="358">
        <f>COUNTIF(X20:BA20,BL19)+COUNTIF(X20:BA20,BM19)+COUNTIF(X20:BA20,BN19)</f>
        <v>2</v>
      </c>
      <c r="BI19" s="358">
        <f>COUNTIF(B21:W21,BL19)+COUNTIF(B21:W21,BM19)+COUNTIF(B21:W21,BN19)</f>
        <v>2</v>
      </c>
      <c r="BJ19" s="358">
        <f>COUNTIF(X21:BA21,BL19)+COUNTIF(X21:AQ21,BM19)+COUNTIF(X21:AQ21,BN19)</f>
        <v>1</v>
      </c>
      <c r="BK19" s="358">
        <f t="shared" si="1"/>
        <v>11</v>
      </c>
      <c r="BL19" s="359" t="str">
        <f>N26</f>
        <v>С</v>
      </c>
      <c r="BM19" s="358">
        <f>AH26</f>
        <v>0</v>
      </c>
      <c r="BN19" s="360">
        <f>N28</f>
        <v>0</v>
      </c>
    </row>
    <row r="20" spans="1:66" s="16" customFormat="1" ht="20.25" customHeight="1" thickBot="1">
      <c r="A20" s="233" t="s">
        <v>63</v>
      </c>
      <c r="B20" s="516" t="s">
        <v>796</v>
      </c>
      <c r="C20" s="516" t="s">
        <v>796</v>
      </c>
      <c r="D20" s="516" t="s">
        <v>796</v>
      </c>
      <c r="E20" s="516" t="s">
        <v>796</v>
      </c>
      <c r="F20" s="516" t="s">
        <v>796</v>
      </c>
      <c r="G20" s="516" t="s">
        <v>796</v>
      </c>
      <c r="H20" s="516" t="s">
        <v>796</v>
      </c>
      <c r="I20" s="516" t="s">
        <v>796</v>
      </c>
      <c r="J20" s="516" t="s">
        <v>796</v>
      </c>
      <c r="K20" s="516" t="s">
        <v>796</v>
      </c>
      <c r="L20" s="516" t="s">
        <v>796</v>
      </c>
      <c r="M20" s="516" t="s">
        <v>796</v>
      </c>
      <c r="N20" s="518" t="s">
        <v>796</v>
      </c>
      <c r="O20" s="522" t="s">
        <v>23</v>
      </c>
      <c r="P20" s="516" t="s">
        <v>796</v>
      </c>
      <c r="Q20" s="516" t="s">
        <v>796</v>
      </c>
      <c r="R20" s="516" t="s">
        <v>796</v>
      </c>
      <c r="S20" s="516" t="s">
        <v>796</v>
      </c>
      <c r="T20" s="516" t="s">
        <v>796</v>
      </c>
      <c r="U20" s="518" t="s">
        <v>29</v>
      </c>
      <c r="V20" s="518" t="s">
        <v>29</v>
      </c>
      <c r="W20" s="522" t="s">
        <v>791</v>
      </c>
      <c r="X20" s="516" t="s">
        <v>796</v>
      </c>
      <c r="Y20" s="516" t="s">
        <v>796</v>
      </c>
      <c r="Z20" s="516" t="s">
        <v>796</v>
      </c>
      <c r="AA20" s="516" t="s">
        <v>796</v>
      </c>
      <c r="AB20" s="516" t="s">
        <v>796</v>
      </c>
      <c r="AC20" s="516" t="s">
        <v>796</v>
      </c>
      <c r="AD20" s="516" t="s">
        <v>796</v>
      </c>
      <c r="AE20" s="516" t="s">
        <v>796</v>
      </c>
      <c r="AF20" s="516" t="s">
        <v>796</v>
      </c>
      <c r="AG20" s="516" t="s">
        <v>796</v>
      </c>
      <c r="AH20" s="516" t="s">
        <v>796</v>
      </c>
      <c r="AI20" s="516" t="s">
        <v>796</v>
      </c>
      <c r="AJ20" s="522" t="s">
        <v>23</v>
      </c>
      <c r="AK20" s="516" t="s">
        <v>796</v>
      </c>
      <c r="AL20" s="516" t="s">
        <v>796</v>
      </c>
      <c r="AM20" s="516" t="s">
        <v>796</v>
      </c>
      <c r="AN20" s="516" t="s">
        <v>796</v>
      </c>
      <c r="AO20" s="518" t="s">
        <v>29</v>
      </c>
      <c r="AP20" s="516" t="s">
        <v>29</v>
      </c>
      <c r="AQ20" s="521" t="s">
        <v>791</v>
      </c>
      <c r="AR20" s="516" t="s">
        <v>797</v>
      </c>
      <c r="AS20" s="516" t="s">
        <v>797</v>
      </c>
      <c r="AT20" s="516" t="s">
        <v>797</v>
      </c>
      <c r="AU20" s="516" t="s">
        <v>797</v>
      </c>
      <c r="AV20" s="516" t="s">
        <v>797</v>
      </c>
      <c r="AW20" s="516" t="s">
        <v>797</v>
      </c>
      <c r="AX20" s="516" t="s">
        <v>797</v>
      </c>
      <c r="AY20" s="516" t="s">
        <v>797</v>
      </c>
      <c r="AZ20" s="516" t="s">
        <v>797</v>
      </c>
      <c r="BA20" s="517" t="s">
        <v>797</v>
      </c>
      <c r="BB20" s="369" t="s">
        <v>126</v>
      </c>
      <c r="BC20" s="358">
        <f>COUNTIF(B18:W18,BL20)</f>
        <v>0</v>
      </c>
      <c r="BD20" s="358">
        <f>COUNTIF(X18:BA18,BL20)</f>
        <v>0</v>
      </c>
      <c r="BE20" s="358">
        <f>COUNTIF(B19:W19,BL20)</f>
        <v>0</v>
      </c>
      <c r="BF20" s="358">
        <f>COUNTIF(X19:BA19,BL20)</f>
        <v>0</v>
      </c>
      <c r="BG20" s="358">
        <f>COUNTIF(B20:W20,BL20)</f>
        <v>0</v>
      </c>
      <c r="BH20" s="358">
        <f>COUNTIF(X20:BA20,BL20)</f>
        <v>0</v>
      </c>
      <c r="BI20" s="358">
        <f>COUNTIF(B21:W21,BL20)</f>
        <v>0</v>
      </c>
      <c r="BJ20" s="358">
        <f>COUNTIF(X21:AQ21,BL20)</f>
        <v>0</v>
      </c>
      <c r="BK20" s="358">
        <f t="shared" si="1"/>
        <v>0</v>
      </c>
      <c r="BL20" s="362">
        <f>V26</f>
        <v>0</v>
      </c>
      <c r="BM20" s="362"/>
      <c r="BN20" s="363"/>
    </row>
    <row r="21" spans="1:66" s="16" customFormat="1" ht="21" customHeight="1" thickBot="1">
      <c r="A21" s="234" t="s">
        <v>64</v>
      </c>
      <c r="B21" s="516" t="s">
        <v>796</v>
      </c>
      <c r="C21" s="516" t="s">
        <v>796</v>
      </c>
      <c r="D21" s="516" t="s">
        <v>796</v>
      </c>
      <c r="E21" s="516" t="s">
        <v>796</v>
      </c>
      <c r="F21" s="516" t="s">
        <v>796</v>
      </c>
      <c r="G21" s="516" t="s">
        <v>796</v>
      </c>
      <c r="H21" s="516" t="s">
        <v>796</v>
      </c>
      <c r="I21" s="516" t="s">
        <v>796</v>
      </c>
      <c r="J21" s="516" t="s">
        <v>796</v>
      </c>
      <c r="K21" s="516" t="s">
        <v>796</v>
      </c>
      <c r="L21" s="516" t="s">
        <v>796</v>
      </c>
      <c r="M21" s="516" t="s">
        <v>796</v>
      </c>
      <c r="N21" s="519" t="s">
        <v>796</v>
      </c>
      <c r="O21" s="523" t="s">
        <v>23</v>
      </c>
      <c r="P21" s="516" t="s">
        <v>796</v>
      </c>
      <c r="Q21" s="516" t="s">
        <v>796</v>
      </c>
      <c r="R21" s="516" t="s">
        <v>796</v>
      </c>
      <c r="S21" s="516" t="s">
        <v>796</v>
      </c>
      <c r="T21" s="516" t="s">
        <v>796</v>
      </c>
      <c r="U21" s="518" t="s">
        <v>29</v>
      </c>
      <c r="V21" s="518" t="s">
        <v>29</v>
      </c>
      <c r="W21" s="522" t="s">
        <v>791</v>
      </c>
      <c r="X21" s="519" t="s">
        <v>24</v>
      </c>
      <c r="Y21" s="519" t="s">
        <v>24</v>
      </c>
      <c r="Z21" s="519" t="s">
        <v>24</v>
      </c>
      <c r="AA21" s="519" t="s">
        <v>102</v>
      </c>
      <c r="AB21" s="516" t="s">
        <v>796</v>
      </c>
      <c r="AC21" s="516" t="s">
        <v>796</v>
      </c>
      <c r="AD21" s="516" t="s">
        <v>796</v>
      </c>
      <c r="AE21" s="516" t="s">
        <v>796</v>
      </c>
      <c r="AF21" s="516" t="s">
        <v>796</v>
      </c>
      <c r="AG21" s="516" t="s">
        <v>796</v>
      </c>
      <c r="AH21" s="516" t="s">
        <v>796</v>
      </c>
      <c r="AI21" s="516" t="s">
        <v>796</v>
      </c>
      <c r="AJ21" s="523" t="s">
        <v>23</v>
      </c>
      <c r="AK21" s="235" t="s">
        <v>796</v>
      </c>
      <c r="AL21" s="235" t="s">
        <v>796</v>
      </c>
      <c r="AM21" s="235" t="s">
        <v>30</v>
      </c>
      <c r="AN21" s="235" t="s">
        <v>30</v>
      </c>
      <c r="AO21" s="235" t="s">
        <v>29</v>
      </c>
      <c r="AP21" s="523" t="s">
        <v>76</v>
      </c>
      <c r="AQ21" s="523" t="s">
        <v>76</v>
      </c>
      <c r="AR21" s="235"/>
      <c r="AS21" s="235"/>
      <c r="AT21" s="235"/>
      <c r="AU21" s="235"/>
      <c r="AV21" s="235"/>
      <c r="AW21" s="235"/>
      <c r="AX21" s="235"/>
      <c r="AY21" s="235"/>
      <c r="AZ21" s="235"/>
      <c r="BA21" s="236"/>
      <c r="BB21" s="369" t="s">
        <v>127</v>
      </c>
      <c r="BC21" s="358">
        <f>COUNTIF(B18:W18,BL21)</f>
        <v>0</v>
      </c>
      <c r="BD21" s="358">
        <f>COUNTIF(X18:BA18,BL21)</f>
        <v>0</v>
      </c>
      <c r="BE21" s="358">
        <f>COUNTIF(B19:W19,BL21)</f>
        <v>0</v>
      </c>
      <c r="BF21" s="358">
        <f>COUNTIF(X19:BA19,BL21)</f>
        <v>0</v>
      </c>
      <c r="BG21" s="358">
        <f>COUNTIF(B20:W20,BL21)</f>
        <v>0</v>
      </c>
      <c r="BH21" s="358">
        <f>COUNTIF(X20:BA20,BL21)</f>
        <v>0</v>
      </c>
      <c r="BI21" s="358">
        <f>COUNTIF(B21:W21,BL21)</f>
        <v>0</v>
      </c>
      <c r="BJ21" s="358">
        <f>COUNTIF(X21:AQ21,BL21)</f>
        <v>2</v>
      </c>
      <c r="BK21" s="358">
        <f t="shared" si="1"/>
        <v>2</v>
      </c>
      <c r="BL21" s="362" t="str">
        <f>AB26</f>
        <v>Д</v>
      </c>
      <c r="BM21" s="361"/>
      <c r="BN21" s="364"/>
    </row>
    <row r="22" spans="1:66" s="17" customFormat="1" ht="1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8"/>
      <c r="AT22" s="238"/>
      <c r="AU22" s="238"/>
      <c r="AV22" s="238"/>
      <c r="AW22" s="238"/>
      <c r="AX22" s="238"/>
      <c r="AY22" s="238"/>
      <c r="AZ22" s="238"/>
      <c r="BA22" s="238"/>
      <c r="BB22" s="366" t="s">
        <v>128</v>
      </c>
      <c r="BC22" s="358">
        <f>COUNTIF(B18:W18,BL22)</f>
        <v>0</v>
      </c>
      <c r="BD22" s="358">
        <f>COUNTIF(X18:BA18,BL22)</f>
        <v>0</v>
      </c>
      <c r="BE22" s="358">
        <f>COUNTIF(B19:W19,BL22)</f>
        <v>0</v>
      </c>
      <c r="BF22" s="358">
        <f>COUNTIF(X19:BA19,BL22)</f>
        <v>0</v>
      </c>
      <c r="BG22" s="358">
        <f>COUNTIF(B20:W20,BL22)</f>
        <v>0</v>
      </c>
      <c r="BH22" s="358">
        <f>COUNTIF(X20:BA20,BL22)</f>
        <v>0</v>
      </c>
      <c r="BI22" s="358">
        <f>COUNTIF(B21:W21,BL22)</f>
        <v>0</v>
      </c>
      <c r="BJ22" s="358">
        <f>COUNTIF(X21:AQ21,BL22)</f>
        <v>0</v>
      </c>
      <c r="BK22" s="358">
        <f t="shared" si="1"/>
        <v>0</v>
      </c>
      <c r="BL22" s="362">
        <f>AP26</f>
        <v>0</v>
      </c>
      <c r="BM22" s="361"/>
      <c r="BN22" s="364"/>
    </row>
    <row r="23" spans="1:66" s="20" customFormat="1" ht="15">
      <c r="A23" s="239"/>
      <c r="B23" s="239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366" t="s">
        <v>129</v>
      </c>
      <c r="BC23" s="358">
        <f>COUNTIF(B18:W18,BL23)</f>
        <v>0</v>
      </c>
      <c r="BD23" s="358">
        <f>COUNTIF(X18:BA18,BL23)</f>
        <v>0</v>
      </c>
      <c r="BE23" s="358">
        <f>-COUNTIF(B19:W19,BL23)</f>
        <v>0</v>
      </c>
      <c r="BF23" s="358">
        <f>COUNTIF(X19:BA19,BL23)</f>
        <v>0</v>
      </c>
      <c r="BG23" s="358">
        <f>COUNTIF(B20:W20,BL23)</f>
        <v>0</v>
      </c>
      <c r="BH23" s="358">
        <f>COUNTIF(X20:BA20,BL23)</f>
        <v>0</v>
      </c>
      <c r="BI23" s="358">
        <f>COUNTIF(B21:W21,BL23)</f>
        <v>0</v>
      </c>
      <c r="BJ23" s="358">
        <f>COUNTIF(X21:AQ21,BL23)</f>
        <v>2</v>
      </c>
      <c r="BK23" s="358">
        <f t="shared" si="1"/>
        <v>2</v>
      </c>
      <c r="BL23" s="362" t="str">
        <f>AU26</f>
        <v>А</v>
      </c>
      <c r="BM23" s="361"/>
      <c r="BN23" s="364"/>
    </row>
    <row r="24" spans="1:66" s="20" customFormat="1" ht="15">
      <c r="A24" s="239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371" t="s">
        <v>1</v>
      </c>
      <c r="BC24" s="372">
        <f>SUM(BC18:BC23)</f>
        <v>3</v>
      </c>
      <c r="BD24" s="372">
        <f aca="true" t="shared" si="2" ref="BD24:BJ24">SUM(BD18:BD23)</f>
        <v>2</v>
      </c>
      <c r="BE24" s="372">
        <f t="shared" si="2"/>
        <v>2</v>
      </c>
      <c r="BF24" s="372">
        <f t="shared" si="2"/>
        <v>2</v>
      </c>
      <c r="BG24" s="372">
        <f t="shared" si="2"/>
        <v>3</v>
      </c>
      <c r="BH24" s="372">
        <f t="shared" si="2"/>
        <v>3</v>
      </c>
      <c r="BI24" s="372">
        <f t="shared" si="2"/>
        <v>3</v>
      </c>
      <c r="BJ24" s="372">
        <f t="shared" si="2"/>
        <v>5</v>
      </c>
      <c r="BK24" s="372">
        <f>SUM(BK18:BK23)</f>
        <v>23</v>
      </c>
      <c r="BL24" s="18"/>
      <c r="BM24" s="18"/>
      <c r="BN24" s="18"/>
    </row>
    <row r="25" spans="1:66" s="20" customFormat="1" ht="15.75" thickBot="1">
      <c r="A25" s="239"/>
      <c r="B25" s="239"/>
      <c r="C25" s="239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1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20" customFormat="1" ht="21" thickBot="1">
      <c r="A26" s="241" t="s">
        <v>22</v>
      </c>
      <c r="B26" s="237"/>
      <c r="C26" s="237"/>
      <c r="D26" s="219"/>
      <c r="E26" s="219"/>
      <c r="F26" s="524" t="s">
        <v>791</v>
      </c>
      <c r="G26" s="623" t="s">
        <v>792</v>
      </c>
      <c r="H26" s="625"/>
      <c r="I26" s="625"/>
      <c r="J26" s="625"/>
      <c r="K26" s="625"/>
      <c r="L26" s="625"/>
      <c r="M26" s="238"/>
      <c r="N26" s="242" t="s">
        <v>29</v>
      </c>
      <c r="O26" s="238" t="s">
        <v>793</v>
      </c>
      <c r="P26" s="238"/>
      <c r="Q26" s="238"/>
      <c r="R26" s="219"/>
      <c r="S26" s="219"/>
      <c r="T26" s="238"/>
      <c r="U26" s="238"/>
      <c r="V26" s="515"/>
      <c r="W26" s="238"/>
      <c r="X26" s="238"/>
      <c r="Y26" s="238"/>
      <c r="Z26" s="219"/>
      <c r="AA26" s="219"/>
      <c r="AB26" s="242" t="s">
        <v>30</v>
      </c>
      <c r="AC26" s="626" t="s">
        <v>790</v>
      </c>
      <c r="AD26" s="624"/>
      <c r="AE26" s="624"/>
      <c r="AF26" s="624"/>
      <c r="AG26" s="624"/>
      <c r="AH26" s="624"/>
      <c r="AI26" s="624"/>
      <c r="AJ26" s="238"/>
      <c r="AK26" s="242" t="s">
        <v>23</v>
      </c>
      <c r="AL26" s="623" t="s">
        <v>795</v>
      </c>
      <c r="AM26" s="624"/>
      <c r="AN26" s="624"/>
      <c r="AO26" s="624"/>
      <c r="AP26" s="624"/>
      <c r="AQ26" s="624"/>
      <c r="AR26" s="624"/>
      <c r="AS26" s="624"/>
      <c r="AT26" s="243"/>
      <c r="AU26" s="242" t="s">
        <v>76</v>
      </c>
      <c r="AV26" s="238" t="s">
        <v>115</v>
      </c>
      <c r="AW26" s="240"/>
      <c r="AX26" s="240"/>
      <c r="AY26" s="240"/>
      <c r="AZ26" s="240"/>
      <c r="BA26" s="240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6.5" customHeight="1" thickBot="1">
      <c r="A27" s="239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19"/>
      <c r="AP27" s="219"/>
      <c r="AQ27" s="219"/>
      <c r="AR27" s="219"/>
      <c r="AS27" s="219"/>
      <c r="AT27" s="244"/>
      <c r="AU27" s="240"/>
      <c r="AV27" s="240"/>
      <c r="AW27" s="240"/>
      <c r="AX27" s="240"/>
      <c r="AY27" s="240"/>
      <c r="AZ27" s="240"/>
      <c r="BA27" s="240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8" customHeight="1" thickBot="1">
      <c r="A28" s="239"/>
      <c r="B28" s="239"/>
      <c r="C28" s="239"/>
      <c r="D28" s="240"/>
      <c r="E28" s="240"/>
      <c r="F28" s="524" t="s">
        <v>796</v>
      </c>
      <c r="G28" s="623" t="s">
        <v>51</v>
      </c>
      <c r="H28" s="625"/>
      <c r="I28" s="625"/>
      <c r="J28" s="625"/>
      <c r="K28" s="625"/>
      <c r="L28" s="625"/>
      <c r="M28" s="240"/>
      <c r="N28" s="472"/>
      <c r="O28" s="370"/>
      <c r="P28" s="215"/>
      <c r="Q28" s="215"/>
      <c r="R28" s="215"/>
      <c r="S28" s="215"/>
      <c r="T28" s="215"/>
      <c r="U28" s="215"/>
      <c r="V28" s="242" t="s">
        <v>24</v>
      </c>
      <c r="W28" s="238" t="s">
        <v>31</v>
      </c>
      <c r="X28" s="238"/>
      <c r="Y28" s="240"/>
      <c r="Z28" s="240"/>
      <c r="AA28" s="240"/>
      <c r="AB28" s="240"/>
      <c r="AC28" s="240"/>
      <c r="AD28" s="240"/>
      <c r="AE28" s="240"/>
      <c r="AF28" s="240"/>
      <c r="AG28" s="240"/>
      <c r="AH28" s="242" t="s">
        <v>102</v>
      </c>
      <c r="AI28" s="623" t="s">
        <v>794</v>
      </c>
      <c r="AJ28" s="624"/>
      <c r="AK28" s="624"/>
      <c r="AL28" s="624"/>
      <c r="AM28" s="624"/>
      <c r="AN28" s="624"/>
      <c r="AO28" s="624"/>
      <c r="AP28" s="624"/>
      <c r="AQ28" s="245"/>
      <c r="AR28" s="245"/>
      <c r="AS28" s="219"/>
      <c r="AT28" s="242" t="s">
        <v>797</v>
      </c>
      <c r="AU28" s="623" t="s">
        <v>789</v>
      </c>
      <c r="AV28" s="624"/>
      <c r="AW28" s="624"/>
      <c r="AX28" s="624"/>
      <c r="AY28" s="624"/>
      <c r="AZ28" s="624"/>
      <c r="BA28" s="219"/>
      <c r="BK28" s="18"/>
      <c r="BL28" s="18"/>
      <c r="BM28" s="18"/>
      <c r="BN28" s="18"/>
    </row>
    <row r="29" spans="1:66" s="20" customFormat="1" ht="15.75" customHeight="1">
      <c r="A29" s="239"/>
      <c r="B29" s="239"/>
      <c r="C29" s="239"/>
      <c r="D29" s="240"/>
      <c r="E29" s="240"/>
      <c r="F29" s="240"/>
      <c r="G29" s="240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46"/>
      <c r="X29" s="219"/>
      <c r="Y29" s="219"/>
      <c r="Z29" s="219"/>
      <c r="AA29" s="219"/>
      <c r="AB29" s="219"/>
      <c r="AC29" s="219"/>
      <c r="AD29" s="219"/>
      <c r="AE29" s="219"/>
      <c r="AF29" s="219"/>
      <c r="AG29" s="247"/>
      <c r="AH29" s="247"/>
      <c r="AI29" s="247"/>
      <c r="AJ29" s="247"/>
      <c r="AK29" s="219"/>
      <c r="AL29" s="248"/>
      <c r="AM29" s="248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K29" s="18"/>
      <c r="BL29" s="18"/>
      <c r="BM29" s="18"/>
      <c r="BN29" s="18"/>
    </row>
    <row r="30" spans="1:66" s="20" customFormat="1" ht="21" customHeight="1">
      <c r="A30" s="239"/>
      <c r="B30" s="239"/>
      <c r="C30" s="239"/>
      <c r="D30" s="240"/>
      <c r="E30" s="240"/>
      <c r="F30" s="240"/>
      <c r="G30" s="240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47"/>
      <c r="AH30" s="247"/>
      <c r="AI30" s="247"/>
      <c r="AJ30" s="247"/>
      <c r="AK30" s="219"/>
      <c r="AL30" s="249"/>
      <c r="AM30" s="24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K30" s="18"/>
      <c r="BL30" s="18"/>
      <c r="BM30" s="18"/>
      <c r="BN30" s="18"/>
    </row>
    <row r="31" spans="1:66" s="20" customFormat="1" ht="20.25">
      <c r="A31" s="239"/>
      <c r="B31" s="239"/>
      <c r="C31" s="239"/>
      <c r="D31" s="240"/>
      <c r="E31" s="243" t="s">
        <v>40</v>
      </c>
      <c r="F31" s="240"/>
      <c r="G31" s="240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669" t="s">
        <v>65</v>
      </c>
      <c r="AD31" s="669"/>
      <c r="AE31" s="669"/>
      <c r="AF31" s="669"/>
      <c r="AG31" s="669"/>
      <c r="AH31" s="251"/>
      <c r="AI31" s="251"/>
      <c r="AJ31" s="251"/>
      <c r="AK31" s="219"/>
      <c r="AL31" s="249"/>
      <c r="AM31" s="249"/>
      <c r="AN31" s="219"/>
      <c r="AO31" s="219"/>
      <c r="AP31" s="219"/>
      <c r="AQ31" s="219"/>
      <c r="AR31" s="250" t="s">
        <v>114</v>
      </c>
      <c r="AS31" s="219"/>
      <c r="AT31" s="219"/>
      <c r="AU31" s="219"/>
      <c r="AV31" s="219"/>
      <c r="AW31" s="219"/>
      <c r="AX31" s="219"/>
      <c r="AY31" s="219"/>
      <c r="AZ31" s="219"/>
      <c r="BA31" s="219"/>
      <c r="BK31" s="18"/>
      <c r="BL31" s="18"/>
      <c r="BM31" s="18"/>
      <c r="BN31" s="18"/>
    </row>
    <row r="32" spans="1:66" s="20" customFormat="1" ht="18">
      <c r="A32" s="239"/>
      <c r="B32" s="239"/>
      <c r="C32" s="239"/>
      <c r="D32" s="240"/>
      <c r="E32" s="240"/>
      <c r="F32" s="240"/>
      <c r="G32" s="240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51"/>
      <c r="AH32" s="251"/>
      <c r="AI32" s="251"/>
      <c r="AJ32" s="251"/>
      <c r="AK32" s="249"/>
      <c r="AL32" s="249"/>
      <c r="AM32" s="24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45"/>
      <c r="AY32" s="240"/>
      <c r="AZ32" s="240"/>
      <c r="BA32" s="240"/>
      <c r="BB32" s="1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s="20" customFormat="1" ht="18.75" thickBot="1">
      <c r="A33" s="239"/>
      <c r="B33" s="239"/>
      <c r="C33" s="239"/>
      <c r="D33" s="240"/>
      <c r="E33" s="240"/>
      <c r="F33" s="240"/>
      <c r="G33" s="240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51"/>
      <c r="AH33" s="251"/>
      <c r="AI33" s="251"/>
      <c r="AJ33" s="251"/>
      <c r="AK33" s="240"/>
      <c r="AL33" s="240"/>
      <c r="AM33" s="240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0"/>
      <c r="AZ33" s="240"/>
      <c r="BA33" s="240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27.75" customHeight="1" thickBot="1">
      <c r="A34" s="637" t="s">
        <v>6</v>
      </c>
      <c r="B34" s="655"/>
      <c r="C34" s="641" t="s">
        <v>51</v>
      </c>
      <c r="D34" s="641"/>
      <c r="E34" s="641"/>
      <c r="F34" s="641"/>
      <c r="G34" s="641" t="s">
        <v>788</v>
      </c>
      <c r="H34" s="641"/>
      <c r="I34" s="641"/>
      <c r="J34" s="641" t="s">
        <v>31</v>
      </c>
      <c r="K34" s="641"/>
      <c r="L34" s="641"/>
      <c r="M34" s="641" t="s">
        <v>115</v>
      </c>
      <c r="N34" s="641"/>
      <c r="O34" s="641"/>
      <c r="P34" s="637" t="s">
        <v>66</v>
      </c>
      <c r="Q34" s="638"/>
      <c r="R34" s="638"/>
      <c r="S34" s="638"/>
      <c r="T34" s="654" t="s">
        <v>789</v>
      </c>
      <c r="U34" s="654"/>
      <c r="V34" s="654"/>
      <c r="W34" s="654" t="s">
        <v>1</v>
      </c>
      <c r="X34" s="654"/>
      <c r="Y34" s="654"/>
      <c r="Z34" s="219"/>
      <c r="AA34" s="219"/>
      <c r="AB34" s="670" t="s">
        <v>2</v>
      </c>
      <c r="AC34" s="671"/>
      <c r="AD34" s="671"/>
      <c r="AE34" s="672"/>
      <c r="AF34" s="689" t="s">
        <v>25</v>
      </c>
      <c r="AG34" s="690"/>
      <c r="AH34" s="691"/>
      <c r="AI34" s="637" t="s">
        <v>3</v>
      </c>
      <c r="AJ34" s="638"/>
      <c r="AK34" s="655"/>
      <c r="AL34" s="240"/>
      <c r="AM34" s="240"/>
      <c r="AN34" s="676" t="s">
        <v>116</v>
      </c>
      <c r="AO34" s="677"/>
      <c r="AP34" s="677"/>
      <c r="AQ34" s="677"/>
      <c r="AR34" s="678"/>
      <c r="AS34" s="676" t="s">
        <v>67</v>
      </c>
      <c r="AT34" s="677"/>
      <c r="AU34" s="677"/>
      <c r="AV34" s="677"/>
      <c r="AW34" s="678"/>
      <c r="AX34" s="637" t="s">
        <v>3</v>
      </c>
      <c r="AY34" s="638"/>
      <c r="AZ34" s="655"/>
      <c r="BA34" s="219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0.75" customHeight="1" thickBot="1">
      <c r="A35" s="639"/>
      <c r="B35" s="656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39"/>
      <c r="Q35" s="640"/>
      <c r="R35" s="640"/>
      <c r="S35" s="640"/>
      <c r="T35" s="654"/>
      <c r="U35" s="654"/>
      <c r="V35" s="654"/>
      <c r="W35" s="654"/>
      <c r="X35" s="654"/>
      <c r="Y35" s="654"/>
      <c r="Z35" s="219"/>
      <c r="AA35" s="219"/>
      <c r="AB35" s="673"/>
      <c r="AC35" s="674"/>
      <c r="AD35" s="674"/>
      <c r="AE35" s="675"/>
      <c r="AF35" s="692"/>
      <c r="AG35" s="693"/>
      <c r="AH35" s="694"/>
      <c r="AI35" s="639"/>
      <c r="AJ35" s="640"/>
      <c r="AK35" s="656"/>
      <c r="AL35" s="240"/>
      <c r="AM35" s="240"/>
      <c r="AN35" s="679" t="s">
        <v>117</v>
      </c>
      <c r="AO35" s="680"/>
      <c r="AP35" s="680"/>
      <c r="AQ35" s="680"/>
      <c r="AR35" s="681"/>
      <c r="AS35" s="737">
        <f>1.5*BK21</f>
        <v>3</v>
      </c>
      <c r="AT35" s="738"/>
      <c r="AU35" s="738"/>
      <c r="AV35" s="738"/>
      <c r="AW35" s="739"/>
      <c r="AX35" s="740">
        <f>BJ17</f>
        <v>8</v>
      </c>
      <c r="AY35" s="741"/>
      <c r="AZ35" s="742"/>
      <c r="BA35" s="219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18.75" thickBot="1">
      <c r="A36" s="643" t="s">
        <v>61</v>
      </c>
      <c r="B36" s="643"/>
      <c r="C36" s="644">
        <v>38</v>
      </c>
      <c r="D36" s="644"/>
      <c r="E36" s="644"/>
      <c r="F36" s="644"/>
      <c r="G36" s="644">
        <v>4</v>
      </c>
      <c r="H36" s="644"/>
      <c r="I36" s="644"/>
      <c r="J36" s="644"/>
      <c r="K36" s="644"/>
      <c r="L36" s="644"/>
      <c r="M36" s="644"/>
      <c r="N36" s="644"/>
      <c r="O36" s="644"/>
      <c r="P36" s="629"/>
      <c r="Q36" s="630"/>
      <c r="R36" s="630"/>
      <c r="S36" s="630"/>
      <c r="T36" s="644">
        <v>10</v>
      </c>
      <c r="U36" s="644"/>
      <c r="V36" s="644"/>
      <c r="W36" s="649">
        <f>SUM(C36:V36)</f>
        <v>52</v>
      </c>
      <c r="X36" s="649"/>
      <c r="Y36" s="649"/>
      <c r="Z36" s="240"/>
      <c r="AA36" s="240"/>
      <c r="AB36" s="700" t="s">
        <v>92</v>
      </c>
      <c r="AC36" s="701"/>
      <c r="AD36" s="701"/>
      <c r="AE36" s="702"/>
      <c r="AF36" s="697">
        <v>3</v>
      </c>
      <c r="AG36" s="698"/>
      <c r="AH36" s="699"/>
      <c r="AI36" s="697">
        <f>BJ17</f>
        <v>8</v>
      </c>
      <c r="AJ36" s="698"/>
      <c r="AK36" s="699"/>
      <c r="AL36" s="240"/>
      <c r="AM36" s="240"/>
      <c r="AN36" s="722" t="s">
        <v>118</v>
      </c>
      <c r="AO36" s="723"/>
      <c r="AP36" s="723"/>
      <c r="AQ36" s="723"/>
      <c r="AR36" s="724"/>
      <c r="AS36" s="725"/>
      <c r="AT36" s="726"/>
      <c r="AU36" s="726"/>
      <c r="AV36" s="726"/>
      <c r="AW36" s="727"/>
      <c r="AX36" s="728">
        <f>BJ17</f>
        <v>8</v>
      </c>
      <c r="AY36" s="729"/>
      <c r="AZ36" s="730"/>
      <c r="BA36" s="240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643" t="s">
        <v>62</v>
      </c>
      <c r="B37" s="643"/>
      <c r="C37" s="644">
        <v>38</v>
      </c>
      <c r="D37" s="644"/>
      <c r="E37" s="644"/>
      <c r="F37" s="644"/>
      <c r="G37" s="644">
        <v>4</v>
      </c>
      <c r="H37" s="644"/>
      <c r="I37" s="644"/>
      <c r="J37" s="644"/>
      <c r="K37" s="644"/>
      <c r="L37" s="644"/>
      <c r="M37" s="644"/>
      <c r="N37" s="644"/>
      <c r="O37" s="644"/>
      <c r="P37" s="629"/>
      <c r="Q37" s="630"/>
      <c r="R37" s="630"/>
      <c r="S37" s="630"/>
      <c r="T37" s="644">
        <v>10</v>
      </c>
      <c r="U37" s="644"/>
      <c r="V37" s="644"/>
      <c r="W37" s="649">
        <f>SUM(C37:V37)</f>
        <v>52</v>
      </c>
      <c r="X37" s="649"/>
      <c r="Y37" s="649"/>
      <c r="Z37" s="252"/>
      <c r="AA37" s="219"/>
      <c r="AB37" s="695"/>
      <c r="AC37" s="695"/>
      <c r="AD37" s="695"/>
      <c r="AE37" s="695"/>
      <c r="AF37" s="696"/>
      <c r="AG37" s="696"/>
      <c r="AH37" s="696"/>
      <c r="AI37" s="720"/>
      <c r="AJ37" s="720"/>
      <c r="AK37" s="720"/>
      <c r="AL37" s="250"/>
      <c r="AM37" s="219"/>
      <c r="AN37" s="714" t="s">
        <v>798</v>
      </c>
      <c r="AO37" s="715"/>
      <c r="AP37" s="715"/>
      <c r="AQ37" s="715"/>
      <c r="AR37" s="716"/>
      <c r="AS37" s="708">
        <f>1.5*BK23</f>
        <v>3</v>
      </c>
      <c r="AT37" s="709"/>
      <c r="AU37" s="709"/>
      <c r="AV37" s="709"/>
      <c r="AW37" s="710"/>
      <c r="AX37" s="731"/>
      <c r="AY37" s="732"/>
      <c r="AZ37" s="733"/>
      <c r="BA37" s="240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18.75" thickBot="1">
      <c r="A38" s="627" t="s">
        <v>63</v>
      </c>
      <c r="B38" s="628"/>
      <c r="C38" s="644">
        <v>36</v>
      </c>
      <c r="D38" s="644"/>
      <c r="E38" s="644"/>
      <c r="F38" s="644"/>
      <c r="G38" s="629">
        <v>6</v>
      </c>
      <c r="H38" s="630"/>
      <c r="I38" s="631"/>
      <c r="J38" s="629"/>
      <c r="K38" s="630"/>
      <c r="L38" s="631"/>
      <c r="M38" s="629"/>
      <c r="N38" s="630"/>
      <c r="O38" s="631"/>
      <c r="P38" s="629"/>
      <c r="Q38" s="630"/>
      <c r="R38" s="630"/>
      <c r="S38" s="631"/>
      <c r="T38" s="644">
        <v>10</v>
      </c>
      <c r="U38" s="644"/>
      <c r="V38" s="644"/>
      <c r="W38" s="649">
        <f>SUM(C38:V38)</f>
        <v>52</v>
      </c>
      <c r="X38" s="649"/>
      <c r="Y38" s="649"/>
      <c r="Z38" s="253"/>
      <c r="AA38" s="254"/>
      <c r="AB38" s="695"/>
      <c r="AC38" s="695"/>
      <c r="AD38" s="695"/>
      <c r="AE38" s="695"/>
      <c r="AF38" s="703"/>
      <c r="AG38" s="703"/>
      <c r="AH38" s="703"/>
      <c r="AI38" s="704"/>
      <c r="AJ38" s="704"/>
      <c r="AK38" s="704"/>
      <c r="AL38" s="250"/>
      <c r="AM38" s="219"/>
      <c r="AN38" s="717"/>
      <c r="AO38" s="718"/>
      <c r="AP38" s="718"/>
      <c r="AQ38" s="718"/>
      <c r="AR38" s="719"/>
      <c r="AS38" s="711"/>
      <c r="AT38" s="712"/>
      <c r="AU38" s="712"/>
      <c r="AV38" s="712"/>
      <c r="AW38" s="713"/>
      <c r="AX38" s="731"/>
      <c r="AY38" s="732"/>
      <c r="AZ38" s="733"/>
      <c r="BA38" s="240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customHeight="1" thickBot="1">
      <c r="A39" s="627" t="s">
        <v>64</v>
      </c>
      <c r="B39" s="628"/>
      <c r="C39" s="644">
        <v>30</v>
      </c>
      <c r="D39" s="644"/>
      <c r="E39" s="644"/>
      <c r="F39" s="644"/>
      <c r="G39" s="629">
        <v>5</v>
      </c>
      <c r="H39" s="630"/>
      <c r="I39" s="631"/>
      <c r="J39" s="629">
        <v>3</v>
      </c>
      <c r="K39" s="630"/>
      <c r="L39" s="631"/>
      <c r="M39" s="629">
        <v>2</v>
      </c>
      <c r="N39" s="630"/>
      <c r="O39" s="631"/>
      <c r="P39" s="629">
        <v>2</v>
      </c>
      <c r="Q39" s="630"/>
      <c r="R39" s="630"/>
      <c r="S39" s="631"/>
      <c r="T39" s="644"/>
      <c r="U39" s="644"/>
      <c r="V39" s="644"/>
      <c r="W39" s="649">
        <f>SUM(C39:V39)</f>
        <v>42</v>
      </c>
      <c r="X39" s="649"/>
      <c r="Y39" s="64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743" t="s">
        <v>119</v>
      </c>
      <c r="AO39" s="744"/>
      <c r="AP39" s="744"/>
      <c r="AQ39" s="744"/>
      <c r="AR39" s="745"/>
      <c r="AS39" s="705"/>
      <c r="AT39" s="706"/>
      <c r="AU39" s="706"/>
      <c r="AV39" s="706"/>
      <c r="AW39" s="707"/>
      <c r="AX39" s="734"/>
      <c r="AY39" s="735"/>
      <c r="AZ39" s="736"/>
      <c r="BA39" s="240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thickBot="1">
      <c r="A40" s="627" t="s">
        <v>68</v>
      </c>
      <c r="B40" s="628"/>
      <c r="C40" s="632">
        <v>142</v>
      </c>
      <c r="D40" s="633"/>
      <c r="E40" s="633"/>
      <c r="F40" s="634"/>
      <c r="G40" s="632">
        <v>19</v>
      </c>
      <c r="H40" s="633"/>
      <c r="I40" s="634"/>
      <c r="J40" s="632">
        <v>3</v>
      </c>
      <c r="K40" s="633"/>
      <c r="L40" s="634"/>
      <c r="M40" s="632">
        <v>2</v>
      </c>
      <c r="N40" s="633"/>
      <c r="O40" s="634"/>
      <c r="P40" s="632">
        <v>2</v>
      </c>
      <c r="Q40" s="633"/>
      <c r="R40" s="633"/>
      <c r="S40" s="634"/>
      <c r="T40" s="653">
        <v>30</v>
      </c>
      <c r="U40" s="653"/>
      <c r="V40" s="653"/>
      <c r="W40" s="653">
        <f>SUM(W36:Y39)</f>
        <v>198</v>
      </c>
      <c r="X40" s="653"/>
      <c r="Y40" s="653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40"/>
      <c r="BA40" s="240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5">
      <c r="A41" s="18"/>
      <c r="B41" s="18"/>
      <c r="C41" s="18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 s="2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1"/>
      <c r="O46" s="21"/>
      <c r="P46" s="21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9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2" customFormat="1" ht="16.5" customHeight="1">
      <c r="A47" s="9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45"/>
      <c r="S47" s="45"/>
      <c r="T47" s="45"/>
      <c r="U47" s="45"/>
      <c r="V47" s="101"/>
      <c r="W47" s="101"/>
      <c r="X47" s="101"/>
      <c r="Y47" s="101"/>
      <c r="Z47" s="101"/>
      <c r="AA47" s="101"/>
      <c r="AB47" s="101"/>
      <c r="AC47" s="101"/>
      <c r="AD47" s="100"/>
      <c r="AE47" s="100"/>
      <c r="AF47" s="31"/>
      <c r="AG47" s="31"/>
      <c r="AH47" s="31"/>
      <c r="AI47" s="31"/>
      <c r="AJ47" s="31"/>
      <c r="AK47" s="31"/>
      <c r="AL47" s="31"/>
      <c r="AM47" s="31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23" customFormat="1" ht="15.7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03"/>
      <c r="S48" s="103"/>
      <c r="T48" s="103"/>
      <c r="U48" s="103"/>
      <c r="V48" s="104"/>
      <c r="W48" s="104"/>
      <c r="X48" s="102"/>
      <c r="Y48" s="102"/>
      <c r="Z48" s="102"/>
      <c r="AA48" s="102"/>
      <c r="AB48" s="102"/>
      <c r="AC48" s="102"/>
      <c r="AD48" s="100"/>
      <c r="AE48" s="100"/>
      <c r="AF48" s="105"/>
      <c r="AG48" s="105"/>
      <c r="AH48" s="105"/>
      <c r="AI48" s="105"/>
      <c r="AJ48" s="105"/>
      <c r="AK48" s="105"/>
      <c r="AL48" s="105"/>
      <c r="AM48" s="10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E48" s="52"/>
      <c r="BF48" s="52"/>
      <c r="BG48" s="52"/>
      <c r="BH48" s="52"/>
      <c r="BI48" s="52"/>
      <c r="BJ48" s="52"/>
      <c r="BK48" s="52"/>
      <c r="BM48" s="52"/>
      <c r="BN48" s="52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0"/>
      <c r="Y49" s="100"/>
      <c r="Z49" s="100"/>
      <c r="AA49" s="100"/>
      <c r="AB49" s="100"/>
      <c r="AC49" s="100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E49" s="53"/>
      <c r="BF49" s="53"/>
      <c r="BG49" s="53"/>
      <c r="BH49" s="53"/>
      <c r="BI49" s="53"/>
      <c r="BJ49" s="53"/>
      <c r="BK49" s="53"/>
      <c r="BM49" s="53"/>
      <c r="BN49" s="53"/>
    </row>
    <row r="50" spans="1:66" s="23" customFormat="1" ht="1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</row>
    <row r="51" spans="1:66" s="31" customFormat="1" ht="21" customHeight="1">
      <c r="A51" s="8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55"/>
      <c r="BE51" s="55"/>
      <c r="BF51" s="56"/>
      <c r="BG51" s="56"/>
      <c r="BH51" s="56"/>
      <c r="BI51" s="56"/>
      <c r="BJ51" s="56"/>
      <c r="BK51" s="55"/>
      <c r="BL51" s="55"/>
      <c r="BM51" s="55"/>
      <c r="BN51" s="55"/>
    </row>
    <row r="52" spans="1:66" s="24" customFormat="1" ht="21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s="24" customFormat="1" ht="21" customHeight="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3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3"/>
      <c r="AI56" s="3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60" customFormat="1" ht="2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06"/>
      <c r="S58" s="98"/>
      <c r="T58" s="106"/>
      <c r="U58" s="98"/>
      <c r="V58" s="106"/>
      <c r="W58" s="98"/>
      <c r="X58" s="106"/>
      <c r="Y58" s="98"/>
      <c r="Z58" s="106"/>
      <c r="AA58" s="98"/>
      <c r="AB58" s="106"/>
      <c r="AC58" s="98"/>
      <c r="AD58" s="106"/>
      <c r="AE58" s="98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79"/>
      <c r="BA58" s="79"/>
      <c r="BB58" s="79"/>
      <c r="BC58" s="79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s="24" customFormat="1" ht="21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s="24" customFormat="1" ht="21" customHeight="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3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9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3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96"/>
      <c r="BA61" s="96"/>
      <c r="BB61" s="96"/>
      <c r="BC61" s="9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3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36.75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3"/>
      <c r="AK67" s="3"/>
      <c r="AL67" s="3"/>
      <c r="AM67" s="3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21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3"/>
      <c r="AG68" s="3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35.25" customHeight="1">
      <c r="A70" s="89"/>
      <c r="B70" s="9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  <c r="T70" s="79"/>
      <c r="U70" s="79"/>
      <c r="V70" s="79"/>
      <c r="W70" s="79"/>
      <c r="X70" s="79"/>
      <c r="Y70" s="87"/>
      <c r="Z70" s="79"/>
      <c r="AA70" s="87"/>
      <c r="AB70" s="79"/>
      <c r="AC70" s="87"/>
      <c r="AD70" s="79"/>
      <c r="AE70" s="87"/>
      <c r="AF70" s="79"/>
      <c r="AG70" s="87"/>
      <c r="AH70" s="79"/>
      <c r="AI70" s="87"/>
      <c r="AJ70" s="79"/>
      <c r="AK70" s="87"/>
      <c r="AL70" s="79"/>
      <c r="AM70" s="87"/>
      <c r="AN70" s="79"/>
      <c r="AO70" s="87"/>
      <c r="AP70" s="87"/>
      <c r="AQ70" s="87"/>
      <c r="AR70" s="79"/>
      <c r="AS70" s="87"/>
      <c r="AT70" s="87"/>
      <c r="AU70" s="87"/>
      <c r="AV70" s="79"/>
      <c r="AW70" s="87"/>
      <c r="AX70" s="87"/>
      <c r="AY70" s="87"/>
      <c r="AZ70" s="79"/>
      <c r="BA70" s="87"/>
      <c r="BB70" s="87"/>
      <c r="BC70" s="8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21" customHeight="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3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70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57"/>
      <c r="BM76" s="57"/>
      <c r="BN76" s="57"/>
      <c r="BO76" s="57"/>
      <c r="BP76" s="57"/>
      <c r="BQ76" s="57"/>
      <c r="BR76" s="57"/>
    </row>
    <row r="77" spans="1:66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60" customFormat="1" ht="2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7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</row>
    <row r="79" spans="1:66" s="24" customFormat="1" ht="21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24" customFormat="1" ht="21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87"/>
      <c r="Y81" s="87"/>
      <c r="Z81" s="87"/>
      <c r="AA81" s="87"/>
      <c r="AB81" s="87"/>
      <c r="AC81" s="87"/>
      <c r="AD81" s="87"/>
      <c r="AE81" s="87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3"/>
      <c r="AI82" s="3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60" customFormat="1" ht="2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107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</row>
    <row r="86" spans="1:66" s="5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25"/>
      <c r="S86" s="118"/>
      <c r="T86" s="125"/>
      <c r="U86" s="118"/>
      <c r="V86" s="125"/>
      <c r="W86" s="118"/>
      <c r="X86" s="125"/>
      <c r="Y86" s="118"/>
      <c r="Z86" s="125"/>
      <c r="AA86" s="118"/>
      <c r="AB86" s="125"/>
      <c r="AC86" s="118"/>
      <c r="AD86" s="125"/>
      <c r="AE86" s="11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24" customFormat="1" ht="21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126"/>
      <c r="Z87" s="126"/>
      <c r="AA87" s="118"/>
      <c r="AB87" s="118"/>
      <c r="AC87" s="118"/>
      <c r="AD87" s="118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s="24" customFormat="1" ht="21" customHeight="1">
      <c r="A88" s="77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5" customFormat="1" ht="21" customHeight="1">
      <c r="A90" s="7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79"/>
      <c r="R90" s="79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2:31" s="25" customFormat="1" ht="15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26"/>
      <c r="T91" s="26"/>
      <c r="U91" s="26"/>
      <c r="V91" s="26"/>
      <c r="W91" s="26"/>
      <c r="X91" s="26"/>
      <c r="Y91" s="26"/>
      <c r="Z91" s="26"/>
      <c r="AA91" s="26"/>
      <c r="AB91" s="27"/>
      <c r="AC91" s="27"/>
      <c r="AD91" s="27"/>
      <c r="AE91" s="27"/>
    </row>
    <row r="92" spans="1:65" s="24" customFormat="1" ht="15.75" customHeight="1">
      <c r="A92" s="2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8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2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24" customFormat="1" ht="18.75" customHeight="1">
      <c r="A93" s="2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0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55"/>
      <c r="AG93" s="55"/>
      <c r="AH93" s="55"/>
      <c r="AI93" s="55"/>
      <c r="AJ93" s="55"/>
      <c r="AK93" s="95"/>
      <c r="AL93" s="95"/>
      <c r="AM93" s="95"/>
      <c r="AN93" s="128"/>
      <c r="AO93" s="128"/>
      <c r="AP93" s="12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</row>
    <row r="94" spans="1:65" s="24" customFormat="1" ht="18" customHeight="1">
      <c r="A94" s="3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0"/>
      <c r="AH94" s="130"/>
      <c r="AI94" s="130"/>
      <c r="AJ94" s="130"/>
      <c r="AK94" s="131"/>
      <c r="AL94" s="131"/>
      <c r="AM94" s="131"/>
      <c r="AN94" s="56"/>
      <c r="AO94" s="56"/>
      <c r="AP94" s="56"/>
      <c r="AS94" s="11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:65" s="24" customFormat="1" ht="18" customHeight="1">
      <c r="A95" s="32"/>
      <c r="S95" s="33"/>
      <c r="V95" s="120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5.75" customHeight="1">
      <c r="A96" s="32"/>
      <c r="S96" s="33"/>
      <c r="AS96" s="116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32"/>
      <c r="BF96" s="132"/>
      <c r="BG96" s="132"/>
      <c r="BH96" s="132"/>
      <c r="BI96" s="132"/>
      <c r="BJ96" s="132"/>
      <c r="BK96" s="132"/>
      <c r="BL96" s="132"/>
      <c r="BM96" s="132"/>
    </row>
    <row r="97" spans="1:66" s="24" customFormat="1" ht="18" customHeight="1">
      <c r="A97" s="32"/>
      <c r="B97" s="62"/>
      <c r="C97" s="117"/>
      <c r="D97" s="117"/>
      <c r="E97" s="117"/>
      <c r="F97" s="117"/>
      <c r="G97" s="117"/>
      <c r="H97" s="117"/>
      <c r="I97" s="117"/>
      <c r="J97" s="64"/>
      <c r="K97" s="64"/>
      <c r="L97" s="64"/>
      <c r="M97" s="64"/>
      <c r="N97" s="121"/>
      <c r="O97" s="62"/>
      <c r="P97" s="133"/>
      <c r="Q97" s="133"/>
      <c r="R97" s="133"/>
      <c r="S97" s="133"/>
      <c r="T97" s="122"/>
      <c r="U97" s="10"/>
      <c r="AS97" s="37"/>
      <c r="AT97" s="32"/>
      <c r="AU97" s="36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  <c r="BL97" s="4"/>
      <c r="BM97" s="4"/>
      <c r="BN97" s="4"/>
    </row>
    <row r="98" spans="1:66" s="24" customFormat="1" ht="16.5" customHeight="1">
      <c r="A98" s="32"/>
      <c r="B98" s="62"/>
      <c r="C98" s="117"/>
      <c r="D98" s="117"/>
      <c r="E98" s="117"/>
      <c r="F98" s="64"/>
      <c r="G98" s="64"/>
      <c r="H98" s="64"/>
      <c r="I98" s="64"/>
      <c r="J98" s="64"/>
      <c r="K98" s="64"/>
      <c r="L98" s="65"/>
      <c r="M98" s="64"/>
      <c r="N98" s="66"/>
      <c r="O98" s="67"/>
      <c r="P98" s="10"/>
      <c r="Q98" s="10"/>
      <c r="R98" s="42"/>
      <c r="S98" s="68"/>
      <c r="T98" s="83"/>
      <c r="U98" s="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s="24" customFormat="1" ht="15" customHeight="1">
      <c r="A99" s="32"/>
      <c r="B99" s="69"/>
      <c r="C99" s="1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6"/>
      <c r="O99" s="42"/>
      <c r="P99" s="42"/>
      <c r="Q99" s="42"/>
      <c r="R99" s="42"/>
      <c r="S99" s="68"/>
      <c r="T99" s="59"/>
      <c r="U99" s="33"/>
      <c r="V99" s="33"/>
      <c r="W99" s="34"/>
      <c r="X99" s="34"/>
      <c r="Y99" s="43"/>
      <c r="Z99" s="35"/>
      <c r="AA99" s="35"/>
      <c r="AB99" s="35"/>
      <c r="AC99" s="35"/>
      <c r="AD99" s="35"/>
      <c r="AE99" s="35"/>
      <c r="AF99" s="35"/>
      <c r="AG99" s="35"/>
      <c r="AH99" s="35"/>
      <c r="AI99" s="46"/>
      <c r="AJ99" s="47"/>
      <c r="AK99" s="47"/>
      <c r="AL99" s="47"/>
      <c r="AM99" s="47"/>
      <c r="AN99" s="48"/>
      <c r="AO99" s="4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24" customFormat="1" ht="16.5" customHeight="1">
      <c r="A100" s="32"/>
      <c r="B100" s="62"/>
      <c r="C100" s="117"/>
      <c r="D100" s="117"/>
      <c r="E100" s="117"/>
      <c r="F100" s="117"/>
      <c r="G100" s="117"/>
      <c r="H100" s="117"/>
      <c r="I100" s="117"/>
      <c r="J100" s="64"/>
      <c r="K100" s="64"/>
      <c r="L100" s="64"/>
      <c r="M100" s="64"/>
      <c r="N100" s="121"/>
      <c r="O100" s="62"/>
      <c r="P100" s="133"/>
      <c r="Q100" s="133"/>
      <c r="R100" s="133"/>
      <c r="S100" s="133"/>
      <c r="T100" s="134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69"/>
      <c r="AT100" s="69"/>
      <c r="AU100" s="69"/>
      <c r="AV100" s="69"/>
      <c r="AW100" s="69"/>
      <c r="AX100" s="69"/>
      <c r="AY100" s="73"/>
      <c r="AZ100" s="73"/>
      <c r="BA100" s="74"/>
      <c r="BB100" s="74"/>
      <c r="BC100" s="75"/>
      <c r="BD100" s="115"/>
      <c r="BE100" s="133"/>
      <c r="BF100" s="133"/>
      <c r="BG100" s="133"/>
      <c r="BH100" s="133"/>
      <c r="BI100" s="133"/>
      <c r="BJ100" s="133"/>
      <c r="BK100" s="133"/>
      <c r="BL100" s="133"/>
      <c r="BM100" s="10"/>
      <c r="BN100" s="10"/>
    </row>
    <row r="101" spans="1:66" s="24" customFormat="1" ht="16.5" customHeight="1">
      <c r="A101" s="32"/>
      <c r="B101" s="62"/>
      <c r="C101" s="63"/>
      <c r="D101" s="63"/>
      <c r="E101" s="63"/>
      <c r="F101" s="64"/>
      <c r="G101" s="64"/>
      <c r="H101" s="64"/>
      <c r="I101" s="64"/>
      <c r="J101" s="64"/>
      <c r="K101" s="64"/>
      <c r="L101" s="65"/>
      <c r="M101" s="64"/>
      <c r="N101" s="66"/>
      <c r="O101" s="67"/>
      <c r="P101" s="10"/>
      <c r="Q101" s="10"/>
      <c r="R101" s="42"/>
      <c r="S101" s="10"/>
      <c r="T101" s="59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10"/>
      <c r="AZ101" s="10"/>
      <c r="BA101" s="65"/>
      <c r="BB101" s="10"/>
      <c r="BC101" s="42"/>
      <c r="BD101" s="10"/>
      <c r="BE101" s="10"/>
      <c r="BF101" s="10"/>
      <c r="BG101" s="10"/>
      <c r="BH101" s="10"/>
      <c r="BI101" s="10"/>
      <c r="BJ101" s="10"/>
      <c r="BK101" s="10"/>
      <c r="BL101" s="51"/>
      <c r="BM101" s="10"/>
      <c r="BN101" s="10"/>
    </row>
    <row r="102" spans="1:66" s="24" customFormat="1" ht="15" customHeight="1">
      <c r="A102" s="32"/>
      <c r="B102" s="69"/>
      <c r="C102" s="1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6"/>
      <c r="O102" s="42"/>
      <c r="P102" s="42"/>
      <c r="Q102" s="42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73"/>
      <c r="AZ102" s="73"/>
      <c r="BA102" s="74"/>
      <c r="BB102" s="74"/>
      <c r="BC102" s="75"/>
      <c r="BD102" s="74"/>
      <c r="BE102" s="74"/>
      <c r="BF102" s="75"/>
      <c r="BG102" s="75"/>
      <c r="BH102" s="75"/>
      <c r="BI102" s="75"/>
      <c r="BJ102" s="75"/>
      <c r="BK102" s="10"/>
      <c r="BL102" s="51"/>
      <c r="BM102" s="10"/>
      <c r="BN102" s="10"/>
    </row>
    <row r="103" spans="1:66" s="24" customFormat="1" ht="16.5" customHeight="1">
      <c r="A103" s="32"/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4"/>
      <c r="N103" s="121"/>
      <c r="O103" s="62"/>
      <c r="P103" s="62"/>
      <c r="Q103" s="62"/>
      <c r="R103" s="121"/>
      <c r="S103" s="121"/>
      <c r="T103" s="123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2"/>
      <c r="AT103" s="117"/>
      <c r="AU103" s="117"/>
      <c r="AV103" s="117"/>
      <c r="AW103" s="117"/>
      <c r="AX103" s="117"/>
      <c r="AY103" s="10"/>
      <c r="AZ103" s="10"/>
      <c r="BA103" s="10"/>
      <c r="BB103" s="10"/>
      <c r="BC103" s="75"/>
      <c r="BD103" s="66"/>
      <c r="BE103" s="135"/>
      <c r="BF103" s="135"/>
      <c r="BG103" s="135"/>
      <c r="BH103" s="135"/>
      <c r="BI103" s="135"/>
      <c r="BJ103" s="135"/>
      <c r="BK103" s="135"/>
      <c r="BL103" s="135"/>
      <c r="BM103" s="10"/>
      <c r="BN103" s="10"/>
    </row>
    <row r="104" spans="1:66" s="24" customFormat="1" ht="15.75" customHeight="1">
      <c r="A104" s="32"/>
      <c r="B104" s="70"/>
      <c r="C104" s="69"/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7"/>
      <c r="O104" s="67"/>
      <c r="P104" s="10"/>
      <c r="Q104" s="124"/>
      <c r="R104" s="42"/>
      <c r="S104" s="10"/>
      <c r="T104" s="33"/>
      <c r="U104" s="33"/>
      <c r="V104" s="33"/>
      <c r="W104" s="34"/>
      <c r="X104" s="34"/>
      <c r="Y104" s="43"/>
      <c r="Z104" s="43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32"/>
      <c r="AN104" s="32"/>
      <c r="AO104" s="37"/>
      <c r="AQ104" s="10"/>
      <c r="AR104" s="10"/>
      <c r="AS104" s="10"/>
      <c r="AT104" s="76"/>
      <c r="AU104" s="10"/>
      <c r="AV104" s="10"/>
      <c r="AW104" s="65"/>
      <c r="AX104" s="10"/>
      <c r="AY104" s="10"/>
      <c r="AZ104" s="10"/>
      <c r="BA104" s="65"/>
      <c r="BB104" s="65"/>
      <c r="BC104" s="42"/>
      <c r="BD104" s="10"/>
      <c r="BE104" s="10"/>
      <c r="BF104" s="10"/>
      <c r="BG104" s="10"/>
      <c r="BH104" s="10"/>
      <c r="BI104" s="10"/>
      <c r="BJ104" s="10"/>
      <c r="BK104" s="10"/>
      <c r="BL104" s="42"/>
      <c r="BM104" s="10"/>
      <c r="BN104" s="10"/>
    </row>
    <row r="105" spans="2:66" ht="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5"/>
      <c r="R105" s="65"/>
      <c r="S105" s="10"/>
      <c r="T105" s="1"/>
      <c r="U105" s="1"/>
      <c r="V105" s="1"/>
      <c r="W105" s="1"/>
      <c r="X105" s="1"/>
      <c r="AQ105" s="10"/>
      <c r="AR105" s="10"/>
      <c r="AS105" s="10"/>
      <c r="AT105" s="10"/>
      <c r="AU105" s="10"/>
      <c r="AV105" s="10"/>
      <c r="AW105" s="4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ht="20.25">
      <c r="B106" s="81"/>
      <c r="C106" s="82"/>
      <c r="D106" s="82"/>
      <c r="E106" s="82"/>
      <c r="F106" s="81"/>
      <c r="G106" s="81"/>
      <c r="H106" s="10"/>
      <c r="I106" s="10"/>
      <c r="J106" s="10"/>
      <c r="K106" s="10"/>
      <c r="L106" s="10"/>
      <c r="M106" s="10"/>
      <c r="N106" s="10"/>
      <c r="O106" s="71"/>
      <c r="P106" s="71"/>
      <c r="Q106" s="72"/>
      <c r="R106" s="72"/>
      <c r="S106" s="72"/>
      <c r="Y106" s="1"/>
      <c r="Z106" s="1"/>
      <c r="AA106" s="1"/>
      <c r="AB106" s="1"/>
      <c r="AC106" s="1"/>
      <c r="AD106" s="1"/>
      <c r="AP106" s="40"/>
      <c r="AW106" s="25"/>
      <c r="AX106" s="25"/>
      <c r="AY106" s="25"/>
      <c r="AZ106" s="25"/>
      <c r="BA106" s="25"/>
      <c r="BB106" s="25"/>
      <c r="BC106" s="25"/>
      <c r="BD106" s="25"/>
      <c r="BE106" s="25"/>
      <c r="BF106" s="5"/>
      <c r="BG106" s="5"/>
      <c r="BH106" s="5"/>
      <c r="BI106" s="5"/>
      <c r="BJ106" s="5"/>
      <c r="BK106" s="25"/>
      <c r="BL106" s="25"/>
      <c r="BM106" s="25"/>
      <c r="BN106" s="25"/>
    </row>
    <row r="107" spans="2:66" ht="18">
      <c r="B107" s="40"/>
      <c r="C107" s="40"/>
      <c r="D107" s="40"/>
      <c r="E107" s="40"/>
      <c r="F107" s="40"/>
      <c r="G107" s="40"/>
      <c r="H107" s="40"/>
      <c r="I107" s="40"/>
      <c r="J107" s="10"/>
      <c r="K107" s="10"/>
      <c r="L107" s="10"/>
      <c r="M107" s="11"/>
      <c r="N107" s="11"/>
      <c r="O107" s="10"/>
      <c r="P107" s="10"/>
      <c r="Q107" s="10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W107" s="10"/>
      <c r="AZ107" s="10"/>
      <c r="BC107" s="44"/>
      <c r="BF107" s="44"/>
      <c r="BG107" s="44"/>
      <c r="BH107" s="44"/>
      <c r="BI107" s="44"/>
      <c r="BJ107" s="44"/>
      <c r="BK107" s="44"/>
      <c r="BL107" s="44"/>
      <c r="BN107" s="44"/>
    </row>
    <row r="108" spans="2:24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40"/>
      <c r="N108" s="40"/>
      <c r="O108" s="10"/>
      <c r="P108" s="10"/>
      <c r="Q108" s="65"/>
      <c r="R108" s="65"/>
      <c r="S108" s="10"/>
      <c r="T108" s="1"/>
      <c r="U108" s="1"/>
      <c r="V108" s="1"/>
      <c r="W108" s="1"/>
      <c r="X108" s="1"/>
    </row>
    <row r="109" spans="2:51" ht="18">
      <c r="B109" s="64"/>
      <c r="C109" s="64"/>
      <c r="D109" s="64"/>
      <c r="E109" s="121"/>
      <c r="F109" s="42"/>
      <c r="G109" s="42"/>
      <c r="H109" s="42"/>
      <c r="I109" s="75"/>
      <c r="J109" s="75"/>
      <c r="K109" s="122"/>
      <c r="L109" s="10"/>
      <c r="M109" s="10"/>
      <c r="N109" s="10"/>
      <c r="O109" s="71"/>
      <c r="P109" s="71"/>
      <c r="Q109" s="72"/>
      <c r="R109" s="72"/>
      <c r="S109" s="72"/>
      <c r="AW109" s="40"/>
      <c r="AY109" s="7"/>
    </row>
    <row r="110" spans="2:62" ht="18">
      <c r="B110" s="64"/>
      <c r="C110" s="65"/>
      <c r="D110" s="64"/>
      <c r="E110" s="67"/>
      <c r="F110" s="67"/>
      <c r="G110" s="10"/>
      <c r="H110" s="124"/>
      <c r="I110" s="42"/>
      <c r="J110" s="10"/>
      <c r="K110" s="68"/>
      <c r="L110" s="10"/>
      <c r="M110" s="11"/>
      <c r="N110" s="11"/>
      <c r="O110" s="71"/>
      <c r="P110" s="71"/>
      <c r="Q110" s="72"/>
      <c r="R110" s="72"/>
      <c r="S110" s="72"/>
      <c r="AY110" s="7"/>
      <c r="BF110" s="7"/>
      <c r="BG110" s="7"/>
      <c r="BH110" s="7"/>
      <c r="BI110" s="7"/>
      <c r="BJ110" s="7"/>
    </row>
    <row r="111" spans="2:19" ht="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71"/>
      <c r="P111" s="71"/>
      <c r="Q111" s="72"/>
      <c r="R111" s="72"/>
      <c r="S111" s="72"/>
    </row>
    <row r="113" spans="50:51" ht="12.75">
      <c r="AX113" s="7"/>
      <c r="AY113" s="7"/>
    </row>
  </sheetData>
  <sheetProtection password="C615" sheet="1" formatCells="0" formatColumns="0" formatRows="0" insertColumns="0" insertRows="0" insertHyperlinks="0" deleteColumns="0" deleteRows="0" sort="0" autoFilter="0" pivotTables="0"/>
  <mergeCells count="115">
    <mergeCell ref="BG16:BH16"/>
    <mergeCell ref="AJ16:AN16"/>
    <mergeCell ref="AO16:AR16"/>
    <mergeCell ref="AS16:AW16"/>
    <mergeCell ref="BI16:BJ16"/>
    <mergeCell ref="BC15:BJ15"/>
    <mergeCell ref="AX35:AZ35"/>
    <mergeCell ref="AN39:AR39"/>
    <mergeCell ref="P7:X7"/>
    <mergeCell ref="P8:X8"/>
    <mergeCell ref="BC16:BD16"/>
    <mergeCell ref="BE16:BF16"/>
    <mergeCell ref="AC7:AD7"/>
    <mergeCell ref="AE7:AP7"/>
    <mergeCell ref="AU9:AZ9"/>
    <mergeCell ref="AX16:BA16"/>
    <mergeCell ref="AS39:AW39"/>
    <mergeCell ref="AS37:AW38"/>
    <mergeCell ref="AN37:AR38"/>
    <mergeCell ref="AI37:AK37"/>
    <mergeCell ref="BL17:BM17"/>
    <mergeCell ref="AN36:AR36"/>
    <mergeCell ref="AS36:AW36"/>
    <mergeCell ref="AX36:AZ39"/>
    <mergeCell ref="AX34:AZ34"/>
    <mergeCell ref="AS35:AW35"/>
    <mergeCell ref="AB37:AE37"/>
    <mergeCell ref="AF37:AH37"/>
    <mergeCell ref="AF36:AH36"/>
    <mergeCell ref="AI36:AK36"/>
    <mergeCell ref="AB36:AE36"/>
    <mergeCell ref="AB38:AE38"/>
    <mergeCell ref="AF38:AH38"/>
    <mergeCell ref="AI38:AK38"/>
    <mergeCell ref="AB34:AE35"/>
    <mergeCell ref="AN34:AR34"/>
    <mergeCell ref="AS34:AW34"/>
    <mergeCell ref="AN35:AR35"/>
    <mergeCell ref="Y9:AB9"/>
    <mergeCell ref="Y10:AB10"/>
    <mergeCell ref="AC9:AN9"/>
    <mergeCell ref="AC10:AN10"/>
    <mergeCell ref="AF34:AH35"/>
    <mergeCell ref="AI34:AK35"/>
    <mergeCell ref="B16:E16"/>
    <mergeCell ref="F16:I16"/>
    <mergeCell ref="AC31:AG31"/>
    <mergeCell ref="O16:R16"/>
    <mergeCell ref="X16:AA16"/>
    <mergeCell ref="G26:L26"/>
    <mergeCell ref="A34:B35"/>
    <mergeCell ref="P36:S36"/>
    <mergeCell ref="A3:BA3"/>
    <mergeCell ref="A4:BA4"/>
    <mergeCell ref="A5:BA5"/>
    <mergeCell ref="AB16:AE16"/>
    <mergeCell ref="AF16:AI16"/>
    <mergeCell ref="F9:L9"/>
    <mergeCell ref="A14:AW14"/>
    <mergeCell ref="A16:A17"/>
    <mergeCell ref="C36:F36"/>
    <mergeCell ref="G36:I36"/>
    <mergeCell ref="J36:L36"/>
    <mergeCell ref="M36:O36"/>
    <mergeCell ref="W34:Y35"/>
    <mergeCell ref="T34:V35"/>
    <mergeCell ref="M34:O35"/>
    <mergeCell ref="C40:F40"/>
    <mergeCell ref="P38:S38"/>
    <mergeCell ref="T38:V38"/>
    <mergeCell ref="J39:L39"/>
    <mergeCell ref="J40:L40"/>
    <mergeCell ref="G39:I39"/>
    <mergeCell ref="G40:I40"/>
    <mergeCell ref="M38:O38"/>
    <mergeCell ref="C39:F39"/>
    <mergeCell ref="C38:F38"/>
    <mergeCell ref="W40:Y40"/>
    <mergeCell ref="W37:Y37"/>
    <mergeCell ref="M37:O37"/>
    <mergeCell ref="T39:V39"/>
    <mergeCell ref="T40:V40"/>
    <mergeCell ref="P37:S37"/>
    <mergeCell ref="T37:V37"/>
    <mergeCell ref="W39:Y39"/>
    <mergeCell ref="AS1:AZ1"/>
    <mergeCell ref="A39:B39"/>
    <mergeCell ref="W38:Y38"/>
    <mergeCell ref="T36:V36"/>
    <mergeCell ref="W36:Y36"/>
    <mergeCell ref="S16:W16"/>
    <mergeCell ref="J37:L37"/>
    <mergeCell ref="G38:I38"/>
    <mergeCell ref="J38:L38"/>
    <mergeCell ref="C34:F35"/>
    <mergeCell ref="U12:V12"/>
    <mergeCell ref="P34:S35"/>
    <mergeCell ref="A38:B38"/>
    <mergeCell ref="G34:I35"/>
    <mergeCell ref="A37:B37"/>
    <mergeCell ref="C37:F37"/>
    <mergeCell ref="G37:I37"/>
    <mergeCell ref="J34:L35"/>
    <mergeCell ref="J16:N16"/>
    <mergeCell ref="A36:B36"/>
    <mergeCell ref="AI28:AP28"/>
    <mergeCell ref="AL26:AS26"/>
    <mergeCell ref="G28:L28"/>
    <mergeCell ref="AU28:AZ28"/>
    <mergeCell ref="AC26:AI26"/>
    <mergeCell ref="A40:B40"/>
    <mergeCell ref="P39:S39"/>
    <mergeCell ref="P40:S40"/>
    <mergeCell ref="M39:O39"/>
    <mergeCell ref="M40:O40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3"/>
  <sheetViews>
    <sheetView showZeros="0" tabSelected="1" view="pageBreakPreview" zoomScale="50" zoomScaleNormal="50" zoomScaleSheetLayoutView="50" zoomScalePageLayoutView="0" workbookViewId="0" topLeftCell="A1">
      <pane ySplit="11" topLeftCell="A249" activePane="bottomLeft" state="frozen"/>
      <selection pane="topLeft" activeCell="B60" sqref="B60"/>
      <selection pane="bottomLeft" activeCell="AA554" sqref="AA554:AB554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3.625" style="136" customWidth="1"/>
    <col min="8" max="8" width="12.625" style="136" customWidth="1"/>
    <col min="9" max="11" width="11.875" style="136" customWidth="1"/>
    <col min="12" max="12" width="13.375" style="136" customWidth="1"/>
    <col min="13" max="27" width="9.125" style="136" customWidth="1"/>
    <col min="28" max="28" width="11.625" style="136" bestFit="1" customWidth="1"/>
    <col min="29" max="29" width="11.125" style="136" customWidth="1"/>
    <col min="30" max="30" width="22.75390625" style="203" bestFit="1" customWidth="1"/>
    <col min="31" max="16384" width="5.875" style="136" customWidth="1"/>
  </cols>
  <sheetData>
    <row r="1" spans="1:30" ht="27.75">
      <c r="A1" s="435" t="str">
        <f>'Основні дані'!A24</f>
        <v>Форма Б1-18  м1</v>
      </c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773">
        <f>'Основні дані'!B1</f>
        <v>260</v>
      </c>
      <c r="V1" s="773"/>
      <c r="W1" s="773"/>
      <c r="X1" s="773"/>
      <c r="Y1" s="773"/>
      <c r="Z1" s="773"/>
      <c r="AA1" s="773"/>
      <c r="AB1" s="773"/>
      <c r="AC1" s="773"/>
      <c r="AD1" s="200"/>
    </row>
    <row r="2" spans="1:30" ht="27.75" customHeight="1">
      <c r="A2" s="814" t="s">
        <v>78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200"/>
    </row>
    <row r="3" spans="1:30" s="165" customFormat="1" ht="27.75" customHeight="1" thickBot="1">
      <c r="A3" s="192"/>
      <c r="B3" s="193"/>
      <c r="C3" s="193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1:30" ht="54" customHeight="1" thickBot="1">
      <c r="A4" s="824" t="s">
        <v>41</v>
      </c>
      <c r="B4" s="827" t="s">
        <v>42</v>
      </c>
      <c r="C4" s="818" t="s">
        <v>43</v>
      </c>
      <c r="D4" s="819"/>
      <c r="E4" s="820"/>
      <c r="F4" s="779" t="s">
        <v>46</v>
      </c>
      <c r="G4" s="815" t="s">
        <v>47</v>
      </c>
      <c r="H4" s="816"/>
      <c r="I4" s="816"/>
      <c r="J4" s="816"/>
      <c r="K4" s="816"/>
      <c r="L4" s="817"/>
      <c r="M4" s="782" t="s">
        <v>107</v>
      </c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4"/>
      <c r="AC4" s="779" t="s">
        <v>69</v>
      </c>
      <c r="AD4" s="200"/>
    </row>
    <row r="5" spans="1:30" ht="33.75" customHeight="1" thickBot="1">
      <c r="A5" s="825"/>
      <c r="B5" s="828"/>
      <c r="C5" s="779" t="s">
        <v>44</v>
      </c>
      <c r="D5" s="779" t="s">
        <v>45</v>
      </c>
      <c r="E5" s="779" t="s">
        <v>60</v>
      </c>
      <c r="F5" s="780"/>
      <c r="G5" s="779" t="s">
        <v>48</v>
      </c>
      <c r="H5" s="815" t="s">
        <v>49</v>
      </c>
      <c r="I5" s="816"/>
      <c r="J5" s="816"/>
      <c r="K5" s="817"/>
      <c r="L5" s="779" t="s">
        <v>51</v>
      </c>
      <c r="M5" s="774" t="s">
        <v>52</v>
      </c>
      <c r="N5" s="775"/>
      <c r="O5" s="775"/>
      <c r="P5" s="776"/>
      <c r="Q5" s="774" t="s">
        <v>53</v>
      </c>
      <c r="R5" s="775"/>
      <c r="S5" s="775"/>
      <c r="T5" s="776"/>
      <c r="U5" s="774" t="s">
        <v>54</v>
      </c>
      <c r="V5" s="775"/>
      <c r="W5" s="775"/>
      <c r="X5" s="776"/>
      <c r="Y5" s="774" t="s">
        <v>55</v>
      </c>
      <c r="Z5" s="775"/>
      <c r="AA5" s="775"/>
      <c r="AB5" s="776"/>
      <c r="AC5" s="780"/>
      <c r="AD5" s="200"/>
    </row>
    <row r="6" spans="1:30" ht="31.5" customHeight="1" thickBot="1">
      <c r="A6" s="825"/>
      <c r="B6" s="828"/>
      <c r="C6" s="780"/>
      <c r="D6" s="780"/>
      <c r="E6" s="780"/>
      <c r="F6" s="780"/>
      <c r="G6" s="780"/>
      <c r="H6" s="779" t="s">
        <v>1</v>
      </c>
      <c r="I6" s="830" t="s">
        <v>50</v>
      </c>
      <c r="J6" s="831"/>
      <c r="K6" s="832"/>
      <c r="L6" s="780"/>
      <c r="M6" s="821" t="s">
        <v>56</v>
      </c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3"/>
      <c r="AC6" s="780"/>
      <c r="AD6" s="200"/>
    </row>
    <row r="7" spans="1:30" ht="31.5" customHeight="1" thickBot="1">
      <c r="A7" s="825"/>
      <c r="B7" s="828"/>
      <c r="C7" s="780"/>
      <c r="D7" s="780"/>
      <c r="E7" s="780"/>
      <c r="F7" s="780"/>
      <c r="G7" s="780"/>
      <c r="H7" s="780"/>
      <c r="I7" s="833"/>
      <c r="J7" s="834"/>
      <c r="K7" s="835"/>
      <c r="L7" s="780"/>
      <c r="M7" s="777">
        <v>1</v>
      </c>
      <c r="N7" s="778"/>
      <c r="O7" s="777">
        <v>2</v>
      </c>
      <c r="P7" s="778"/>
      <c r="Q7" s="777">
        <v>3</v>
      </c>
      <c r="R7" s="778"/>
      <c r="S7" s="777">
        <v>4</v>
      </c>
      <c r="T7" s="778"/>
      <c r="U7" s="777">
        <v>5</v>
      </c>
      <c r="V7" s="778"/>
      <c r="W7" s="777">
        <v>6</v>
      </c>
      <c r="X7" s="778"/>
      <c r="Y7" s="777">
        <v>7</v>
      </c>
      <c r="Z7" s="778"/>
      <c r="AA7" s="777">
        <v>8</v>
      </c>
      <c r="AB7" s="778"/>
      <c r="AC7" s="780"/>
      <c r="AD7" s="200"/>
    </row>
    <row r="8" spans="1:30" ht="30" customHeight="1" thickBot="1">
      <c r="A8" s="825"/>
      <c r="B8" s="828"/>
      <c r="C8" s="780"/>
      <c r="D8" s="780"/>
      <c r="E8" s="780"/>
      <c r="F8" s="780"/>
      <c r="G8" s="780"/>
      <c r="H8" s="780"/>
      <c r="I8" s="779" t="s">
        <v>58</v>
      </c>
      <c r="J8" s="785" t="s">
        <v>59</v>
      </c>
      <c r="K8" s="779" t="s">
        <v>32</v>
      </c>
      <c r="L8" s="780"/>
      <c r="M8" s="774" t="s">
        <v>57</v>
      </c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6"/>
      <c r="AC8" s="780"/>
      <c r="AD8" s="200"/>
    </row>
    <row r="9" spans="1:30" ht="33" customHeight="1" thickBot="1">
      <c r="A9" s="825"/>
      <c r="B9" s="828"/>
      <c r="C9" s="780"/>
      <c r="D9" s="780"/>
      <c r="E9" s="780"/>
      <c r="F9" s="780"/>
      <c r="G9" s="780"/>
      <c r="H9" s="780"/>
      <c r="I9" s="780"/>
      <c r="J9" s="786"/>
      <c r="K9" s="780"/>
      <c r="L9" s="780"/>
      <c r="M9" s="777">
        <v>20</v>
      </c>
      <c r="N9" s="778"/>
      <c r="O9" s="777">
        <v>20</v>
      </c>
      <c r="P9" s="778"/>
      <c r="Q9" s="777">
        <v>20</v>
      </c>
      <c r="R9" s="778"/>
      <c r="S9" s="777">
        <v>20</v>
      </c>
      <c r="T9" s="778"/>
      <c r="U9" s="777">
        <v>20</v>
      </c>
      <c r="V9" s="778"/>
      <c r="W9" s="777">
        <v>20</v>
      </c>
      <c r="X9" s="778"/>
      <c r="Y9" s="777">
        <v>20</v>
      </c>
      <c r="Z9" s="778"/>
      <c r="AA9" s="777">
        <v>20</v>
      </c>
      <c r="AB9" s="778"/>
      <c r="AC9" s="780"/>
      <c r="AD9" s="200"/>
    </row>
    <row r="10" spans="1:30" ht="104.25" customHeight="1" thickBot="1">
      <c r="A10" s="826"/>
      <c r="B10" s="829"/>
      <c r="C10" s="781"/>
      <c r="D10" s="781"/>
      <c r="E10" s="781"/>
      <c r="F10" s="781"/>
      <c r="G10" s="781"/>
      <c r="H10" s="781"/>
      <c r="I10" s="781"/>
      <c r="J10" s="787"/>
      <c r="K10" s="781"/>
      <c r="L10" s="781"/>
      <c r="M10" s="194" t="s">
        <v>85</v>
      </c>
      <c r="N10" s="194" t="s">
        <v>86</v>
      </c>
      <c r="O10" s="194" t="s">
        <v>85</v>
      </c>
      <c r="P10" s="194" t="s">
        <v>86</v>
      </c>
      <c r="Q10" s="194" t="s">
        <v>85</v>
      </c>
      <c r="R10" s="194" t="s">
        <v>86</v>
      </c>
      <c r="S10" s="194" t="s">
        <v>85</v>
      </c>
      <c r="T10" s="194" t="s">
        <v>86</v>
      </c>
      <c r="U10" s="194" t="s">
        <v>85</v>
      </c>
      <c r="V10" s="194" t="s">
        <v>86</v>
      </c>
      <c r="W10" s="194" t="s">
        <v>85</v>
      </c>
      <c r="X10" s="194" t="s">
        <v>86</v>
      </c>
      <c r="Y10" s="194" t="s">
        <v>85</v>
      </c>
      <c r="Z10" s="194" t="s">
        <v>86</v>
      </c>
      <c r="AA10" s="194" t="s">
        <v>85</v>
      </c>
      <c r="AB10" s="194" t="s">
        <v>86</v>
      </c>
      <c r="AC10" s="781"/>
      <c r="AD10" s="200"/>
    </row>
    <row r="11" spans="1:30" s="260" customFormat="1" ht="22.5" customHeight="1" thickBot="1">
      <c r="A11" s="257">
        <v>1</v>
      </c>
      <c r="B11" s="257">
        <v>2</v>
      </c>
      <c r="C11" s="257">
        <v>3</v>
      </c>
      <c r="D11" s="257">
        <v>4</v>
      </c>
      <c r="E11" s="257">
        <v>5</v>
      </c>
      <c r="F11" s="257">
        <v>6</v>
      </c>
      <c r="G11" s="257">
        <v>7</v>
      </c>
      <c r="H11" s="257">
        <v>8</v>
      </c>
      <c r="I11" s="257">
        <v>9</v>
      </c>
      <c r="J11" s="257">
        <v>10</v>
      </c>
      <c r="K11" s="257">
        <v>11</v>
      </c>
      <c r="L11" s="257">
        <v>12</v>
      </c>
      <c r="M11" s="257">
        <v>13</v>
      </c>
      <c r="N11" s="257">
        <v>14</v>
      </c>
      <c r="O11" s="257">
        <v>15</v>
      </c>
      <c r="P11" s="257">
        <v>16</v>
      </c>
      <c r="Q11" s="257">
        <v>17</v>
      </c>
      <c r="R11" s="257">
        <v>18</v>
      </c>
      <c r="S11" s="257">
        <v>19</v>
      </c>
      <c r="T11" s="257">
        <v>20</v>
      </c>
      <c r="U11" s="257">
        <v>21</v>
      </c>
      <c r="V11" s="257">
        <v>22</v>
      </c>
      <c r="W11" s="257">
        <v>23</v>
      </c>
      <c r="X11" s="257">
        <v>24</v>
      </c>
      <c r="Y11" s="257">
        <v>25</v>
      </c>
      <c r="Z11" s="257">
        <v>26</v>
      </c>
      <c r="AA11" s="257">
        <v>27</v>
      </c>
      <c r="AB11" s="257">
        <v>28</v>
      </c>
      <c r="AC11" s="258">
        <v>29</v>
      </c>
      <c r="AD11" s="259"/>
    </row>
    <row r="12" spans="1:30" s="157" customFormat="1" ht="30.75" thickBot="1">
      <c r="A12" s="269">
        <v>1</v>
      </c>
      <c r="B12" s="270" t="s">
        <v>134</v>
      </c>
      <c r="C12" s="398"/>
      <c r="D12" s="398"/>
      <c r="E12" s="270"/>
      <c r="F12" s="281">
        <f>SUM(F13:F53)</f>
        <v>76</v>
      </c>
      <c r="G12" s="281">
        <f aca="true" t="shared" si="0" ref="G12:AB12">SUM(G13:G53)</f>
        <v>2280</v>
      </c>
      <c r="H12" s="281">
        <f t="shared" si="0"/>
        <v>146</v>
      </c>
      <c r="I12" s="502">
        <f t="shared" si="0"/>
        <v>74</v>
      </c>
      <c r="J12" s="281">
        <f t="shared" si="0"/>
        <v>14</v>
      </c>
      <c r="K12" s="281">
        <f t="shared" si="0"/>
        <v>58</v>
      </c>
      <c r="L12" s="281">
        <f t="shared" si="0"/>
        <v>2134</v>
      </c>
      <c r="M12" s="281">
        <f t="shared" si="0"/>
        <v>21</v>
      </c>
      <c r="N12" s="281">
        <f t="shared" si="0"/>
        <v>23</v>
      </c>
      <c r="O12" s="281">
        <f t="shared" si="0"/>
        <v>21</v>
      </c>
      <c r="P12" s="281">
        <f t="shared" si="0"/>
        <v>23</v>
      </c>
      <c r="Q12" s="281">
        <f>SUM(Q13:Q53)</f>
        <v>13</v>
      </c>
      <c r="R12" s="281">
        <f t="shared" si="0"/>
        <v>14</v>
      </c>
      <c r="S12" s="281">
        <f t="shared" si="0"/>
        <v>7</v>
      </c>
      <c r="T12" s="281">
        <f t="shared" si="0"/>
        <v>8</v>
      </c>
      <c r="U12" s="281">
        <f t="shared" si="0"/>
        <v>2</v>
      </c>
      <c r="V12" s="281">
        <f t="shared" si="0"/>
        <v>2</v>
      </c>
      <c r="W12" s="281">
        <f t="shared" si="0"/>
        <v>2</v>
      </c>
      <c r="X12" s="281">
        <f t="shared" si="0"/>
        <v>2</v>
      </c>
      <c r="Y12" s="281">
        <f t="shared" si="0"/>
        <v>2</v>
      </c>
      <c r="Z12" s="281">
        <f t="shared" si="0"/>
        <v>2</v>
      </c>
      <c r="AA12" s="281">
        <f t="shared" si="0"/>
        <v>2</v>
      </c>
      <c r="AB12" s="281">
        <f t="shared" si="0"/>
        <v>2</v>
      </c>
      <c r="AC12" s="308"/>
      <c r="AD12" s="198">
        <f>'Основні дані'!$B$1</f>
        <v>260</v>
      </c>
    </row>
    <row r="13" spans="1:30" s="157" customFormat="1" ht="30">
      <c r="A13" s="397" t="s">
        <v>136</v>
      </c>
      <c r="B13" s="388" t="s">
        <v>799</v>
      </c>
      <c r="C13" s="565" t="s">
        <v>800</v>
      </c>
      <c r="D13" s="565"/>
      <c r="E13" s="566" t="s">
        <v>74</v>
      </c>
      <c r="F13" s="506">
        <f>N13+P13+R13+T13+V13+X13+Z13+AB13</f>
        <v>4</v>
      </c>
      <c r="G13" s="507">
        <f>F13*30</f>
        <v>120</v>
      </c>
      <c r="H13" s="504">
        <f aca="true" t="shared" si="1" ref="H13:H52">M13*2+O13*2+Q13*2+S13*2+U13*3+W13*3+Y13*3+AA13*2</f>
        <v>8</v>
      </c>
      <c r="I13" s="580">
        <v>4</v>
      </c>
      <c r="J13" s="581"/>
      <c r="K13" s="582">
        <v>4</v>
      </c>
      <c r="L13" s="506">
        <f>IF(H13=I13+J13+K13,G13-H13,"!ОШИБКА!")</f>
        <v>112</v>
      </c>
      <c r="M13" s="282">
        <v>4</v>
      </c>
      <c r="N13" s="283">
        <v>4</v>
      </c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573">
        <v>310</v>
      </c>
      <c r="AD13" s="198">
        <f>'Основні дані'!$B$1</f>
        <v>260</v>
      </c>
    </row>
    <row r="14" spans="1:30" s="157" customFormat="1" ht="30">
      <c r="A14" s="397" t="s">
        <v>137</v>
      </c>
      <c r="B14" s="388" t="s">
        <v>801</v>
      </c>
      <c r="C14" s="565" t="s">
        <v>91</v>
      </c>
      <c r="D14" s="565"/>
      <c r="E14" s="566"/>
      <c r="F14" s="508">
        <f>N14+P14+R14+T14+V14+X14+Z14+AB14</f>
        <v>3</v>
      </c>
      <c r="G14" s="509">
        <f aca="true" t="shared" si="2" ref="G14:G31">F14*30</f>
        <v>90</v>
      </c>
      <c r="H14" s="505">
        <f t="shared" si="1"/>
        <v>4</v>
      </c>
      <c r="I14" s="580"/>
      <c r="J14" s="581"/>
      <c r="K14" s="582">
        <v>4</v>
      </c>
      <c r="L14" s="508">
        <f>IF(H14=I14+J14+K14,G14-H14,"!ОШИБКА!")</f>
        <v>86</v>
      </c>
      <c r="M14" s="282"/>
      <c r="N14" s="283"/>
      <c r="O14" s="283">
        <v>2</v>
      </c>
      <c r="P14" s="283">
        <v>3</v>
      </c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309">
        <v>273</v>
      </c>
      <c r="AD14" s="198">
        <f>'Основні дані'!$B$1</f>
        <v>260</v>
      </c>
    </row>
    <row r="15" spans="1:30" s="157" customFormat="1" ht="60">
      <c r="A15" s="397" t="s">
        <v>138</v>
      </c>
      <c r="B15" s="388" t="s">
        <v>802</v>
      </c>
      <c r="C15" s="567" t="s">
        <v>803</v>
      </c>
      <c r="D15" s="567" t="s">
        <v>804</v>
      </c>
      <c r="E15" s="566"/>
      <c r="F15" s="508">
        <f aca="true" t="shared" si="3" ref="F15:F31">N15+P15+R15+T15+V15+X15+Z15+AB15</f>
        <v>12</v>
      </c>
      <c r="G15" s="509">
        <f t="shared" si="2"/>
        <v>360</v>
      </c>
      <c r="H15" s="504">
        <f t="shared" si="1"/>
        <v>26</v>
      </c>
      <c r="I15" s="580"/>
      <c r="J15" s="581"/>
      <c r="K15" s="582">
        <v>26</v>
      </c>
      <c r="L15" s="508">
        <f aca="true" t="shared" si="4" ref="L15:L31">IF(H15=I15+J15+K15,G15-H15,"!ОШИБКА!")</f>
        <v>334</v>
      </c>
      <c r="M15" s="282">
        <v>2</v>
      </c>
      <c r="N15" s="283">
        <v>2</v>
      </c>
      <c r="O15" s="283">
        <v>4</v>
      </c>
      <c r="P15" s="283">
        <v>4</v>
      </c>
      <c r="Q15" s="283">
        <v>2</v>
      </c>
      <c r="R15" s="283">
        <v>2</v>
      </c>
      <c r="S15" s="283"/>
      <c r="T15" s="283"/>
      <c r="U15" s="283"/>
      <c r="V15" s="283"/>
      <c r="W15" s="283"/>
      <c r="X15" s="283"/>
      <c r="Y15" s="283">
        <v>2</v>
      </c>
      <c r="Z15" s="283">
        <v>2</v>
      </c>
      <c r="AA15" s="283">
        <v>2</v>
      </c>
      <c r="AB15" s="283">
        <v>2</v>
      </c>
      <c r="AC15" s="309">
        <v>275</v>
      </c>
      <c r="AD15" s="198">
        <f>'Основні дані'!$B$1</f>
        <v>260</v>
      </c>
    </row>
    <row r="16" spans="1:30" s="157" customFormat="1" ht="30">
      <c r="A16" s="397" t="s">
        <v>139</v>
      </c>
      <c r="B16" s="388" t="s">
        <v>805</v>
      </c>
      <c r="C16" s="565" t="s">
        <v>800</v>
      </c>
      <c r="D16" s="565"/>
      <c r="E16" s="566" t="s">
        <v>75</v>
      </c>
      <c r="F16" s="508">
        <f t="shared" si="3"/>
        <v>6</v>
      </c>
      <c r="G16" s="509">
        <f t="shared" si="2"/>
        <v>180</v>
      </c>
      <c r="H16" s="505">
        <f t="shared" si="1"/>
        <v>12</v>
      </c>
      <c r="I16" s="583">
        <v>6</v>
      </c>
      <c r="J16" s="581"/>
      <c r="K16" s="584">
        <v>6</v>
      </c>
      <c r="L16" s="508">
        <f t="shared" si="4"/>
        <v>168</v>
      </c>
      <c r="M16" s="282">
        <v>6</v>
      </c>
      <c r="N16" s="283">
        <v>6</v>
      </c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574">
        <v>359</v>
      </c>
      <c r="AD16" s="198">
        <f>'Основні дані'!$B$1</f>
        <v>260</v>
      </c>
    </row>
    <row r="17" spans="1:30" s="157" customFormat="1" ht="27.75">
      <c r="A17" s="397" t="s">
        <v>140</v>
      </c>
      <c r="B17" s="568" t="s">
        <v>806</v>
      </c>
      <c r="C17" s="569" t="s">
        <v>91</v>
      </c>
      <c r="D17" s="569"/>
      <c r="E17" s="570" t="s">
        <v>75</v>
      </c>
      <c r="F17" s="508">
        <f t="shared" si="3"/>
        <v>6</v>
      </c>
      <c r="G17" s="509">
        <f t="shared" si="2"/>
        <v>180</v>
      </c>
      <c r="H17" s="504">
        <f t="shared" si="1"/>
        <v>12</v>
      </c>
      <c r="I17" s="583">
        <v>6</v>
      </c>
      <c r="J17" s="581"/>
      <c r="K17" s="584">
        <v>6</v>
      </c>
      <c r="L17" s="508">
        <f t="shared" si="4"/>
        <v>168</v>
      </c>
      <c r="M17" s="575"/>
      <c r="N17" s="576"/>
      <c r="O17" s="576">
        <v>6</v>
      </c>
      <c r="P17" s="576">
        <v>6</v>
      </c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7">
        <v>359</v>
      </c>
      <c r="AD17" s="198">
        <f>'Основні дані'!$B$1</f>
        <v>260</v>
      </c>
    </row>
    <row r="18" spans="1:30" s="157" customFormat="1" ht="27.75">
      <c r="A18" s="397" t="s">
        <v>141</v>
      </c>
      <c r="B18" s="568" t="s">
        <v>807</v>
      </c>
      <c r="C18" s="569" t="s">
        <v>803</v>
      </c>
      <c r="D18" s="569"/>
      <c r="E18" s="570" t="s">
        <v>75</v>
      </c>
      <c r="F18" s="508">
        <f t="shared" si="3"/>
        <v>4</v>
      </c>
      <c r="G18" s="509">
        <f t="shared" si="2"/>
        <v>120</v>
      </c>
      <c r="H18" s="505">
        <f t="shared" si="1"/>
        <v>8</v>
      </c>
      <c r="I18" s="580">
        <v>4</v>
      </c>
      <c r="J18" s="581"/>
      <c r="K18" s="582">
        <v>4</v>
      </c>
      <c r="L18" s="508">
        <f t="shared" si="4"/>
        <v>112</v>
      </c>
      <c r="M18" s="575"/>
      <c r="N18" s="576"/>
      <c r="O18" s="576"/>
      <c r="P18" s="576"/>
      <c r="Q18" s="576">
        <v>4</v>
      </c>
      <c r="R18" s="576">
        <v>4</v>
      </c>
      <c r="S18" s="576"/>
      <c r="T18" s="576"/>
      <c r="U18" s="576"/>
      <c r="V18" s="576"/>
      <c r="W18" s="576"/>
      <c r="X18" s="576"/>
      <c r="Y18" s="576"/>
      <c r="Z18" s="576"/>
      <c r="AA18" s="576"/>
      <c r="AB18" s="576"/>
      <c r="AC18" s="578">
        <v>359</v>
      </c>
      <c r="AD18" s="198">
        <f>'Основні дані'!$B$1</f>
        <v>260</v>
      </c>
    </row>
    <row r="19" spans="1:30" s="157" customFormat="1" ht="27.75">
      <c r="A19" s="397" t="s">
        <v>142</v>
      </c>
      <c r="B19" s="568" t="s">
        <v>808</v>
      </c>
      <c r="C19" s="569" t="s">
        <v>809</v>
      </c>
      <c r="D19" s="569"/>
      <c r="E19" s="570" t="s">
        <v>75</v>
      </c>
      <c r="F19" s="508">
        <f t="shared" si="3"/>
        <v>3</v>
      </c>
      <c r="G19" s="509">
        <f t="shared" si="2"/>
        <v>90</v>
      </c>
      <c r="H19" s="504">
        <f t="shared" si="1"/>
        <v>6</v>
      </c>
      <c r="I19" s="580">
        <v>4</v>
      </c>
      <c r="J19" s="581"/>
      <c r="K19" s="582">
        <v>2</v>
      </c>
      <c r="L19" s="508">
        <f t="shared" si="4"/>
        <v>84</v>
      </c>
      <c r="M19" s="575"/>
      <c r="N19" s="576"/>
      <c r="O19" s="576"/>
      <c r="P19" s="576"/>
      <c r="Q19" s="576"/>
      <c r="R19" s="576"/>
      <c r="S19" s="576">
        <v>3</v>
      </c>
      <c r="T19" s="576">
        <v>3</v>
      </c>
      <c r="U19" s="576"/>
      <c r="V19" s="576"/>
      <c r="W19" s="576"/>
      <c r="X19" s="576"/>
      <c r="Y19" s="576"/>
      <c r="Z19" s="576"/>
      <c r="AA19" s="576"/>
      <c r="AB19" s="576"/>
      <c r="AC19" s="577">
        <v>359</v>
      </c>
      <c r="AD19" s="198">
        <f>'Основні дані'!$B$1</f>
        <v>260</v>
      </c>
    </row>
    <row r="20" spans="1:30" s="157" customFormat="1" ht="27.75">
      <c r="A20" s="397" t="s">
        <v>143</v>
      </c>
      <c r="B20" s="568" t="s">
        <v>810</v>
      </c>
      <c r="C20" s="569" t="s">
        <v>800</v>
      </c>
      <c r="D20" s="569"/>
      <c r="E20" s="570" t="s">
        <v>75</v>
      </c>
      <c r="F20" s="508">
        <f t="shared" si="3"/>
        <v>5</v>
      </c>
      <c r="G20" s="509">
        <f t="shared" si="2"/>
        <v>150</v>
      </c>
      <c r="H20" s="505">
        <f t="shared" si="1"/>
        <v>8</v>
      </c>
      <c r="I20" s="580">
        <v>6</v>
      </c>
      <c r="J20" s="581">
        <v>2</v>
      </c>
      <c r="K20" s="582"/>
      <c r="L20" s="508">
        <f t="shared" si="4"/>
        <v>142</v>
      </c>
      <c r="M20" s="575">
        <v>4</v>
      </c>
      <c r="N20" s="576">
        <v>5</v>
      </c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9">
        <v>168</v>
      </c>
      <c r="AD20" s="198">
        <f>'Основні дані'!$B$1</f>
        <v>260</v>
      </c>
    </row>
    <row r="21" spans="1:30" s="157" customFormat="1" ht="27.75">
      <c r="A21" s="397" t="s">
        <v>144</v>
      </c>
      <c r="B21" s="568" t="s">
        <v>811</v>
      </c>
      <c r="C21" s="569" t="s">
        <v>91</v>
      </c>
      <c r="D21" s="569"/>
      <c r="E21" s="570" t="s">
        <v>75</v>
      </c>
      <c r="F21" s="508">
        <f t="shared" si="3"/>
        <v>5</v>
      </c>
      <c r="G21" s="509">
        <f t="shared" si="2"/>
        <v>150</v>
      </c>
      <c r="H21" s="504">
        <f t="shared" si="1"/>
        <v>10</v>
      </c>
      <c r="I21" s="580">
        <v>4</v>
      </c>
      <c r="J21" s="581">
        <v>4</v>
      </c>
      <c r="K21" s="582">
        <v>2</v>
      </c>
      <c r="L21" s="508">
        <f t="shared" si="4"/>
        <v>140</v>
      </c>
      <c r="M21" s="575"/>
      <c r="N21" s="576"/>
      <c r="O21" s="576">
        <v>5</v>
      </c>
      <c r="P21" s="576">
        <v>5</v>
      </c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9">
        <v>168</v>
      </c>
      <c r="AD21" s="198">
        <f>'Основні дані'!$B$1</f>
        <v>260</v>
      </c>
    </row>
    <row r="22" spans="1:30" s="157" customFormat="1" ht="27.75">
      <c r="A22" s="397" t="s">
        <v>145</v>
      </c>
      <c r="B22" s="568" t="s">
        <v>812</v>
      </c>
      <c r="C22" s="569" t="s">
        <v>803</v>
      </c>
      <c r="D22" s="569"/>
      <c r="E22" s="570" t="s">
        <v>75</v>
      </c>
      <c r="F22" s="508">
        <f t="shared" si="3"/>
        <v>3</v>
      </c>
      <c r="G22" s="509">
        <f t="shared" si="2"/>
        <v>90</v>
      </c>
      <c r="H22" s="505">
        <f t="shared" si="1"/>
        <v>6</v>
      </c>
      <c r="I22" s="580">
        <v>2</v>
      </c>
      <c r="J22" s="581">
        <v>4</v>
      </c>
      <c r="K22" s="582"/>
      <c r="L22" s="508">
        <f t="shared" si="4"/>
        <v>84</v>
      </c>
      <c r="M22" s="575"/>
      <c r="N22" s="576"/>
      <c r="O22" s="576"/>
      <c r="P22" s="576"/>
      <c r="Q22" s="576">
        <v>3</v>
      </c>
      <c r="R22" s="576">
        <v>3</v>
      </c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9">
        <v>168</v>
      </c>
      <c r="AD22" s="198">
        <f>'Основні дані'!$B$1</f>
        <v>260</v>
      </c>
    </row>
    <row r="23" spans="1:30" s="157" customFormat="1" ht="27.75">
      <c r="A23" s="397" t="s">
        <v>146</v>
      </c>
      <c r="B23" s="568" t="s">
        <v>813</v>
      </c>
      <c r="C23" s="569"/>
      <c r="D23" s="569" t="s">
        <v>800</v>
      </c>
      <c r="E23" s="569" t="s">
        <v>74</v>
      </c>
      <c r="F23" s="508">
        <f t="shared" si="3"/>
        <v>4</v>
      </c>
      <c r="G23" s="509">
        <f t="shared" si="2"/>
        <v>120</v>
      </c>
      <c r="H23" s="504">
        <f t="shared" si="1"/>
        <v>6</v>
      </c>
      <c r="I23" s="580">
        <v>4</v>
      </c>
      <c r="J23" s="581">
        <v>2</v>
      </c>
      <c r="K23" s="582"/>
      <c r="L23" s="508">
        <f t="shared" si="4"/>
        <v>114</v>
      </c>
      <c r="M23" s="575">
        <v>3</v>
      </c>
      <c r="N23" s="576">
        <v>4</v>
      </c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9">
        <v>192</v>
      </c>
      <c r="AD23" s="198">
        <f>'Основні дані'!$B$1</f>
        <v>260</v>
      </c>
    </row>
    <row r="24" spans="1:30" s="157" customFormat="1" ht="27.75">
      <c r="A24" s="397" t="s">
        <v>147</v>
      </c>
      <c r="B24" s="568" t="s">
        <v>814</v>
      </c>
      <c r="C24" s="571"/>
      <c r="D24" s="571">
        <v>2</v>
      </c>
      <c r="E24" s="571"/>
      <c r="F24" s="508">
        <f t="shared" si="3"/>
        <v>3</v>
      </c>
      <c r="G24" s="509">
        <f t="shared" si="2"/>
        <v>90</v>
      </c>
      <c r="H24" s="505">
        <f t="shared" si="1"/>
        <v>4</v>
      </c>
      <c r="I24" s="580">
        <v>2</v>
      </c>
      <c r="J24" s="581">
        <v>2</v>
      </c>
      <c r="K24" s="582"/>
      <c r="L24" s="508">
        <f t="shared" si="4"/>
        <v>86</v>
      </c>
      <c r="M24" s="575"/>
      <c r="N24" s="576"/>
      <c r="O24" s="576">
        <v>2</v>
      </c>
      <c r="P24" s="576">
        <v>3</v>
      </c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9">
        <v>144</v>
      </c>
      <c r="AD24" s="198">
        <f>'Основні дані'!$B$1</f>
        <v>260</v>
      </c>
    </row>
    <row r="25" spans="1:30" s="157" customFormat="1" ht="27.75">
      <c r="A25" s="397" t="s">
        <v>148</v>
      </c>
      <c r="B25" s="568" t="s">
        <v>815</v>
      </c>
      <c r="C25" s="572"/>
      <c r="D25" s="569" t="s">
        <v>803</v>
      </c>
      <c r="E25" s="570"/>
      <c r="F25" s="508">
        <f t="shared" si="3"/>
        <v>3</v>
      </c>
      <c r="G25" s="509">
        <f t="shared" si="2"/>
        <v>90</v>
      </c>
      <c r="H25" s="504">
        <f t="shared" si="1"/>
        <v>4</v>
      </c>
      <c r="I25" s="580">
        <v>2</v>
      </c>
      <c r="J25" s="581"/>
      <c r="K25" s="582">
        <v>2</v>
      </c>
      <c r="L25" s="508">
        <f t="shared" si="4"/>
        <v>86</v>
      </c>
      <c r="M25" s="575"/>
      <c r="N25" s="576"/>
      <c r="O25" s="576"/>
      <c r="P25" s="576"/>
      <c r="Q25" s="576">
        <v>2</v>
      </c>
      <c r="R25" s="576">
        <v>3</v>
      </c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9">
        <v>306</v>
      </c>
      <c r="AD25" s="198">
        <f>'Основні дані'!$B$1</f>
        <v>260</v>
      </c>
    </row>
    <row r="26" spans="1:30" s="157" customFormat="1" ht="27.75">
      <c r="A26" s="397" t="s">
        <v>149</v>
      </c>
      <c r="B26" s="568" t="s">
        <v>274</v>
      </c>
      <c r="C26" s="569" t="s">
        <v>809</v>
      </c>
      <c r="D26" s="569"/>
      <c r="E26" s="570" t="s">
        <v>75</v>
      </c>
      <c r="F26" s="508">
        <f t="shared" si="3"/>
        <v>3</v>
      </c>
      <c r="G26" s="509">
        <f t="shared" si="2"/>
        <v>90</v>
      </c>
      <c r="H26" s="505">
        <f t="shared" si="1"/>
        <v>4</v>
      </c>
      <c r="I26" s="580">
        <v>2</v>
      </c>
      <c r="J26" s="581"/>
      <c r="K26" s="582">
        <v>2</v>
      </c>
      <c r="L26" s="508">
        <f t="shared" si="4"/>
        <v>86</v>
      </c>
      <c r="M26" s="575"/>
      <c r="N26" s="576"/>
      <c r="O26" s="576"/>
      <c r="P26" s="576"/>
      <c r="Q26" s="576"/>
      <c r="R26" s="576"/>
      <c r="S26" s="576">
        <v>2</v>
      </c>
      <c r="T26" s="576">
        <v>3</v>
      </c>
      <c r="U26" s="576"/>
      <c r="V26" s="576"/>
      <c r="W26" s="576"/>
      <c r="X26" s="576"/>
      <c r="Y26" s="576"/>
      <c r="Z26" s="576"/>
      <c r="AA26" s="576"/>
      <c r="AB26" s="576"/>
      <c r="AC26" s="579">
        <v>307</v>
      </c>
      <c r="AD26" s="198">
        <f>'Основні дані'!$B$1</f>
        <v>260</v>
      </c>
    </row>
    <row r="27" spans="1:30" s="157" customFormat="1" ht="30" hidden="1">
      <c r="A27" s="397" t="s">
        <v>150</v>
      </c>
      <c r="B27" s="384"/>
      <c r="C27" s="385"/>
      <c r="D27" s="385"/>
      <c r="E27" s="385"/>
      <c r="F27" s="508">
        <f t="shared" si="3"/>
        <v>0</v>
      </c>
      <c r="G27" s="509">
        <f t="shared" si="2"/>
        <v>0</v>
      </c>
      <c r="H27" s="504">
        <f t="shared" si="1"/>
        <v>0</v>
      </c>
      <c r="I27" s="503"/>
      <c r="J27" s="282"/>
      <c r="K27" s="284"/>
      <c r="L27" s="508">
        <f t="shared" si="4"/>
        <v>0</v>
      </c>
      <c r="M27" s="282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309"/>
      <c r="AD27" s="198">
        <f>'Основні дані'!$B$1</f>
        <v>260</v>
      </c>
    </row>
    <row r="28" spans="1:30" s="157" customFormat="1" ht="30" hidden="1">
      <c r="A28" s="397" t="s">
        <v>151</v>
      </c>
      <c r="B28" s="384"/>
      <c r="C28" s="385"/>
      <c r="D28" s="385"/>
      <c r="E28" s="385"/>
      <c r="F28" s="508">
        <f t="shared" si="3"/>
        <v>0</v>
      </c>
      <c r="G28" s="509">
        <f t="shared" si="2"/>
        <v>0</v>
      </c>
      <c r="H28" s="505">
        <f t="shared" si="1"/>
        <v>0</v>
      </c>
      <c r="I28" s="501"/>
      <c r="J28" s="282"/>
      <c r="K28" s="284"/>
      <c r="L28" s="508">
        <f t="shared" si="4"/>
        <v>0</v>
      </c>
      <c r="M28" s="282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309"/>
      <c r="AD28" s="198">
        <f>'Основні дані'!$B$1</f>
        <v>260</v>
      </c>
    </row>
    <row r="29" spans="1:30" s="157" customFormat="1" ht="30" hidden="1">
      <c r="A29" s="397" t="s">
        <v>152</v>
      </c>
      <c r="B29" s="384"/>
      <c r="C29" s="385"/>
      <c r="D29" s="385"/>
      <c r="E29" s="385"/>
      <c r="F29" s="508">
        <f t="shared" si="3"/>
        <v>0</v>
      </c>
      <c r="G29" s="509">
        <f t="shared" si="2"/>
        <v>0</v>
      </c>
      <c r="H29" s="504">
        <f t="shared" si="1"/>
        <v>0</v>
      </c>
      <c r="I29" s="503"/>
      <c r="J29" s="282"/>
      <c r="K29" s="284"/>
      <c r="L29" s="508">
        <f t="shared" si="4"/>
        <v>0</v>
      </c>
      <c r="M29" s="282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309"/>
      <c r="AD29" s="198">
        <f>'Основні дані'!$B$1</f>
        <v>260</v>
      </c>
    </row>
    <row r="30" spans="1:30" s="157" customFormat="1" ht="30" hidden="1">
      <c r="A30" s="397" t="s">
        <v>153</v>
      </c>
      <c r="B30" s="384"/>
      <c r="C30" s="385"/>
      <c r="D30" s="385"/>
      <c r="E30" s="385"/>
      <c r="F30" s="508">
        <f t="shared" si="3"/>
        <v>0</v>
      </c>
      <c r="G30" s="509">
        <f t="shared" si="2"/>
        <v>0</v>
      </c>
      <c r="H30" s="505">
        <f t="shared" si="1"/>
        <v>0</v>
      </c>
      <c r="I30" s="501"/>
      <c r="J30" s="282"/>
      <c r="K30" s="284"/>
      <c r="L30" s="508">
        <f t="shared" si="4"/>
        <v>0</v>
      </c>
      <c r="M30" s="282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309"/>
      <c r="AD30" s="198">
        <f>'Основні дані'!$B$1</f>
        <v>260</v>
      </c>
    </row>
    <row r="31" spans="1:30" s="157" customFormat="1" ht="30" hidden="1">
      <c r="A31" s="397" t="s">
        <v>154</v>
      </c>
      <c r="B31" s="384"/>
      <c r="C31" s="385"/>
      <c r="D31" s="385"/>
      <c r="E31" s="385"/>
      <c r="F31" s="508">
        <f t="shared" si="3"/>
        <v>0</v>
      </c>
      <c r="G31" s="509">
        <f t="shared" si="2"/>
        <v>0</v>
      </c>
      <c r="H31" s="504">
        <f t="shared" si="1"/>
        <v>0</v>
      </c>
      <c r="I31" s="503"/>
      <c r="J31" s="282"/>
      <c r="K31" s="284"/>
      <c r="L31" s="508">
        <f t="shared" si="4"/>
        <v>0</v>
      </c>
      <c r="M31" s="282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309"/>
      <c r="AD31" s="198">
        <f>'Основні дані'!$B$1</f>
        <v>260</v>
      </c>
    </row>
    <row r="32" spans="1:30" s="157" customFormat="1" ht="30" hidden="1">
      <c r="A32" s="397" t="s">
        <v>155</v>
      </c>
      <c r="B32" s="384"/>
      <c r="C32" s="385"/>
      <c r="D32" s="385"/>
      <c r="E32" s="385"/>
      <c r="F32" s="508">
        <f aca="true" t="shared" si="5" ref="F32:F51">N32+P32+R32+T32+V32+X32+Z32+AB32</f>
        <v>0</v>
      </c>
      <c r="G32" s="509">
        <f aca="true" t="shared" si="6" ref="G32:G51">F32*30</f>
        <v>0</v>
      </c>
      <c r="H32" s="505">
        <f t="shared" si="1"/>
        <v>0</v>
      </c>
      <c r="I32" s="501"/>
      <c r="J32" s="282"/>
      <c r="K32" s="284"/>
      <c r="L32" s="508">
        <f aca="true" t="shared" si="7" ref="L32:L51">IF(H32=I32+J32+K32,G32-H32,"!ОШИБКА!")</f>
        <v>0</v>
      </c>
      <c r="M32" s="282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309"/>
      <c r="AD32" s="198">
        <f>'Основні дані'!$B$1</f>
        <v>260</v>
      </c>
    </row>
    <row r="33" spans="1:30" s="157" customFormat="1" ht="30" hidden="1">
      <c r="A33" s="397" t="s">
        <v>741</v>
      </c>
      <c r="B33" s="384"/>
      <c r="C33" s="385"/>
      <c r="D33" s="385"/>
      <c r="E33" s="385"/>
      <c r="F33" s="508">
        <f t="shared" si="5"/>
        <v>0</v>
      </c>
      <c r="G33" s="509">
        <f t="shared" si="6"/>
        <v>0</v>
      </c>
      <c r="H33" s="504">
        <f t="shared" si="1"/>
        <v>0</v>
      </c>
      <c r="I33" s="503"/>
      <c r="J33" s="282"/>
      <c r="K33" s="284"/>
      <c r="L33" s="508">
        <f t="shared" si="7"/>
        <v>0</v>
      </c>
      <c r="M33" s="282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309"/>
      <c r="AD33" s="198">
        <f>'Основні дані'!$B$1</f>
        <v>260</v>
      </c>
    </row>
    <row r="34" spans="1:30" s="157" customFormat="1" ht="30" hidden="1">
      <c r="A34" s="397" t="s">
        <v>742</v>
      </c>
      <c r="B34" s="384"/>
      <c r="C34" s="385"/>
      <c r="D34" s="385"/>
      <c r="E34" s="385"/>
      <c r="F34" s="508">
        <f t="shared" si="5"/>
        <v>0</v>
      </c>
      <c r="G34" s="509">
        <f t="shared" si="6"/>
        <v>0</v>
      </c>
      <c r="H34" s="505">
        <f t="shared" si="1"/>
        <v>0</v>
      </c>
      <c r="I34" s="501"/>
      <c r="J34" s="282"/>
      <c r="K34" s="284"/>
      <c r="L34" s="508">
        <f t="shared" si="7"/>
        <v>0</v>
      </c>
      <c r="M34" s="282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309"/>
      <c r="AD34" s="198">
        <f>'Основні дані'!$B$1</f>
        <v>260</v>
      </c>
    </row>
    <row r="35" spans="1:30" s="157" customFormat="1" ht="30" hidden="1">
      <c r="A35" s="397" t="s">
        <v>743</v>
      </c>
      <c r="B35" s="384"/>
      <c r="C35" s="385"/>
      <c r="D35" s="385"/>
      <c r="E35" s="385"/>
      <c r="F35" s="508">
        <f t="shared" si="5"/>
        <v>0</v>
      </c>
      <c r="G35" s="509">
        <f t="shared" si="6"/>
        <v>0</v>
      </c>
      <c r="H35" s="504">
        <f t="shared" si="1"/>
        <v>0</v>
      </c>
      <c r="I35" s="503"/>
      <c r="J35" s="282"/>
      <c r="K35" s="284"/>
      <c r="L35" s="508">
        <f t="shared" si="7"/>
        <v>0</v>
      </c>
      <c r="M35" s="282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309"/>
      <c r="AD35" s="198">
        <f>'Основні дані'!$B$1</f>
        <v>260</v>
      </c>
    </row>
    <row r="36" spans="1:30" s="157" customFormat="1" ht="30" hidden="1">
      <c r="A36" s="397" t="s">
        <v>744</v>
      </c>
      <c r="B36" s="384"/>
      <c r="C36" s="385"/>
      <c r="D36" s="385"/>
      <c r="E36" s="385"/>
      <c r="F36" s="508">
        <f t="shared" si="5"/>
        <v>0</v>
      </c>
      <c r="G36" s="509">
        <f t="shared" si="6"/>
        <v>0</v>
      </c>
      <c r="H36" s="505">
        <f t="shared" si="1"/>
        <v>0</v>
      </c>
      <c r="I36" s="501"/>
      <c r="J36" s="282"/>
      <c r="K36" s="284"/>
      <c r="L36" s="508">
        <f t="shared" si="7"/>
        <v>0</v>
      </c>
      <c r="M36" s="282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309"/>
      <c r="AD36" s="198">
        <f>'Основні дані'!$B$1</f>
        <v>260</v>
      </c>
    </row>
    <row r="37" spans="1:30" s="157" customFormat="1" ht="30" hidden="1">
      <c r="A37" s="397" t="s">
        <v>745</v>
      </c>
      <c r="B37" s="384"/>
      <c r="C37" s="385"/>
      <c r="D37" s="385"/>
      <c r="E37" s="385"/>
      <c r="F37" s="508">
        <f t="shared" si="5"/>
        <v>0</v>
      </c>
      <c r="G37" s="509">
        <f t="shared" si="6"/>
        <v>0</v>
      </c>
      <c r="H37" s="504">
        <f t="shared" si="1"/>
        <v>0</v>
      </c>
      <c r="I37" s="503"/>
      <c r="J37" s="282"/>
      <c r="K37" s="284"/>
      <c r="L37" s="508">
        <f t="shared" si="7"/>
        <v>0</v>
      </c>
      <c r="M37" s="282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309"/>
      <c r="AD37" s="198">
        <f>'Основні дані'!$B$1</f>
        <v>260</v>
      </c>
    </row>
    <row r="38" spans="1:30" s="157" customFormat="1" ht="30" hidden="1">
      <c r="A38" s="397" t="s">
        <v>746</v>
      </c>
      <c r="B38" s="384"/>
      <c r="C38" s="385"/>
      <c r="D38" s="385"/>
      <c r="E38" s="385"/>
      <c r="F38" s="508">
        <f t="shared" si="5"/>
        <v>0</v>
      </c>
      <c r="G38" s="509">
        <f t="shared" si="6"/>
        <v>0</v>
      </c>
      <c r="H38" s="505">
        <f t="shared" si="1"/>
        <v>0</v>
      </c>
      <c r="I38" s="501"/>
      <c r="J38" s="282"/>
      <c r="K38" s="284"/>
      <c r="L38" s="508">
        <f t="shared" si="7"/>
        <v>0</v>
      </c>
      <c r="M38" s="282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309"/>
      <c r="AD38" s="198">
        <f>'Основні дані'!$B$1</f>
        <v>260</v>
      </c>
    </row>
    <row r="39" spans="1:30" s="157" customFormat="1" ht="30" hidden="1">
      <c r="A39" s="397" t="s">
        <v>747</v>
      </c>
      <c r="B39" s="384"/>
      <c r="C39" s="385"/>
      <c r="D39" s="385"/>
      <c r="E39" s="385"/>
      <c r="F39" s="508">
        <f t="shared" si="5"/>
        <v>0</v>
      </c>
      <c r="G39" s="509">
        <f t="shared" si="6"/>
        <v>0</v>
      </c>
      <c r="H39" s="504">
        <f t="shared" si="1"/>
        <v>0</v>
      </c>
      <c r="I39" s="503"/>
      <c r="J39" s="282"/>
      <c r="K39" s="284"/>
      <c r="L39" s="508">
        <f t="shared" si="7"/>
        <v>0</v>
      </c>
      <c r="M39" s="282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309"/>
      <c r="AD39" s="198">
        <f>'Основні дані'!$B$1</f>
        <v>260</v>
      </c>
    </row>
    <row r="40" spans="1:30" s="157" customFormat="1" ht="30" hidden="1">
      <c r="A40" s="397" t="s">
        <v>748</v>
      </c>
      <c r="B40" s="384"/>
      <c r="C40" s="385"/>
      <c r="D40" s="385"/>
      <c r="E40" s="385"/>
      <c r="F40" s="508">
        <f t="shared" si="5"/>
        <v>0</v>
      </c>
      <c r="G40" s="509">
        <f t="shared" si="6"/>
        <v>0</v>
      </c>
      <c r="H40" s="505">
        <f t="shared" si="1"/>
        <v>0</v>
      </c>
      <c r="I40" s="501"/>
      <c r="J40" s="282"/>
      <c r="K40" s="284"/>
      <c r="L40" s="508">
        <f t="shared" si="7"/>
        <v>0</v>
      </c>
      <c r="M40" s="282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309"/>
      <c r="AD40" s="198">
        <f>'Основні дані'!$B$1</f>
        <v>260</v>
      </c>
    </row>
    <row r="41" spans="1:30" s="157" customFormat="1" ht="30" hidden="1">
      <c r="A41" s="397" t="s">
        <v>749</v>
      </c>
      <c r="B41" s="384"/>
      <c r="C41" s="385"/>
      <c r="D41" s="385"/>
      <c r="E41" s="385"/>
      <c r="F41" s="508">
        <f t="shared" si="5"/>
        <v>0</v>
      </c>
      <c r="G41" s="509">
        <f t="shared" si="6"/>
        <v>0</v>
      </c>
      <c r="H41" s="504">
        <f t="shared" si="1"/>
        <v>0</v>
      </c>
      <c r="I41" s="503"/>
      <c r="J41" s="282"/>
      <c r="K41" s="284"/>
      <c r="L41" s="508">
        <f t="shared" si="7"/>
        <v>0</v>
      </c>
      <c r="M41" s="282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309"/>
      <c r="AD41" s="198">
        <f>'Основні дані'!$B$1</f>
        <v>260</v>
      </c>
    </row>
    <row r="42" spans="1:30" s="157" customFormat="1" ht="30" hidden="1">
      <c r="A42" s="397" t="s">
        <v>750</v>
      </c>
      <c r="B42" s="384"/>
      <c r="C42" s="385"/>
      <c r="D42" s="385"/>
      <c r="E42" s="385"/>
      <c r="F42" s="508">
        <f t="shared" si="5"/>
        <v>0</v>
      </c>
      <c r="G42" s="509">
        <f t="shared" si="6"/>
        <v>0</v>
      </c>
      <c r="H42" s="505">
        <f t="shared" si="1"/>
        <v>0</v>
      </c>
      <c r="I42" s="501"/>
      <c r="J42" s="282"/>
      <c r="K42" s="284"/>
      <c r="L42" s="508">
        <f t="shared" si="7"/>
        <v>0</v>
      </c>
      <c r="M42" s="282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309"/>
      <c r="AD42" s="198">
        <f>'Основні дані'!$B$1</f>
        <v>260</v>
      </c>
    </row>
    <row r="43" spans="1:30" s="157" customFormat="1" ht="30" hidden="1">
      <c r="A43" s="397" t="s">
        <v>751</v>
      </c>
      <c r="B43" s="384"/>
      <c r="C43" s="385"/>
      <c r="D43" s="385"/>
      <c r="E43" s="385"/>
      <c r="F43" s="508">
        <f t="shared" si="5"/>
        <v>0</v>
      </c>
      <c r="G43" s="509">
        <f t="shared" si="6"/>
        <v>0</v>
      </c>
      <c r="H43" s="504">
        <f t="shared" si="1"/>
        <v>0</v>
      </c>
      <c r="I43" s="503"/>
      <c r="J43" s="282"/>
      <c r="K43" s="284"/>
      <c r="L43" s="508">
        <f t="shared" si="7"/>
        <v>0</v>
      </c>
      <c r="M43" s="282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309"/>
      <c r="AD43" s="198">
        <f>'Основні дані'!$B$1</f>
        <v>260</v>
      </c>
    </row>
    <row r="44" spans="1:30" s="157" customFormat="1" ht="30" hidden="1">
      <c r="A44" s="397" t="s">
        <v>752</v>
      </c>
      <c r="B44" s="384"/>
      <c r="C44" s="385"/>
      <c r="D44" s="385"/>
      <c r="E44" s="385"/>
      <c r="F44" s="508">
        <f t="shared" si="5"/>
        <v>0</v>
      </c>
      <c r="G44" s="509">
        <f t="shared" si="6"/>
        <v>0</v>
      </c>
      <c r="H44" s="505">
        <f t="shared" si="1"/>
        <v>0</v>
      </c>
      <c r="I44" s="501"/>
      <c r="J44" s="282"/>
      <c r="K44" s="284"/>
      <c r="L44" s="508">
        <f t="shared" si="7"/>
        <v>0</v>
      </c>
      <c r="M44" s="282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309"/>
      <c r="AD44" s="198">
        <f>'Основні дані'!$B$1</f>
        <v>260</v>
      </c>
    </row>
    <row r="45" spans="1:30" s="157" customFormat="1" ht="30" hidden="1">
      <c r="A45" s="397" t="s">
        <v>753</v>
      </c>
      <c r="B45" s="384"/>
      <c r="C45" s="385"/>
      <c r="D45" s="385"/>
      <c r="E45" s="385"/>
      <c r="F45" s="508">
        <f t="shared" si="5"/>
        <v>0</v>
      </c>
      <c r="G45" s="509">
        <f t="shared" si="6"/>
        <v>0</v>
      </c>
      <c r="H45" s="504">
        <f t="shared" si="1"/>
        <v>0</v>
      </c>
      <c r="I45" s="503"/>
      <c r="J45" s="282"/>
      <c r="K45" s="284"/>
      <c r="L45" s="508">
        <f t="shared" si="7"/>
        <v>0</v>
      </c>
      <c r="M45" s="282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309"/>
      <c r="AD45" s="198">
        <f>'Основні дані'!$B$1</f>
        <v>260</v>
      </c>
    </row>
    <row r="46" spans="1:30" s="157" customFormat="1" ht="30" hidden="1">
      <c r="A46" s="397" t="s">
        <v>754</v>
      </c>
      <c r="B46" s="384"/>
      <c r="C46" s="385"/>
      <c r="D46" s="385"/>
      <c r="E46" s="385"/>
      <c r="F46" s="508">
        <f t="shared" si="5"/>
        <v>0</v>
      </c>
      <c r="G46" s="509">
        <f t="shared" si="6"/>
        <v>0</v>
      </c>
      <c r="H46" s="505">
        <f t="shared" si="1"/>
        <v>0</v>
      </c>
      <c r="I46" s="501"/>
      <c r="J46" s="282"/>
      <c r="K46" s="284"/>
      <c r="L46" s="508">
        <f t="shared" si="7"/>
        <v>0</v>
      </c>
      <c r="M46" s="282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309"/>
      <c r="AD46" s="198">
        <f>'Основні дані'!$B$1</f>
        <v>260</v>
      </c>
    </row>
    <row r="47" spans="1:30" s="157" customFormat="1" ht="30" hidden="1">
      <c r="A47" s="397" t="s">
        <v>755</v>
      </c>
      <c r="B47" s="384"/>
      <c r="C47" s="385"/>
      <c r="D47" s="385"/>
      <c r="E47" s="385"/>
      <c r="F47" s="508">
        <f t="shared" si="5"/>
        <v>0</v>
      </c>
      <c r="G47" s="509">
        <f t="shared" si="6"/>
        <v>0</v>
      </c>
      <c r="H47" s="504">
        <f t="shared" si="1"/>
        <v>0</v>
      </c>
      <c r="I47" s="503"/>
      <c r="J47" s="282"/>
      <c r="K47" s="284"/>
      <c r="L47" s="508">
        <f t="shared" si="7"/>
        <v>0</v>
      </c>
      <c r="M47" s="282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309"/>
      <c r="AD47" s="198">
        <f>'Основні дані'!$B$1</f>
        <v>260</v>
      </c>
    </row>
    <row r="48" spans="1:30" s="157" customFormat="1" ht="30" hidden="1">
      <c r="A48" s="397" t="s">
        <v>756</v>
      </c>
      <c r="B48" s="384"/>
      <c r="C48" s="385"/>
      <c r="D48" s="385"/>
      <c r="E48" s="385"/>
      <c r="F48" s="508">
        <f t="shared" si="5"/>
        <v>0</v>
      </c>
      <c r="G48" s="509">
        <f t="shared" si="6"/>
        <v>0</v>
      </c>
      <c r="H48" s="505">
        <f t="shared" si="1"/>
        <v>0</v>
      </c>
      <c r="I48" s="501"/>
      <c r="J48" s="282"/>
      <c r="K48" s="284"/>
      <c r="L48" s="508">
        <f t="shared" si="7"/>
        <v>0</v>
      </c>
      <c r="M48" s="282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309"/>
      <c r="AD48" s="198">
        <f>'Основні дані'!$B$1</f>
        <v>260</v>
      </c>
    </row>
    <row r="49" spans="1:30" s="157" customFormat="1" ht="30" hidden="1">
      <c r="A49" s="397" t="s">
        <v>757</v>
      </c>
      <c r="B49" s="384"/>
      <c r="C49" s="385"/>
      <c r="D49" s="385"/>
      <c r="E49" s="385"/>
      <c r="F49" s="508">
        <f t="shared" si="5"/>
        <v>0</v>
      </c>
      <c r="G49" s="509">
        <f t="shared" si="6"/>
        <v>0</v>
      </c>
      <c r="H49" s="504">
        <f t="shared" si="1"/>
        <v>0</v>
      </c>
      <c r="I49" s="503"/>
      <c r="J49" s="282"/>
      <c r="K49" s="284"/>
      <c r="L49" s="508">
        <f t="shared" si="7"/>
        <v>0</v>
      </c>
      <c r="M49" s="282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309"/>
      <c r="AD49" s="198">
        <f>'Основні дані'!$B$1</f>
        <v>260</v>
      </c>
    </row>
    <row r="50" spans="1:30" s="157" customFormat="1" ht="30" hidden="1">
      <c r="A50" s="397" t="s">
        <v>758</v>
      </c>
      <c r="B50" s="384"/>
      <c r="C50" s="385"/>
      <c r="D50" s="385"/>
      <c r="E50" s="385"/>
      <c r="F50" s="508">
        <f t="shared" si="5"/>
        <v>0</v>
      </c>
      <c r="G50" s="509">
        <f t="shared" si="6"/>
        <v>0</v>
      </c>
      <c r="H50" s="505">
        <f t="shared" si="1"/>
        <v>0</v>
      </c>
      <c r="I50" s="501"/>
      <c r="J50" s="282"/>
      <c r="K50" s="284"/>
      <c r="L50" s="508">
        <f t="shared" si="7"/>
        <v>0</v>
      </c>
      <c r="M50" s="282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309"/>
      <c r="AD50" s="198">
        <f>'Основні дані'!$B$1</f>
        <v>260</v>
      </c>
    </row>
    <row r="51" spans="1:30" s="157" customFormat="1" ht="30" hidden="1">
      <c r="A51" s="397" t="s">
        <v>759</v>
      </c>
      <c r="B51" s="384"/>
      <c r="C51" s="385"/>
      <c r="D51" s="385"/>
      <c r="E51" s="385"/>
      <c r="F51" s="508">
        <f t="shared" si="5"/>
        <v>0</v>
      </c>
      <c r="G51" s="509">
        <f t="shared" si="6"/>
        <v>0</v>
      </c>
      <c r="H51" s="504">
        <f t="shared" si="1"/>
        <v>0</v>
      </c>
      <c r="I51" s="503"/>
      <c r="J51" s="282"/>
      <c r="K51" s="284"/>
      <c r="L51" s="508">
        <f t="shared" si="7"/>
        <v>0</v>
      </c>
      <c r="M51" s="282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309"/>
      <c r="AD51" s="198">
        <f>'Основні дані'!$B$1</f>
        <v>260</v>
      </c>
    </row>
    <row r="52" spans="1:30" s="157" customFormat="1" ht="30" hidden="1">
      <c r="A52" s="397" t="s">
        <v>760</v>
      </c>
      <c r="B52" s="384"/>
      <c r="C52" s="385"/>
      <c r="D52" s="385"/>
      <c r="E52" s="385"/>
      <c r="F52" s="508">
        <f>N52+P52+R52+T52+V52+X52+Z52+AB52</f>
        <v>0</v>
      </c>
      <c r="G52" s="509">
        <f>F52*30</f>
        <v>0</v>
      </c>
      <c r="H52" s="505">
        <f t="shared" si="1"/>
        <v>0</v>
      </c>
      <c r="I52" s="501"/>
      <c r="J52" s="282"/>
      <c r="K52" s="284"/>
      <c r="L52" s="508">
        <f>IF(H52=I52+J52+K52,G52-H52,"!ОШИБКА!")</f>
        <v>0</v>
      </c>
      <c r="M52" s="282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309"/>
      <c r="AD52" s="198">
        <f>'Основні дані'!$B$1</f>
        <v>260</v>
      </c>
    </row>
    <row r="53" spans="1:30" s="375" customFormat="1" ht="27.75" thickBot="1">
      <c r="A53" s="390" t="s">
        <v>180</v>
      </c>
      <c r="B53" s="500" t="s">
        <v>781</v>
      </c>
      <c r="C53" s="391"/>
      <c r="D53" s="391" t="s">
        <v>176</v>
      </c>
      <c r="E53" s="525"/>
      <c r="F53" s="526">
        <f>N53+P53+R53+T53+V53+X53+Z53+AB53</f>
        <v>12</v>
      </c>
      <c r="G53" s="527">
        <f>F53*30</f>
        <v>360</v>
      </c>
      <c r="H53" s="526">
        <f>M53*2+O53*2+Q53*2+S53*2+U53*3+W53*3+Y53*3+AA53*2</f>
        <v>28</v>
      </c>
      <c r="I53" s="528">
        <v>28</v>
      </c>
      <c r="J53" s="529"/>
      <c r="K53" s="530"/>
      <c r="L53" s="392">
        <f>IF(H53=I53+J53+K53,G53-H53,"!ОШИБКА!")</f>
        <v>332</v>
      </c>
      <c r="M53" s="393">
        <v>2</v>
      </c>
      <c r="N53" s="394">
        <v>2</v>
      </c>
      <c r="O53" s="395">
        <v>2</v>
      </c>
      <c r="P53" s="395">
        <v>2</v>
      </c>
      <c r="Q53" s="395">
        <v>2</v>
      </c>
      <c r="R53" s="395">
        <v>2</v>
      </c>
      <c r="S53" s="395">
        <v>2</v>
      </c>
      <c r="T53" s="395">
        <v>2</v>
      </c>
      <c r="U53" s="395">
        <v>2</v>
      </c>
      <c r="V53" s="395">
        <v>2</v>
      </c>
      <c r="W53" s="395">
        <v>2</v>
      </c>
      <c r="X53" s="395">
        <v>2</v>
      </c>
      <c r="Y53" s="395"/>
      <c r="Z53" s="395"/>
      <c r="AA53" s="395"/>
      <c r="AB53" s="395"/>
      <c r="AC53" s="396">
        <v>302</v>
      </c>
      <c r="AD53" s="198">
        <f>'Основні дані'!$B$1</f>
        <v>260</v>
      </c>
    </row>
    <row r="54" spans="1:30" s="157" customFormat="1" ht="30.75" thickBot="1">
      <c r="A54" s="269" t="s">
        <v>91</v>
      </c>
      <c r="B54" s="270" t="s">
        <v>135</v>
      </c>
      <c r="C54" s="399"/>
      <c r="D54" s="399"/>
      <c r="E54" s="399"/>
      <c r="F54" s="291">
        <f aca="true" t="shared" si="8" ref="F54:AB54">SUM(F55:F94)</f>
        <v>44</v>
      </c>
      <c r="G54" s="291">
        <f t="shared" si="8"/>
        <v>1320</v>
      </c>
      <c r="H54" s="291">
        <f t="shared" si="8"/>
        <v>90</v>
      </c>
      <c r="I54" s="291">
        <f t="shared" si="8"/>
        <v>48</v>
      </c>
      <c r="J54" s="291">
        <f t="shared" si="8"/>
        <v>18</v>
      </c>
      <c r="K54" s="291">
        <f t="shared" si="8"/>
        <v>24</v>
      </c>
      <c r="L54" s="291">
        <f t="shared" si="8"/>
        <v>1230</v>
      </c>
      <c r="M54" s="291">
        <f t="shared" si="8"/>
        <v>4</v>
      </c>
      <c r="N54" s="291">
        <f t="shared" si="8"/>
        <v>4</v>
      </c>
      <c r="O54" s="291">
        <f t="shared" si="8"/>
        <v>6</v>
      </c>
      <c r="P54" s="291">
        <f t="shared" si="8"/>
        <v>7</v>
      </c>
      <c r="Q54" s="291">
        <f t="shared" si="8"/>
        <v>3</v>
      </c>
      <c r="R54" s="291">
        <f t="shared" si="8"/>
        <v>4</v>
      </c>
      <c r="S54" s="291">
        <f t="shared" si="8"/>
        <v>8</v>
      </c>
      <c r="T54" s="291">
        <f t="shared" si="8"/>
        <v>8</v>
      </c>
      <c r="U54" s="291">
        <f t="shared" si="8"/>
        <v>6</v>
      </c>
      <c r="V54" s="291">
        <f t="shared" si="8"/>
        <v>8</v>
      </c>
      <c r="W54" s="291">
        <f t="shared" si="8"/>
        <v>8</v>
      </c>
      <c r="X54" s="291">
        <f t="shared" si="8"/>
        <v>10</v>
      </c>
      <c r="Y54" s="291">
        <f t="shared" si="8"/>
        <v>2</v>
      </c>
      <c r="Z54" s="291">
        <f t="shared" si="8"/>
        <v>3</v>
      </c>
      <c r="AA54" s="291">
        <f t="shared" si="8"/>
        <v>0</v>
      </c>
      <c r="AB54" s="291">
        <f t="shared" si="8"/>
        <v>0</v>
      </c>
      <c r="AC54" s="308"/>
      <c r="AD54" s="198">
        <f>'Основні дані'!$B$1</f>
        <v>260</v>
      </c>
    </row>
    <row r="55" spans="1:30" s="157" customFormat="1" ht="55.5">
      <c r="A55" s="397" t="s">
        <v>156</v>
      </c>
      <c r="B55" s="585" t="s">
        <v>816</v>
      </c>
      <c r="C55" s="569" t="s">
        <v>800</v>
      </c>
      <c r="D55" s="569"/>
      <c r="E55" s="569" t="s">
        <v>80</v>
      </c>
      <c r="F55" s="510">
        <f aca="true" t="shared" si="9" ref="F55:F66">N55+P55+R55+T55+V55+X55+Z55+AB55</f>
        <v>4</v>
      </c>
      <c r="G55" s="511">
        <f aca="true" t="shared" si="10" ref="G55:G73">F55*30</f>
        <v>120</v>
      </c>
      <c r="H55" s="510">
        <f>M55*2+O55*2+Q55*2+S55*2+U55*3+W55*3+Y55*3+AA55*2</f>
        <v>8</v>
      </c>
      <c r="I55" s="591">
        <v>4</v>
      </c>
      <c r="J55" s="592"/>
      <c r="K55" s="593">
        <v>4</v>
      </c>
      <c r="L55" s="506">
        <f aca="true" t="shared" si="11" ref="L55:L66">IF(H55=I55+J55+K55,G55-H55,"!ОШИБКА!")</f>
        <v>112</v>
      </c>
      <c r="M55" s="587">
        <v>4</v>
      </c>
      <c r="N55" s="588">
        <v>4</v>
      </c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9">
        <v>163</v>
      </c>
      <c r="AD55" s="198">
        <f>'Основні дані'!$B$1</f>
        <v>260</v>
      </c>
    </row>
    <row r="56" spans="1:30" s="157" customFormat="1" ht="55.5">
      <c r="A56" s="397" t="s">
        <v>157</v>
      </c>
      <c r="B56" s="568" t="s">
        <v>817</v>
      </c>
      <c r="C56" s="570"/>
      <c r="D56" s="570" t="s">
        <v>91</v>
      </c>
      <c r="E56" s="570" t="s">
        <v>80</v>
      </c>
      <c r="F56" s="508">
        <f t="shared" si="9"/>
        <v>2</v>
      </c>
      <c r="G56" s="509">
        <f t="shared" si="10"/>
        <v>60</v>
      </c>
      <c r="H56" s="510">
        <f aca="true" t="shared" si="12" ref="H56:H94">M56*2+O56*2+Q56*2+S56*2+U56*3+W56*3+Y56*3+AA56*2</f>
        <v>4</v>
      </c>
      <c r="I56" s="580"/>
      <c r="J56" s="581"/>
      <c r="K56" s="582">
        <v>4</v>
      </c>
      <c r="L56" s="508">
        <f t="shared" si="11"/>
        <v>56</v>
      </c>
      <c r="M56" s="575"/>
      <c r="N56" s="576"/>
      <c r="O56" s="576">
        <v>2</v>
      </c>
      <c r="P56" s="576">
        <v>2</v>
      </c>
      <c r="Q56" s="576"/>
      <c r="R56" s="576"/>
      <c r="S56" s="576"/>
      <c r="T56" s="576"/>
      <c r="U56" s="576"/>
      <c r="V56" s="576"/>
      <c r="W56" s="576"/>
      <c r="X56" s="576"/>
      <c r="Y56" s="576"/>
      <c r="Z56" s="576"/>
      <c r="AA56" s="576"/>
      <c r="AB56" s="576"/>
      <c r="AC56" s="590">
        <v>163</v>
      </c>
      <c r="AD56" s="198">
        <f>'Основні дані'!$B$1</f>
        <v>260</v>
      </c>
    </row>
    <row r="57" spans="1:30" s="157" customFormat="1" ht="27.75">
      <c r="A57" s="397" t="s">
        <v>158</v>
      </c>
      <c r="B57" s="568" t="s">
        <v>235</v>
      </c>
      <c r="C57" s="570" t="s">
        <v>91</v>
      </c>
      <c r="D57" s="570"/>
      <c r="E57" s="570" t="s">
        <v>75</v>
      </c>
      <c r="F57" s="508">
        <f t="shared" si="9"/>
        <v>5</v>
      </c>
      <c r="G57" s="509">
        <f t="shared" si="10"/>
        <v>150</v>
      </c>
      <c r="H57" s="510">
        <f t="shared" si="12"/>
        <v>8</v>
      </c>
      <c r="I57" s="580">
        <v>4</v>
      </c>
      <c r="J57" s="581">
        <v>4</v>
      </c>
      <c r="K57" s="582"/>
      <c r="L57" s="508">
        <f t="shared" si="11"/>
        <v>142</v>
      </c>
      <c r="M57" s="575"/>
      <c r="N57" s="576"/>
      <c r="O57" s="576">
        <v>4</v>
      </c>
      <c r="P57" s="576">
        <v>5</v>
      </c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90">
        <v>169</v>
      </c>
      <c r="AD57" s="198">
        <f>'Основні дані'!$B$1</f>
        <v>260</v>
      </c>
    </row>
    <row r="58" spans="1:30" s="157" customFormat="1" ht="27.75">
      <c r="A58" s="397" t="s">
        <v>159</v>
      </c>
      <c r="B58" s="568" t="s">
        <v>818</v>
      </c>
      <c r="C58" s="570"/>
      <c r="D58" s="586" t="s">
        <v>803</v>
      </c>
      <c r="E58" s="570"/>
      <c r="F58" s="508">
        <f t="shared" si="9"/>
        <v>4</v>
      </c>
      <c r="G58" s="509">
        <f t="shared" si="10"/>
        <v>120</v>
      </c>
      <c r="H58" s="510">
        <f t="shared" si="12"/>
        <v>6</v>
      </c>
      <c r="I58" s="580">
        <v>4</v>
      </c>
      <c r="J58" s="581">
        <v>2</v>
      </c>
      <c r="K58" s="582"/>
      <c r="L58" s="508">
        <f t="shared" si="11"/>
        <v>114</v>
      </c>
      <c r="M58" s="575"/>
      <c r="N58" s="576"/>
      <c r="O58" s="576"/>
      <c r="P58" s="576"/>
      <c r="Q58" s="576">
        <v>3</v>
      </c>
      <c r="R58" s="576">
        <v>4</v>
      </c>
      <c r="S58" s="576"/>
      <c r="T58" s="576"/>
      <c r="U58" s="576"/>
      <c r="V58" s="576"/>
      <c r="W58" s="576"/>
      <c r="X58" s="576"/>
      <c r="Y58" s="576"/>
      <c r="Z58" s="576"/>
      <c r="AA58" s="576"/>
      <c r="AB58" s="576"/>
      <c r="AC58" s="590">
        <v>134</v>
      </c>
      <c r="AD58" s="198">
        <f>'Основні дані'!$B$1</f>
        <v>260</v>
      </c>
    </row>
    <row r="59" spans="1:30" s="157" customFormat="1" ht="55.5">
      <c r="A59" s="397" t="s">
        <v>160</v>
      </c>
      <c r="B59" s="568" t="s">
        <v>819</v>
      </c>
      <c r="C59" s="586" t="s">
        <v>809</v>
      </c>
      <c r="D59" s="570"/>
      <c r="E59" s="570" t="s">
        <v>75</v>
      </c>
      <c r="F59" s="508">
        <f t="shared" si="9"/>
        <v>3</v>
      </c>
      <c r="G59" s="509">
        <f t="shared" si="10"/>
        <v>90</v>
      </c>
      <c r="H59" s="510">
        <f t="shared" si="12"/>
        <v>6</v>
      </c>
      <c r="I59" s="580">
        <v>4</v>
      </c>
      <c r="J59" s="581">
        <v>2</v>
      </c>
      <c r="K59" s="582"/>
      <c r="L59" s="508">
        <f t="shared" si="11"/>
        <v>84</v>
      </c>
      <c r="M59" s="575"/>
      <c r="N59" s="576"/>
      <c r="O59" s="576"/>
      <c r="P59" s="576"/>
      <c r="Q59" s="576"/>
      <c r="R59" s="576"/>
      <c r="S59" s="576">
        <v>3</v>
      </c>
      <c r="T59" s="576">
        <v>3</v>
      </c>
      <c r="U59" s="576"/>
      <c r="V59" s="576"/>
      <c r="W59" s="576"/>
      <c r="X59" s="576"/>
      <c r="Y59" s="576"/>
      <c r="Z59" s="576"/>
      <c r="AA59" s="576"/>
      <c r="AB59" s="576"/>
      <c r="AC59" s="590">
        <v>143</v>
      </c>
      <c r="AD59" s="198">
        <f>'Основні дані'!$B$1</f>
        <v>260</v>
      </c>
    </row>
    <row r="60" spans="1:30" s="157" customFormat="1" ht="27.75">
      <c r="A60" s="397" t="s">
        <v>161</v>
      </c>
      <c r="B60" s="568" t="s">
        <v>820</v>
      </c>
      <c r="C60" s="570" t="s">
        <v>809</v>
      </c>
      <c r="D60" s="570"/>
      <c r="E60" s="570" t="s">
        <v>75</v>
      </c>
      <c r="F60" s="508">
        <f t="shared" si="9"/>
        <v>5</v>
      </c>
      <c r="G60" s="509">
        <f t="shared" si="10"/>
        <v>150</v>
      </c>
      <c r="H60" s="510">
        <f t="shared" si="12"/>
        <v>10</v>
      </c>
      <c r="I60" s="580">
        <v>4</v>
      </c>
      <c r="J60" s="581">
        <v>4</v>
      </c>
      <c r="K60" s="582">
        <v>2</v>
      </c>
      <c r="L60" s="508">
        <f t="shared" si="11"/>
        <v>140</v>
      </c>
      <c r="M60" s="575"/>
      <c r="N60" s="576"/>
      <c r="O60" s="576"/>
      <c r="P60" s="576"/>
      <c r="Q60" s="576"/>
      <c r="R60" s="576"/>
      <c r="S60" s="576">
        <v>5</v>
      </c>
      <c r="T60" s="576">
        <v>5</v>
      </c>
      <c r="U60" s="576"/>
      <c r="V60" s="576"/>
      <c r="W60" s="576"/>
      <c r="X60" s="576"/>
      <c r="Y60" s="576"/>
      <c r="Z60" s="576"/>
      <c r="AA60" s="576"/>
      <c r="AB60" s="576"/>
      <c r="AC60" s="590">
        <v>166</v>
      </c>
      <c r="AD60" s="198">
        <f>'Основні дані'!$B$1</f>
        <v>260</v>
      </c>
    </row>
    <row r="61" spans="1:30" s="157" customFormat="1" ht="27.75">
      <c r="A61" s="397" t="s">
        <v>162</v>
      </c>
      <c r="B61" s="568" t="s">
        <v>821</v>
      </c>
      <c r="C61" s="570" t="s">
        <v>822</v>
      </c>
      <c r="D61" s="570"/>
      <c r="E61" s="570" t="s">
        <v>75</v>
      </c>
      <c r="F61" s="508">
        <f t="shared" si="9"/>
        <v>5</v>
      </c>
      <c r="G61" s="509">
        <f t="shared" si="10"/>
        <v>150</v>
      </c>
      <c r="H61" s="510">
        <f t="shared" si="12"/>
        <v>12</v>
      </c>
      <c r="I61" s="580">
        <v>6</v>
      </c>
      <c r="J61" s="581">
        <v>4</v>
      </c>
      <c r="K61" s="582">
        <v>2</v>
      </c>
      <c r="L61" s="508">
        <f t="shared" si="11"/>
        <v>138</v>
      </c>
      <c r="M61" s="575"/>
      <c r="N61" s="576"/>
      <c r="O61" s="576"/>
      <c r="P61" s="576"/>
      <c r="Q61" s="576"/>
      <c r="R61" s="576"/>
      <c r="S61" s="576"/>
      <c r="T61" s="576"/>
      <c r="U61" s="594">
        <v>4</v>
      </c>
      <c r="V61" s="576">
        <v>5</v>
      </c>
      <c r="W61" s="576"/>
      <c r="X61" s="576"/>
      <c r="Y61" s="576"/>
      <c r="Z61" s="576"/>
      <c r="AA61" s="576"/>
      <c r="AB61" s="576"/>
      <c r="AC61" s="590">
        <v>136</v>
      </c>
      <c r="AD61" s="198">
        <f>'Основні дані'!$B$1</f>
        <v>260</v>
      </c>
    </row>
    <row r="62" spans="1:30" s="157" customFormat="1" ht="27.75">
      <c r="A62" s="397" t="s">
        <v>163</v>
      </c>
      <c r="B62" s="568" t="s">
        <v>823</v>
      </c>
      <c r="C62" s="570"/>
      <c r="D62" s="570" t="s">
        <v>822</v>
      </c>
      <c r="E62" s="570"/>
      <c r="F62" s="508">
        <f t="shared" si="9"/>
        <v>3</v>
      </c>
      <c r="G62" s="509">
        <f t="shared" si="10"/>
        <v>90</v>
      </c>
      <c r="H62" s="510">
        <f t="shared" si="12"/>
        <v>6</v>
      </c>
      <c r="I62" s="580">
        <v>4</v>
      </c>
      <c r="J62" s="581">
        <v>2</v>
      </c>
      <c r="K62" s="582"/>
      <c r="L62" s="508">
        <f t="shared" si="11"/>
        <v>84</v>
      </c>
      <c r="M62" s="575"/>
      <c r="N62" s="576"/>
      <c r="O62" s="576"/>
      <c r="P62" s="576"/>
      <c r="Q62" s="576"/>
      <c r="R62" s="576"/>
      <c r="S62" s="576"/>
      <c r="T62" s="576"/>
      <c r="U62" s="576">
        <v>2</v>
      </c>
      <c r="V62" s="576">
        <v>3</v>
      </c>
      <c r="W62" s="576"/>
      <c r="X62" s="576"/>
      <c r="Y62" s="576"/>
      <c r="Z62" s="576"/>
      <c r="AA62" s="576"/>
      <c r="AB62" s="576"/>
      <c r="AC62" s="590">
        <v>147</v>
      </c>
      <c r="AD62" s="198">
        <f>'Основні дані'!$B$1</f>
        <v>260</v>
      </c>
    </row>
    <row r="63" spans="1:30" s="157" customFormat="1" ht="27.75">
      <c r="A63" s="397" t="s">
        <v>164</v>
      </c>
      <c r="B63" s="568" t="s">
        <v>277</v>
      </c>
      <c r="C63" s="570"/>
      <c r="D63" s="570" t="s">
        <v>824</v>
      </c>
      <c r="E63" s="570"/>
      <c r="F63" s="508">
        <f t="shared" si="9"/>
        <v>3</v>
      </c>
      <c r="G63" s="509">
        <f t="shared" si="10"/>
        <v>90</v>
      </c>
      <c r="H63" s="510">
        <f t="shared" si="12"/>
        <v>6</v>
      </c>
      <c r="I63" s="580">
        <v>4</v>
      </c>
      <c r="J63" s="581"/>
      <c r="K63" s="582">
        <v>2</v>
      </c>
      <c r="L63" s="508">
        <f t="shared" si="11"/>
        <v>84</v>
      </c>
      <c r="M63" s="575"/>
      <c r="N63" s="576"/>
      <c r="O63" s="576"/>
      <c r="P63" s="576"/>
      <c r="Q63" s="576"/>
      <c r="R63" s="576"/>
      <c r="S63" s="576"/>
      <c r="T63" s="576"/>
      <c r="U63" s="576"/>
      <c r="V63" s="576"/>
      <c r="W63" s="576">
        <v>2</v>
      </c>
      <c r="X63" s="576">
        <v>3</v>
      </c>
      <c r="Y63" s="576"/>
      <c r="Z63" s="576"/>
      <c r="AA63" s="576"/>
      <c r="AB63" s="576"/>
      <c r="AC63" s="590">
        <v>310</v>
      </c>
      <c r="AD63" s="198">
        <f>'Основні дані'!$B$1</f>
        <v>260</v>
      </c>
    </row>
    <row r="64" spans="1:30" s="157" customFormat="1" ht="27.75">
      <c r="A64" s="397" t="s">
        <v>165</v>
      </c>
      <c r="B64" s="568" t="s">
        <v>825</v>
      </c>
      <c r="C64" s="570" t="s">
        <v>824</v>
      </c>
      <c r="D64" s="570"/>
      <c r="E64" s="570" t="s">
        <v>80</v>
      </c>
      <c r="F64" s="508">
        <f t="shared" si="9"/>
        <v>4</v>
      </c>
      <c r="G64" s="509">
        <f t="shared" si="10"/>
        <v>120</v>
      </c>
      <c r="H64" s="510">
        <f t="shared" si="12"/>
        <v>12</v>
      </c>
      <c r="I64" s="580">
        <v>6</v>
      </c>
      <c r="J64" s="581"/>
      <c r="K64" s="582">
        <v>6</v>
      </c>
      <c r="L64" s="508">
        <f t="shared" si="11"/>
        <v>108</v>
      </c>
      <c r="M64" s="575"/>
      <c r="N64" s="576"/>
      <c r="O64" s="576"/>
      <c r="P64" s="576"/>
      <c r="Q64" s="576"/>
      <c r="R64" s="576"/>
      <c r="S64" s="576"/>
      <c r="T64" s="576"/>
      <c r="U64" s="576"/>
      <c r="V64" s="576"/>
      <c r="W64" s="576">
        <v>4</v>
      </c>
      <c r="X64" s="576">
        <v>4</v>
      </c>
      <c r="Y64" s="576"/>
      <c r="Z64" s="576"/>
      <c r="AA64" s="576"/>
      <c r="AB64" s="576"/>
      <c r="AC64" s="590">
        <v>148</v>
      </c>
      <c r="AD64" s="198">
        <f>'Основні дані'!$B$1</f>
        <v>260</v>
      </c>
    </row>
    <row r="65" spans="1:30" s="157" customFormat="1" ht="27.75">
      <c r="A65" s="397" t="s">
        <v>166</v>
      </c>
      <c r="B65" s="568" t="s">
        <v>826</v>
      </c>
      <c r="C65" s="570"/>
      <c r="D65" s="570" t="s">
        <v>824</v>
      </c>
      <c r="E65" s="570" t="s">
        <v>75</v>
      </c>
      <c r="F65" s="508">
        <f t="shared" si="9"/>
        <v>3</v>
      </c>
      <c r="G65" s="509">
        <f t="shared" si="10"/>
        <v>90</v>
      </c>
      <c r="H65" s="510">
        <f t="shared" si="12"/>
        <v>6</v>
      </c>
      <c r="I65" s="580">
        <v>4</v>
      </c>
      <c r="J65" s="581"/>
      <c r="K65" s="582">
        <v>2</v>
      </c>
      <c r="L65" s="508">
        <f t="shared" si="11"/>
        <v>84</v>
      </c>
      <c r="M65" s="575"/>
      <c r="N65" s="576"/>
      <c r="O65" s="576"/>
      <c r="P65" s="576"/>
      <c r="Q65" s="576"/>
      <c r="R65" s="576"/>
      <c r="S65" s="576"/>
      <c r="T65" s="576"/>
      <c r="U65" s="576"/>
      <c r="V65" s="576"/>
      <c r="W65" s="576">
        <v>2</v>
      </c>
      <c r="X65" s="576">
        <v>3</v>
      </c>
      <c r="Y65" s="576"/>
      <c r="Z65" s="576"/>
      <c r="AA65" s="576"/>
      <c r="AB65" s="576"/>
      <c r="AC65" s="590">
        <v>202</v>
      </c>
      <c r="AD65" s="198">
        <f>'Основні дані'!$B$1</f>
        <v>260</v>
      </c>
    </row>
    <row r="66" spans="1:30" s="157" customFormat="1" ht="56.25" thickBot="1">
      <c r="A66" s="397" t="s">
        <v>167</v>
      </c>
      <c r="B66" s="568" t="s">
        <v>827</v>
      </c>
      <c r="C66" s="570" t="s">
        <v>828</v>
      </c>
      <c r="D66" s="570"/>
      <c r="E66" s="570" t="s">
        <v>74</v>
      </c>
      <c r="F66" s="508">
        <f t="shared" si="9"/>
        <v>3</v>
      </c>
      <c r="G66" s="509">
        <f t="shared" si="10"/>
        <v>90</v>
      </c>
      <c r="H66" s="510">
        <f t="shared" si="12"/>
        <v>6</v>
      </c>
      <c r="I66" s="580">
        <v>4</v>
      </c>
      <c r="J66" s="581"/>
      <c r="K66" s="584">
        <v>2</v>
      </c>
      <c r="L66" s="508">
        <f t="shared" si="11"/>
        <v>84</v>
      </c>
      <c r="M66" s="575"/>
      <c r="N66" s="576"/>
      <c r="O66" s="576"/>
      <c r="P66" s="576"/>
      <c r="Q66" s="576"/>
      <c r="R66" s="576"/>
      <c r="S66" s="576"/>
      <c r="T66" s="576"/>
      <c r="U66" s="576"/>
      <c r="V66" s="576"/>
      <c r="W66" s="576"/>
      <c r="X66" s="576"/>
      <c r="Y66" s="576">
        <v>2</v>
      </c>
      <c r="Z66" s="576">
        <v>3</v>
      </c>
      <c r="AA66" s="576"/>
      <c r="AB66" s="576"/>
      <c r="AC66" s="590">
        <v>144</v>
      </c>
      <c r="AD66" s="198">
        <f>'Основні дані'!$B$1</f>
        <v>260</v>
      </c>
    </row>
    <row r="67" spans="1:30" s="157" customFormat="1" ht="30" hidden="1">
      <c r="A67" s="397" t="s">
        <v>168</v>
      </c>
      <c r="B67" s="388"/>
      <c r="C67" s="314"/>
      <c r="D67" s="315"/>
      <c r="E67" s="315"/>
      <c r="F67" s="508">
        <f aca="true" t="shared" si="13" ref="F67:F73">N67+P67+R67+T67+V67+X67+Z67+AB67</f>
        <v>0</v>
      </c>
      <c r="G67" s="509">
        <f t="shared" si="10"/>
        <v>0</v>
      </c>
      <c r="H67" s="510">
        <f t="shared" si="12"/>
        <v>0</v>
      </c>
      <c r="I67" s="282"/>
      <c r="J67" s="283"/>
      <c r="K67" s="284"/>
      <c r="L67" s="508">
        <f aca="true" t="shared" si="14" ref="L67:L73">IF(H67=I67+J67+K67,G67-H67,"!ОШИБКА!")</f>
        <v>0</v>
      </c>
      <c r="M67" s="282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311"/>
      <c r="AD67" s="198">
        <f>'Основні дані'!$B$1</f>
        <v>260</v>
      </c>
    </row>
    <row r="68" spans="1:30" s="157" customFormat="1" ht="30" hidden="1">
      <c r="A68" s="397" t="s">
        <v>169</v>
      </c>
      <c r="B68" s="388"/>
      <c r="C68" s="314"/>
      <c r="D68" s="315"/>
      <c r="E68" s="315"/>
      <c r="F68" s="508">
        <f t="shared" si="13"/>
        <v>0</v>
      </c>
      <c r="G68" s="509">
        <f t="shared" si="10"/>
        <v>0</v>
      </c>
      <c r="H68" s="510">
        <f t="shared" si="12"/>
        <v>0</v>
      </c>
      <c r="I68" s="282"/>
      <c r="J68" s="283"/>
      <c r="K68" s="284"/>
      <c r="L68" s="508">
        <f t="shared" si="14"/>
        <v>0</v>
      </c>
      <c r="M68" s="282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311"/>
      <c r="AD68" s="198">
        <f>'Основні дані'!$B$1</f>
        <v>260</v>
      </c>
    </row>
    <row r="69" spans="1:30" s="157" customFormat="1" ht="30" hidden="1">
      <c r="A69" s="397" t="s">
        <v>170</v>
      </c>
      <c r="B69" s="388"/>
      <c r="C69" s="314"/>
      <c r="D69" s="315"/>
      <c r="E69" s="315"/>
      <c r="F69" s="508">
        <f t="shared" si="13"/>
        <v>0</v>
      </c>
      <c r="G69" s="509">
        <f t="shared" si="10"/>
        <v>0</v>
      </c>
      <c r="H69" s="510">
        <f t="shared" si="12"/>
        <v>0</v>
      </c>
      <c r="I69" s="282"/>
      <c r="J69" s="283"/>
      <c r="K69" s="284"/>
      <c r="L69" s="508">
        <f t="shared" si="14"/>
        <v>0</v>
      </c>
      <c r="M69" s="282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311"/>
      <c r="AD69" s="198">
        <f>'Основні дані'!$B$1</f>
        <v>260</v>
      </c>
    </row>
    <row r="70" spans="1:30" s="157" customFormat="1" ht="30" hidden="1">
      <c r="A70" s="397" t="s">
        <v>171</v>
      </c>
      <c r="B70" s="388"/>
      <c r="C70" s="314"/>
      <c r="D70" s="315"/>
      <c r="E70" s="315"/>
      <c r="F70" s="508">
        <f t="shared" si="13"/>
        <v>0</v>
      </c>
      <c r="G70" s="509">
        <f t="shared" si="10"/>
        <v>0</v>
      </c>
      <c r="H70" s="510">
        <f t="shared" si="12"/>
        <v>0</v>
      </c>
      <c r="I70" s="282"/>
      <c r="J70" s="283"/>
      <c r="K70" s="284"/>
      <c r="L70" s="508">
        <f t="shared" si="14"/>
        <v>0</v>
      </c>
      <c r="M70" s="282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311"/>
      <c r="AD70" s="198">
        <f>'Основні дані'!$B$1</f>
        <v>260</v>
      </c>
    </row>
    <row r="71" spans="1:30" s="157" customFormat="1" ht="30" hidden="1">
      <c r="A71" s="397" t="s">
        <v>172</v>
      </c>
      <c r="B71" s="388"/>
      <c r="C71" s="314"/>
      <c r="D71" s="315"/>
      <c r="E71" s="315"/>
      <c r="F71" s="508">
        <f t="shared" si="13"/>
        <v>0</v>
      </c>
      <c r="G71" s="509">
        <f t="shared" si="10"/>
        <v>0</v>
      </c>
      <c r="H71" s="510">
        <f t="shared" si="12"/>
        <v>0</v>
      </c>
      <c r="I71" s="282"/>
      <c r="J71" s="283"/>
      <c r="K71" s="284"/>
      <c r="L71" s="508">
        <f t="shared" si="14"/>
        <v>0</v>
      </c>
      <c r="M71" s="282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311"/>
      <c r="AD71" s="198">
        <f>'Основні дані'!$B$1</f>
        <v>260</v>
      </c>
    </row>
    <row r="72" spans="1:30" s="157" customFormat="1" ht="30" hidden="1">
      <c r="A72" s="397" t="s">
        <v>173</v>
      </c>
      <c r="B72" s="388"/>
      <c r="C72" s="314"/>
      <c r="D72" s="315"/>
      <c r="E72" s="315"/>
      <c r="F72" s="508">
        <f t="shared" si="13"/>
        <v>0</v>
      </c>
      <c r="G72" s="509">
        <f t="shared" si="10"/>
        <v>0</v>
      </c>
      <c r="H72" s="510">
        <f t="shared" si="12"/>
        <v>0</v>
      </c>
      <c r="I72" s="282"/>
      <c r="J72" s="283"/>
      <c r="K72" s="284"/>
      <c r="L72" s="508">
        <f t="shared" si="14"/>
        <v>0</v>
      </c>
      <c r="M72" s="282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311"/>
      <c r="AD72" s="198">
        <f>'Основні дані'!$B$1</f>
        <v>260</v>
      </c>
    </row>
    <row r="73" spans="1:30" s="157" customFormat="1" ht="30" hidden="1">
      <c r="A73" s="397" t="s">
        <v>174</v>
      </c>
      <c r="B73" s="388"/>
      <c r="C73" s="314"/>
      <c r="D73" s="315"/>
      <c r="E73" s="315"/>
      <c r="F73" s="508">
        <f t="shared" si="13"/>
        <v>0</v>
      </c>
      <c r="G73" s="509">
        <f t="shared" si="10"/>
        <v>0</v>
      </c>
      <c r="H73" s="510">
        <f t="shared" si="12"/>
        <v>0</v>
      </c>
      <c r="I73" s="282"/>
      <c r="J73" s="283"/>
      <c r="K73" s="284"/>
      <c r="L73" s="508">
        <f t="shared" si="14"/>
        <v>0</v>
      </c>
      <c r="M73" s="282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311"/>
      <c r="AD73" s="198">
        <f>'Основні дані'!$B$1</f>
        <v>260</v>
      </c>
    </row>
    <row r="74" spans="1:30" s="157" customFormat="1" ht="30" hidden="1">
      <c r="A74" s="397" t="s">
        <v>175</v>
      </c>
      <c r="B74" s="388"/>
      <c r="C74" s="314"/>
      <c r="D74" s="315"/>
      <c r="E74" s="315"/>
      <c r="F74" s="508">
        <f aca="true" t="shared" si="15" ref="F74:F83">N74+P74+R74+T74+V74+X74+Z74+AB74</f>
        <v>0</v>
      </c>
      <c r="G74" s="509">
        <f aca="true" t="shared" si="16" ref="G74:G83">F74*30</f>
        <v>0</v>
      </c>
      <c r="H74" s="510">
        <f t="shared" si="12"/>
        <v>0</v>
      </c>
      <c r="I74" s="282"/>
      <c r="J74" s="283"/>
      <c r="K74" s="284"/>
      <c r="L74" s="508">
        <f aca="true" t="shared" si="17" ref="L74:L83">IF(H74=I74+J74+K74,G74-H74,"!ОШИБКА!")</f>
        <v>0</v>
      </c>
      <c r="M74" s="282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311"/>
      <c r="AD74" s="198">
        <f>'Основні дані'!$B$1</f>
        <v>260</v>
      </c>
    </row>
    <row r="75" spans="1:30" s="157" customFormat="1" ht="30" hidden="1">
      <c r="A75" s="397" t="s">
        <v>761</v>
      </c>
      <c r="B75" s="388"/>
      <c r="C75" s="314"/>
      <c r="D75" s="315"/>
      <c r="E75" s="315"/>
      <c r="F75" s="508">
        <f t="shared" si="15"/>
        <v>0</v>
      </c>
      <c r="G75" s="509">
        <f t="shared" si="16"/>
        <v>0</v>
      </c>
      <c r="H75" s="510">
        <f t="shared" si="12"/>
        <v>0</v>
      </c>
      <c r="I75" s="282"/>
      <c r="J75" s="283"/>
      <c r="K75" s="284"/>
      <c r="L75" s="508">
        <f t="shared" si="17"/>
        <v>0</v>
      </c>
      <c r="M75" s="282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311"/>
      <c r="AD75" s="198">
        <f>'Основні дані'!$B$1</f>
        <v>260</v>
      </c>
    </row>
    <row r="76" spans="1:30" s="157" customFormat="1" ht="30" hidden="1">
      <c r="A76" s="397" t="s">
        <v>762</v>
      </c>
      <c r="B76" s="388"/>
      <c r="C76" s="314"/>
      <c r="D76" s="315"/>
      <c r="E76" s="315"/>
      <c r="F76" s="508">
        <f t="shared" si="15"/>
        <v>0</v>
      </c>
      <c r="G76" s="509">
        <f t="shared" si="16"/>
        <v>0</v>
      </c>
      <c r="H76" s="510">
        <f t="shared" si="12"/>
        <v>0</v>
      </c>
      <c r="I76" s="282"/>
      <c r="J76" s="283"/>
      <c r="K76" s="284"/>
      <c r="L76" s="508">
        <f t="shared" si="17"/>
        <v>0</v>
      </c>
      <c r="M76" s="282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311"/>
      <c r="AD76" s="198">
        <f>'Основні дані'!$B$1</f>
        <v>260</v>
      </c>
    </row>
    <row r="77" spans="1:30" s="157" customFormat="1" ht="30" hidden="1">
      <c r="A77" s="397" t="s">
        <v>763</v>
      </c>
      <c r="B77" s="388"/>
      <c r="C77" s="314"/>
      <c r="D77" s="315"/>
      <c r="E77" s="315"/>
      <c r="F77" s="508">
        <f t="shared" si="15"/>
        <v>0</v>
      </c>
      <c r="G77" s="509">
        <f t="shared" si="16"/>
        <v>0</v>
      </c>
      <c r="H77" s="510">
        <f t="shared" si="12"/>
        <v>0</v>
      </c>
      <c r="I77" s="282"/>
      <c r="J77" s="283"/>
      <c r="K77" s="284"/>
      <c r="L77" s="508">
        <f t="shared" si="17"/>
        <v>0</v>
      </c>
      <c r="M77" s="282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311"/>
      <c r="AD77" s="198">
        <f>'Основні дані'!$B$1</f>
        <v>260</v>
      </c>
    </row>
    <row r="78" spans="1:30" s="157" customFormat="1" ht="30" hidden="1">
      <c r="A78" s="397" t="s">
        <v>764</v>
      </c>
      <c r="B78" s="388"/>
      <c r="C78" s="314"/>
      <c r="D78" s="315"/>
      <c r="E78" s="315"/>
      <c r="F78" s="508">
        <f t="shared" si="15"/>
        <v>0</v>
      </c>
      <c r="G78" s="509">
        <f t="shared" si="16"/>
        <v>0</v>
      </c>
      <c r="H78" s="510">
        <f t="shared" si="12"/>
        <v>0</v>
      </c>
      <c r="I78" s="282"/>
      <c r="J78" s="283"/>
      <c r="K78" s="284"/>
      <c r="L78" s="508">
        <f t="shared" si="17"/>
        <v>0</v>
      </c>
      <c r="M78" s="282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311"/>
      <c r="AD78" s="198">
        <f>'Основні дані'!$B$1</f>
        <v>260</v>
      </c>
    </row>
    <row r="79" spans="1:30" s="157" customFormat="1" ht="30" hidden="1">
      <c r="A79" s="397" t="s">
        <v>765</v>
      </c>
      <c r="B79" s="388"/>
      <c r="C79" s="314"/>
      <c r="D79" s="315"/>
      <c r="E79" s="315"/>
      <c r="F79" s="508">
        <f t="shared" si="15"/>
        <v>0</v>
      </c>
      <c r="G79" s="509">
        <f t="shared" si="16"/>
        <v>0</v>
      </c>
      <c r="H79" s="510">
        <f t="shared" si="12"/>
        <v>0</v>
      </c>
      <c r="I79" s="282"/>
      <c r="J79" s="283"/>
      <c r="K79" s="284"/>
      <c r="L79" s="508">
        <f t="shared" si="17"/>
        <v>0</v>
      </c>
      <c r="M79" s="282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311"/>
      <c r="AD79" s="198">
        <f>'Основні дані'!$B$1</f>
        <v>260</v>
      </c>
    </row>
    <row r="80" spans="1:30" s="157" customFormat="1" ht="30" hidden="1">
      <c r="A80" s="397" t="s">
        <v>766</v>
      </c>
      <c r="B80" s="388"/>
      <c r="C80" s="314"/>
      <c r="D80" s="315"/>
      <c r="E80" s="315"/>
      <c r="F80" s="508">
        <f t="shared" si="15"/>
        <v>0</v>
      </c>
      <c r="G80" s="509">
        <f t="shared" si="16"/>
        <v>0</v>
      </c>
      <c r="H80" s="510">
        <f t="shared" si="12"/>
        <v>0</v>
      </c>
      <c r="I80" s="282"/>
      <c r="J80" s="283"/>
      <c r="K80" s="284"/>
      <c r="L80" s="508">
        <f t="shared" si="17"/>
        <v>0</v>
      </c>
      <c r="M80" s="282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311"/>
      <c r="AD80" s="198">
        <f>'Основні дані'!$B$1</f>
        <v>260</v>
      </c>
    </row>
    <row r="81" spans="1:30" s="157" customFormat="1" ht="30" hidden="1">
      <c r="A81" s="397" t="s">
        <v>767</v>
      </c>
      <c r="B81" s="388"/>
      <c r="C81" s="314"/>
      <c r="D81" s="315"/>
      <c r="E81" s="315"/>
      <c r="F81" s="508">
        <f t="shared" si="15"/>
        <v>0</v>
      </c>
      <c r="G81" s="509">
        <f t="shared" si="16"/>
        <v>0</v>
      </c>
      <c r="H81" s="510">
        <f t="shared" si="12"/>
        <v>0</v>
      </c>
      <c r="I81" s="282"/>
      <c r="J81" s="283"/>
      <c r="K81" s="284"/>
      <c r="L81" s="508">
        <f t="shared" si="17"/>
        <v>0</v>
      </c>
      <c r="M81" s="282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311"/>
      <c r="AD81" s="198">
        <f>'Основні дані'!$B$1</f>
        <v>260</v>
      </c>
    </row>
    <row r="82" spans="1:30" s="157" customFormat="1" ht="30" hidden="1">
      <c r="A82" s="397" t="s">
        <v>768</v>
      </c>
      <c r="B82" s="388"/>
      <c r="C82" s="314"/>
      <c r="D82" s="315"/>
      <c r="E82" s="315"/>
      <c r="F82" s="508">
        <f t="shared" si="15"/>
        <v>0</v>
      </c>
      <c r="G82" s="509">
        <f t="shared" si="16"/>
        <v>0</v>
      </c>
      <c r="H82" s="510">
        <f t="shared" si="12"/>
        <v>0</v>
      </c>
      <c r="I82" s="282"/>
      <c r="J82" s="283"/>
      <c r="K82" s="284"/>
      <c r="L82" s="508">
        <f t="shared" si="17"/>
        <v>0</v>
      </c>
      <c r="M82" s="282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311"/>
      <c r="AD82" s="198">
        <f>'Основні дані'!$B$1</f>
        <v>260</v>
      </c>
    </row>
    <row r="83" spans="1:30" s="157" customFormat="1" ht="30" hidden="1">
      <c r="A83" s="397" t="s">
        <v>769</v>
      </c>
      <c r="B83" s="388"/>
      <c r="C83" s="314"/>
      <c r="D83" s="315"/>
      <c r="E83" s="315"/>
      <c r="F83" s="508">
        <f t="shared" si="15"/>
        <v>0</v>
      </c>
      <c r="G83" s="509">
        <f t="shared" si="16"/>
        <v>0</v>
      </c>
      <c r="H83" s="510">
        <f t="shared" si="12"/>
        <v>0</v>
      </c>
      <c r="I83" s="282"/>
      <c r="J83" s="283"/>
      <c r="K83" s="284"/>
      <c r="L83" s="508">
        <f t="shared" si="17"/>
        <v>0</v>
      </c>
      <c r="M83" s="282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311"/>
      <c r="AD83" s="198">
        <f>'Основні дані'!$B$1</f>
        <v>260</v>
      </c>
    </row>
    <row r="84" spans="1:30" s="157" customFormat="1" ht="30" hidden="1">
      <c r="A84" s="397" t="s">
        <v>770</v>
      </c>
      <c r="B84" s="388"/>
      <c r="C84" s="314"/>
      <c r="D84" s="315"/>
      <c r="E84" s="315"/>
      <c r="F84" s="508">
        <f aca="true" t="shared" si="18" ref="F84:F94">N84+P84+R84+T84+V84+X84+Z84+AB84</f>
        <v>0</v>
      </c>
      <c r="G84" s="509">
        <f aca="true" t="shared" si="19" ref="G84:G94">F84*30</f>
        <v>0</v>
      </c>
      <c r="H84" s="510">
        <f t="shared" si="12"/>
        <v>0</v>
      </c>
      <c r="I84" s="282"/>
      <c r="J84" s="283"/>
      <c r="K84" s="284"/>
      <c r="L84" s="508">
        <f aca="true" t="shared" si="20" ref="L84:L94">IF(H84=I84+J84+K84,G84-H84,"!ОШИБКА!")</f>
        <v>0</v>
      </c>
      <c r="M84" s="282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311"/>
      <c r="AD84" s="198">
        <f>'Основні дані'!$B$1</f>
        <v>260</v>
      </c>
    </row>
    <row r="85" spans="1:30" s="157" customFormat="1" ht="30" hidden="1">
      <c r="A85" s="397" t="s">
        <v>771</v>
      </c>
      <c r="B85" s="388"/>
      <c r="C85" s="314"/>
      <c r="D85" s="315"/>
      <c r="E85" s="315"/>
      <c r="F85" s="508">
        <f t="shared" si="18"/>
        <v>0</v>
      </c>
      <c r="G85" s="509">
        <f t="shared" si="19"/>
        <v>0</v>
      </c>
      <c r="H85" s="510">
        <f t="shared" si="12"/>
        <v>0</v>
      </c>
      <c r="I85" s="282"/>
      <c r="J85" s="283"/>
      <c r="K85" s="284"/>
      <c r="L85" s="508">
        <f t="shared" si="20"/>
        <v>0</v>
      </c>
      <c r="M85" s="282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311"/>
      <c r="AD85" s="198">
        <f>'Основні дані'!$B$1</f>
        <v>260</v>
      </c>
    </row>
    <row r="86" spans="1:30" s="157" customFormat="1" ht="30" hidden="1">
      <c r="A86" s="397" t="s">
        <v>772</v>
      </c>
      <c r="B86" s="388"/>
      <c r="C86" s="314"/>
      <c r="D86" s="315"/>
      <c r="E86" s="315"/>
      <c r="F86" s="508">
        <f t="shared" si="18"/>
        <v>0</v>
      </c>
      <c r="G86" s="509">
        <f t="shared" si="19"/>
        <v>0</v>
      </c>
      <c r="H86" s="510">
        <f t="shared" si="12"/>
        <v>0</v>
      </c>
      <c r="I86" s="282"/>
      <c r="J86" s="283"/>
      <c r="K86" s="284"/>
      <c r="L86" s="508">
        <f t="shared" si="20"/>
        <v>0</v>
      </c>
      <c r="M86" s="282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311"/>
      <c r="AD86" s="198">
        <f>'Основні дані'!$B$1</f>
        <v>260</v>
      </c>
    </row>
    <row r="87" spans="1:30" s="157" customFormat="1" ht="30" hidden="1">
      <c r="A87" s="397" t="s">
        <v>773</v>
      </c>
      <c r="B87" s="388"/>
      <c r="C87" s="314"/>
      <c r="D87" s="315"/>
      <c r="E87" s="315"/>
      <c r="F87" s="508">
        <f t="shared" si="18"/>
        <v>0</v>
      </c>
      <c r="G87" s="509">
        <f t="shared" si="19"/>
        <v>0</v>
      </c>
      <c r="H87" s="510">
        <f t="shared" si="12"/>
        <v>0</v>
      </c>
      <c r="I87" s="282"/>
      <c r="J87" s="283"/>
      <c r="K87" s="284"/>
      <c r="L87" s="508">
        <f t="shared" si="20"/>
        <v>0</v>
      </c>
      <c r="M87" s="282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311"/>
      <c r="AD87" s="198">
        <f>'Основні дані'!$B$1</f>
        <v>260</v>
      </c>
    </row>
    <row r="88" spans="1:30" s="157" customFormat="1" ht="30" hidden="1">
      <c r="A88" s="397" t="s">
        <v>774</v>
      </c>
      <c r="B88" s="388"/>
      <c r="C88" s="314"/>
      <c r="D88" s="315"/>
      <c r="E88" s="315"/>
      <c r="F88" s="508">
        <f t="shared" si="18"/>
        <v>0</v>
      </c>
      <c r="G88" s="509">
        <f t="shared" si="19"/>
        <v>0</v>
      </c>
      <c r="H88" s="510">
        <f t="shared" si="12"/>
        <v>0</v>
      </c>
      <c r="I88" s="282"/>
      <c r="J88" s="283"/>
      <c r="K88" s="284"/>
      <c r="L88" s="508">
        <f t="shared" si="20"/>
        <v>0</v>
      </c>
      <c r="M88" s="282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311"/>
      <c r="AD88" s="198">
        <f>'Основні дані'!$B$1</f>
        <v>260</v>
      </c>
    </row>
    <row r="89" spans="1:30" s="157" customFormat="1" ht="30" hidden="1">
      <c r="A89" s="397" t="s">
        <v>775</v>
      </c>
      <c r="B89" s="388"/>
      <c r="C89" s="314"/>
      <c r="D89" s="315"/>
      <c r="E89" s="315"/>
      <c r="F89" s="508">
        <f t="shared" si="18"/>
        <v>0</v>
      </c>
      <c r="G89" s="509">
        <f t="shared" si="19"/>
        <v>0</v>
      </c>
      <c r="H89" s="510">
        <f t="shared" si="12"/>
        <v>0</v>
      </c>
      <c r="I89" s="282"/>
      <c r="J89" s="283"/>
      <c r="K89" s="284"/>
      <c r="L89" s="508">
        <f t="shared" si="20"/>
        <v>0</v>
      </c>
      <c r="M89" s="282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311"/>
      <c r="AD89" s="198">
        <f>'Основні дані'!$B$1</f>
        <v>260</v>
      </c>
    </row>
    <row r="90" spans="1:30" s="157" customFormat="1" ht="30" hidden="1">
      <c r="A90" s="397" t="s">
        <v>776</v>
      </c>
      <c r="B90" s="388"/>
      <c r="C90" s="314"/>
      <c r="D90" s="315"/>
      <c r="E90" s="315"/>
      <c r="F90" s="508">
        <f t="shared" si="18"/>
        <v>0</v>
      </c>
      <c r="G90" s="509">
        <f t="shared" si="19"/>
        <v>0</v>
      </c>
      <c r="H90" s="510">
        <f t="shared" si="12"/>
        <v>0</v>
      </c>
      <c r="I90" s="282"/>
      <c r="J90" s="283"/>
      <c r="K90" s="284"/>
      <c r="L90" s="508">
        <f t="shared" si="20"/>
        <v>0</v>
      </c>
      <c r="M90" s="282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311"/>
      <c r="AD90" s="198">
        <f>'Основні дані'!$B$1</f>
        <v>260</v>
      </c>
    </row>
    <row r="91" spans="1:30" s="157" customFormat="1" ht="30" hidden="1">
      <c r="A91" s="397" t="s">
        <v>777</v>
      </c>
      <c r="B91" s="388"/>
      <c r="C91" s="314"/>
      <c r="D91" s="315"/>
      <c r="E91" s="315"/>
      <c r="F91" s="508">
        <f t="shared" si="18"/>
        <v>0</v>
      </c>
      <c r="G91" s="509">
        <f t="shared" si="19"/>
        <v>0</v>
      </c>
      <c r="H91" s="510">
        <f t="shared" si="12"/>
        <v>0</v>
      </c>
      <c r="I91" s="282"/>
      <c r="J91" s="283"/>
      <c r="K91" s="284"/>
      <c r="L91" s="508">
        <f t="shared" si="20"/>
        <v>0</v>
      </c>
      <c r="M91" s="282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311"/>
      <c r="AD91" s="198">
        <f>'Основні дані'!$B$1</f>
        <v>260</v>
      </c>
    </row>
    <row r="92" spans="1:30" s="157" customFormat="1" ht="30" hidden="1">
      <c r="A92" s="397" t="s">
        <v>778</v>
      </c>
      <c r="B92" s="388"/>
      <c r="C92" s="314"/>
      <c r="D92" s="315"/>
      <c r="E92" s="315"/>
      <c r="F92" s="508">
        <f t="shared" si="18"/>
        <v>0</v>
      </c>
      <c r="G92" s="509">
        <f t="shared" si="19"/>
        <v>0</v>
      </c>
      <c r="H92" s="510">
        <f t="shared" si="12"/>
        <v>0</v>
      </c>
      <c r="I92" s="282"/>
      <c r="J92" s="283"/>
      <c r="K92" s="284"/>
      <c r="L92" s="508">
        <f t="shared" si="20"/>
        <v>0</v>
      </c>
      <c r="M92" s="282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311"/>
      <c r="AD92" s="198">
        <f>'Основні дані'!$B$1</f>
        <v>260</v>
      </c>
    </row>
    <row r="93" spans="1:30" s="157" customFormat="1" ht="30" hidden="1">
      <c r="A93" s="397" t="s">
        <v>779</v>
      </c>
      <c r="B93" s="388"/>
      <c r="C93" s="314"/>
      <c r="D93" s="315"/>
      <c r="E93" s="315"/>
      <c r="F93" s="508">
        <f t="shared" si="18"/>
        <v>0</v>
      </c>
      <c r="G93" s="509">
        <f t="shared" si="19"/>
        <v>0</v>
      </c>
      <c r="H93" s="510">
        <f t="shared" si="12"/>
        <v>0</v>
      </c>
      <c r="I93" s="282"/>
      <c r="J93" s="283"/>
      <c r="K93" s="284"/>
      <c r="L93" s="508">
        <f t="shared" si="20"/>
        <v>0</v>
      </c>
      <c r="M93" s="282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311"/>
      <c r="AD93" s="198">
        <f>'Основні дані'!$B$1</f>
        <v>260</v>
      </c>
    </row>
    <row r="94" spans="1:30" s="157" customFormat="1" ht="30.75" hidden="1" thickBot="1">
      <c r="A94" s="397" t="s">
        <v>780</v>
      </c>
      <c r="B94" s="388"/>
      <c r="C94" s="314"/>
      <c r="D94" s="315"/>
      <c r="E94" s="315"/>
      <c r="F94" s="508">
        <f t="shared" si="18"/>
        <v>0</v>
      </c>
      <c r="G94" s="509">
        <f t="shared" si="19"/>
        <v>0</v>
      </c>
      <c r="H94" s="510">
        <f t="shared" si="12"/>
        <v>0</v>
      </c>
      <c r="I94" s="282"/>
      <c r="J94" s="283"/>
      <c r="K94" s="284"/>
      <c r="L94" s="508">
        <f t="shared" si="20"/>
        <v>0</v>
      </c>
      <c r="M94" s="282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311"/>
      <c r="AD94" s="198">
        <f>'Основні дані'!$B$1</f>
        <v>260</v>
      </c>
    </row>
    <row r="95" spans="1:30" s="157" customFormat="1" ht="30.75" thickBot="1">
      <c r="A95" s="269">
        <v>3</v>
      </c>
      <c r="B95" s="270" t="s">
        <v>294</v>
      </c>
      <c r="C95" s="399"/>
      <c r="D95" s="399"/>
      <c r="E95" s="399"/>
      <c r="F95" s="291">
        <f aca="true" t="shared" si="21" ref="F95:AB95">F96+F545</f>
        <v>24</v>
      </c>
      <c r="G95" s="291">
        <f t="shared" si="21"/>
        <v>720</v>
      </c>
      <c r="H95" s="291">
        <f t="shared" si="21"/>
        <v>18</v>
      </c>
      <c r="I95" s="291">
        <f t="shared" si="21"/>
        <v>0</v>
      </c>
      <c r="J95" s="291">
        <f t="shared" si="21"/>
        <v>0</v>
      </c>
      <c r="K95" s="291">
        <f t="shared" si="21"/>
        <v>0</v>
      </c>
      <c r="L95" s="291">
        <f t="shared" si="21"/>
        <v>702</v>
      </c>
      <c r="M95" s="291">
        <f t="shared" si="21"/>
        <v>0</v>
      </c>
      <c r="N95" s="291">
        <f t="shared" si="21"/>
        <v>0</v>
      </c>
      <c r="O95" s="291">
        <f t="shared" si="21"/>
        <v>0</v>
      </c>
      <c r="P95" s="291">
        <f t="shared" si="21"/>
        <v>0</v>
      </c>
      <c r="Q95" s="291">
        <f t="shared" si="21"/>
        <v>0</v>
      </c>
      <c r="R95" s="291">
        <f t="shared" si="21"/>
        <v>0</v>
      </c>
      <c r="S95" s="291">
        <f t="shared" si="21"/>
        <v>0</v>
      </c>
      <c r="T95" s="291">
        <f t="shared" si="21"/>
        <v>0</v>
      </c>
      <c r="U95" s="291">
        <f t="shared" si="21"/>
        <v>2</v>
      </c>
      <c r="V95" s="291">
        <f t="shared" si="21"/>
        <v>4</v>
      </c>
      <c r="W95" s="291">
        <f t="shared" si="21"/>
        <v>2</v>
      </c>
      <c r="X95" s="291">
        <f t="shared" si="21"/>
        <v>4</v>
      </c>
      <c r="Y95" s="291">
        <f t="shared" si="21"/>
        <v>2</v>
      </c>
      <c r="Z95" s="291">
        <f t="shared" si="21"/>
        <v>4</v>
      </c>
      <c r="AA95" s="291">
        <f t="shared" si="21"/>
        <v>0</v>
      </c>
      <c r="AB95" s="291">
        <f t="shared" si="21"/>
        <v>12</v>
      </c>
      <c r="AC95" s="308"/>
      <c r="AD95" s="198">
        <f>'Основні дані'!$B$1</f>
        <v>260</v>
      </c>
    </row>
    <row r="96" spans="1:30" s="157" customFormat="1" ht="30" customHeight="1">
      <c r="A96" s="436" t="s">
        <v>295</v>
      </c>
      <c r="B96" s="437" t="s">
        <v>308</v>
      </c>
      <c r="C96" s="438"/>
      <c r="D96" s="438"/>
      <c r="E96" s="438"/>
      <c r="F96" s="439">
        <f>F97</f>
        <v>12</v>
      </c>
      <c r="G96" s="439">
        <f aca="true" t="shared" si="22" ref="G96:AB96">G97</f>
        <v>360</v>
      </c>
      <c r="H96" s="439">
        <f t="shared" si="22"/>
        <v>0</v>
      </c>
      <c r="I96" s="439">
        <f t="shared" si="22"/>
        <v>0</v>
      </c>
      <c r="J96" s="439">
        <f t="shared" si="22"/>
        <v>0</v>
      </c>
      <c r="K96" s="439">
        <f t="shared" si="22"/>
        <v>0</v>
      </c>
      <c r="L96" s="439">
        <f t="shared" si="22"/>
        <v>360</v>
      </c>
      <c r="M96" s="439">
        <f t="shared" si="22"/>
        <v>0</v>
      </c>
      <c r="N96" s="439">
        <f t="shared" si="22"/>
        <v>0</v>
      </c>
      <c r="O96" s="439">
        <f t="shared" si="22"/>
        <v>0</v>
      </c>
      <c r="P96" s="439">
        <f t="shared" si="22"/>
        <v>0</v>
      </c>
      <c r="Q96" s="439">
        <f t="shared" si="22"/>
        <v>0</v>
      </c>
      <c r="R96" s="439">
        <f t="shared" si="22"/>
        <v>0</v>
      </c>
      <c r="S96" s="439">
        <f t="shared" si="22"/>
        <v>0</v>
      </c>
      <c r="T96" s="439">
        <f t="shared" si="22"/>
        <v>0</v>
      </c>
      <c r="U96" s="439">
        <f t="shared" si="22"/>
        <v>0</v>
      </c>
      <c r="V96" s="439">
        <f t="shared" si="22"/>
        <v>0</v>
      </c>
      <c r="W96" s="439">
        <f t="shared" si="22"/>
        <v>0</v>
      </c>
      <c r="X96" s="439">
        <f t="shared" si="22"/>
        <v>0</v>
      </c>
      <c r="Y96" s="439">
        <f t="shared" si="22"/>
        <v>0</v>
      </c>
      <c r="Z96" s="439">
        <f t="shared" si="22"/>
        <v>0</v>
      </c>
      <c r="AA96" s="439">
        <f t="shared" si="22"/>
        <v>0</v>
      </c>
      <c r="AB96" s="439">
        <f t="shared" si="22"/>
        <v>12</v>
      </c>
      <c r="AC96" s="441"/>
      <c r="AD96" s="198">
        <f>'Основні дані'!$B$1</f>
        <v>260</v>
      </c>
    </row>
    <row r="97" spans="1:30" s="157" customFormat="1" ht="27" hidden="1">
      <c r="A97" s="445" t="s">
        <v>296</v>
      </c>
      <c r="B97" s="446" t="s">
        <v>297</v>
      </c>
      <c r="C97" s="447"/>
      <c r="D97" s="447"/>
      <c r="E97" s="447"/>
      <c r="F97" s="457">
        <f>SUM(F98:F124)</f>
        <v>12</v>
      </c>
      <c r="G97" s="457">
        <f aca="true" t="shared" si="23" ref="G97:AB97">SUM(G98:G124)</f>
        <v>360</v>
      </c>
      <c r="H97" s="457">
        <f t="shared" si="23"/>
        <v>0</v>
      </c>
      <c r="I97" s="457">
        <f t="shared" si="23"/>
        <v>0</v>
      </c>
      <c r="J97" s="457">
        <f t="shared" si="23"/>
        <v>0</v>
      </c>
      <c r="K97" s="457">
        <f t="shared" si="23"/>
        <v>0</v>
      </c>
      <c r="L97" s="457">
        <f t="shared" si="23"/>
        <v>360</v>
      </c>
      <c r="M97" s="457">
        <f t="shared" si="23"/>
        <v>0</v>
      </c>
      <c r="N97" s="457">
        <f t="shared" si="23"/>
        <v>0</v>
      </c>
      <c r="O97" s="457">
        <f t="shared" si="23"/>
        <v>0</v>
      </c>
      <c r="P97" s="457">
        <f t="shared" si="23"/>
        <v>0</v>
      </c>
      <c r="Q97" s="457">
        <f t="shared" si="23"/>
        <v>0</v>
      </c>
      <c r="R97" s="457">
        <f t="shared" si="23"/>
        <v>0</v>
      </c>
      <c r="S97" s="457">
        <f t="shared" si="23"/>
        <v>0</v>
      </c>
      <c r="T97" s="457">
        <f t="shared" si="23"/>
        <v>0</v>
      </c>
      <c r="U97" s="457">
        <f t="shared" si="23"/>
        <v>0</v>
      </c>
      <c r="V97" s="457">
        <f t="shared" si="23"/>
        <v>0</v>
      </c>
      <c r="W97" s="457">
        <f t="shared" si="23"/>
        <v>0</v>
      </c>
      <c r="X97" s="457">
        <f t="shared" si="23"/>
        <v>0</v>
      </c>
      <c r="Y97" s="457">
        <f t="shared" si="23"/>
        <v>0</v>
      </c>
      <c r="Z97" s="457">
        <f t="shared" si="23"/>
        <v>0</v>
      </c>
      <c r="AA97" s="457">
        <f t="shared" si="23"/>
        <v>0</v>
      </c>
      <c r="AB97" s="457">
        <f t="shared" si="23"/>
        <v>12</v>
      </c>
      <c r="AC97" s="448"/>
      <c r="AD97" s="198">
        <f>'Основні дані'!$B$1</f>
        <v>260</v>
      </c>
    </row>
    <row r="98" spans="1:30" s="157" customFormat="1" ht="30" hidden="1">
      <c r="A98" s="397" t="s">
        <v>298</v>
      </c>
      <c r="B98" s="386"/>
      <c r="C98" s="444"/>
      <c r="D98" s="444"/>
      <c r="E98" s="444"/>
      <c r="F98" s="510">
        <f aca="true" t="shared" si="24" ref="F98:F106">N98+P98+R98+T98+V98+X98+Z98+AB98</f>
        <v>0</v>
      </c>
      <c r="G98" s="511">
        <f aca="true" t="shared" si="25" ref="G98:G122">F98*30</f>
        <v>0</v>
      </c>
      <c r="H98" s="510">
        <f>M98*2+O98*2+Q98*2+S98*2+U98*3+W98*3+Y98*3+AA98*2</f>
        <v>0</v>
      </c>
      <c r="I98" s="288"/>
      <c r="J98" s="289"/>
      <c r="K98" s="290"/>
      <c r="L98" s="510">
        <f aca="true" t="shared" si="26" ref="L98:L106">IF(H98=I98+J98+K98,G98-H98,"!ОШИБКА!")</f>
        <v>0</v>
      </c>
      <c r="M98" s="288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442"/>
      <c r="AD98" s="198">
        <f>'Основні дані'!$B$1</f>
        <v>260</v>
      </c>
    </row>
    <row r="99" spans="1:30" s="157" customFormat="1" ht="30" hidden="1">
      <c r="A99" s="397" t="s">
        <v>299</v>
      </c>
      <c r="B99" s="384"/>
      <c r="C99" s="385"/>
      <c r="D99" s="385"/>
      <c r="E99" s="385"/>
      <c r="F99" s="508">
        <f t="shared" si="24"/>
        <v>0</v>
      </c>
      <c r="G99" s="509">
        <f t="shared" si="25"/>
        <v>0</v>
      </c>
      <c r="H99" s="510">
        <f aca="true" t="shared" si="27" ref="H99:H122">M99*2+O99*2+Q99*2+S99*2+U99*3+W99*3+Y99*3+AA99*2</f>
        <v>0</v>
      </c>
      <c r="I99" s="282"/>
      <c r="J99" s="283"/>
      <c r="K99" s="284"/>
      <c r="L99" s="508">
        <f t="shared" si="26"/>
        <v>0</v>
      </c>
      <c r="M99" s="282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443"/>
      <c r="AD99" s="198">
        <f>'Основні дані'!$B$1</f>
        <v>260</v>
      </c>
    </row>
    <row r="100" spans="1:30" s="157" customFormat="1" ht="30" hidden="1">
      <c r="A100" s="397" t="s">
        <v>300</v>
      </c>
      <c r="B100" s="384"/>
      <c r="C100" s="385"/>
      <c r="D100" s="385"/>
      <c r="E100" s="385"/>
      <c r="F100" s="508">
        <f t="shared" si="24"/>
        <v>0</v>
      </c>
      <c r="G100" s="509">
        <f t="shared" si="25"/>
        <v>0</v>
      </c>
      <c r="H100" s="510">
        <f t="shared" si="27"/>
        <v>0</v>
      </c>
      <c r="I100" s="282"/>
      <c r="J100" s="283"/>
      <c r="K100" s="284"/>
      <c r="L100" s="508">
        <f t="shared" si="26"/>
        <v>0</v>
      </c>
      <c r="M100" s="282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311"/>
      <c r="AD100" s="198">
        <f>'Основні дані'!$B$1</f>
        <v>260</v>
      </c>
    </row>
    <row r="101" spans="1:30" s="157" customFormat="1" ht="30" hidden="1">
      <c r="A101" s="397" t="s">
        <v>301</v>
      </c>
      <c r="B101" s="384"/>
      <c r="C101" s="385"/>
      <c r="D101" s="385"/>
      <c r="E101" s="385"/>
      <c r="F101" s="508">
        <f t="shared" si="24"/>
        <v>0</v>
      </c>
      <c r="G101" s="509">
        <f t="shared" si="25"/>
        <v>0</v>
      </c>
      <c r="H101" s="510">
        <f t="shared" si="27"/>
        <v>0</v>
      </c>
      <c r="I101" s="282"/>
      <c r="J101" s="283"/>
      <c r="K101" s="284"/>
      <c r="L101" s="508">
        <f t="shared" si="26"/>
        <v>0</v>
      </c>
      <c r="M101" s="282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311"/>
      <c r="AD101" s="198">
        <f>'Основні дані'!$B$1</f>
        <v>260</v>
      </c>
    </row>
    <row r="102" spans="1:30" s="157" customFormat="1" ht="30" hidden="1">
      <c r="A102" s="397" t="s">
        <v>302</v>
      </c>
      <c r="B102" s="384"/>
      <c r="C102" s="385"/>
      <c r="D102" s="314"/>
      <c r="E102" s="315"/>
      <c r="F102" s="508">
        <f t="shared" si="24"/>
        <v>0</v>
      </c>
      <c r="G102" s="509">
        <f t="shared" si="25"/>
        <v>0</v>
      </c>
      <c r="H102" s="510">
        <f t="shared" si="27"/>
        <v>0</v>
      </c>
      <c r="I102" s="282"/>
      <c r="J102" s="283"/>
      <c r="K102" s="284"/>
      <c r="L102" s="508">
        <f t="shared" si="26"/>
        <v>0</v>
      </c>
      <c r="M102" s="282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311"/>
      <c r="AD102" s="198">
        <f>'Основні дані'!$B$1</f>
        <v>260</v>
      </c>
    </row>
    <row r="103" spans="1:30" s="157" customFormat="1" ht="30" hidden="1">
      <c r="A103" s="397" t="s">
        <v>303</v>
      </c>
      <c r="B103" s="386"/>
      <c r="C103" s="385"/>
      <c r="D103" s="314"/>
      <c r="E103" s="314"/>
      <c r="F103" s="508">
        <f t="shared" si="24"/>
        <v>0</v>
      </c>
      <c r="G103" s="509">
        <f t="shared" si="25"/>
        <v>0</v>
      </c>
      <c r="H103" s="510">
        <f t="shared" si="27"/>
        <v>0</v>
      </c>
      <c r="I103" s="282"/>
      <c r="J103" s="283"/>
      <c r="K103" s="284"/>
      <c r="L103" s="508">
        <f t="shared" si="26"/>
        <v>0</v>
      </c>
      <c r="M103" s="282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311"/>
      <c r="AD103" s="198">
        <f>'Основні дані'!$B$1</f>
        <v>260</v>
      </c>
    </row>
    <row r="104" spans="1:30" s="157" customFormat="1" ht="30" hidden="1">
      <c r="A104" s="397" t="s">
        <v>304</v>
      </c>
      <c r="B104" s="387"/>
      <c r="C104" s="385"/>
      <c r="D104" s="314"/>
      <c r="E104" s="314"/>
      <c r="F104" s="508">
        <f t="shared" si="24"/>
        <v>0</v>
      </c>
      <c r="G104" s="509">
        <f t="shared" si="25"/>
        <v>0</v>
      </c>
      <c r="H104" s="510">
        <f t="shared" si="27"/>
        <v>0</v>
      </c>
      <c r="I104" s="282"/>
      <c r="J104" s="283"/>
      <c r="K104" s="284"/>
      <c r="L104" s="508">
        <f t="shared" si="26"/>
        <v>0</v>
      </c>
      <c r="M104" s="282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311"/>
      <c r="AD104" s="198">
        <f>'Основні дані'!$B$1</f>
        <v>260</v>
      </c>
    </row>
    <row r="105" spans="1:30" s="157" customFormat="1" ht="30" hidden="1">
      <c r="A105" s="397" t="s">
        <v>305</v>
      </c>
      <c r="B105" s="388"/>
      <c r="C105" s="385"/>
      <c r="D105" s="315"/>
      <c r="E105" s="314"/>
      <c r="F105" s="508">
        <f t="shared" si="24"/>
        <v>0</v>
      </c>
      <c r="G105" s="509">
        <f t="shared" si="25"/>
        <v>0</v>
      </c>
      <c r="H105" s="510">
        <f t="shared" si="27"/>
        <v>0</v>
      </c>
      <c r="I105" s="282"/>
      <c r="J105" s="283"/>
      <c r="K105" s="284"/>
      <c r="L105" s="508">
        <f t="shared" si="26"/>
        <v>0</v>
      </c>
      <c r="M105" s="282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311"/>
      <c r="AD105" s="198">
        <f>'Основні дані'!$B$1</f>
        <v>260</v>
      </c>
    </row>
    <row r="106" spans="1:30" s="157" customFormat="1" ht="30" hidden="1">
      <c r="A106" s="397" t="s">
        <v>306</v>
      </c>
      <c r="B106" s="388"/>
      <c r="C106" s="385"/>
      <c r="D106" s="315"/>
      <c r="E106" s="314"/>
      <c r="F106" s="508">
        <f t="shared" si="24"/>
        <v>0</v>
      </c>
      <c r="G106" s="509">
        <f t="shared" si="25"/>
        <v>0</v>
      </c>
      <c r="H106" s="510">
        <f t="shared" si="27"/>
        <v>0</v>
      </c>
      <c r="I106" s="282"/>
      <c r="J106" s="283"/>
      <c r="K106" s="284"/>
      <c r="L106" s="508">
        <f t="shared" si="26"/>
        <v>0</v>
      </c>
      <c r="M106" s="282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311"/>
      <c r="AD106" s="198">
        <f>'Основні дані'!$B$1</f>
        <v>260</v>
      </c>
    </row>
    <row r="107" spans="1:30" s="157" customFormat="1" ht="30" hidden="1">
      <c r="A107" s="397" t="s">
        <v>307</v>
      </c>
      <c r="B107" s="388"/>
      <c r="C107" s="385"/>
      <c r="D107" s="315"/>
      <c r="E107" s="314"/>
      <c r="F107" s="508">
        <f aca="true" t="shared" si="28" ref="F107:F122">N107+P107+R107+T107+V107+X107+Z107+AB107</f>
        <v>0</v>
      </c>
      <c r="G107" s="509">
        <f t="shared" si="25"/>
        <v>0</v>
      </c>
      <c r="H107" s="510">
        <f t="shared" si="27"/>
        <v>0</v>
      </c>
      <c r="I107" s="282"/>
      <c r="J107" s="283"/>
      <c r="K107" s="284"/>
      <c r="L107" s="508">
        <f aca="true" t="shared" si="29" ref="L107:L122">IF(H107=I107+J107+K107,G107-H107,"!ОШИБКА!")</f>
        <v>0</v>
      </c>
      <c r="M107" s="282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311"/>
      <c r="AD107" s="198">
        <f>'Основні дані'!$B$1</f>
        <v>260</v>
      </c>
    </row>
    <row r="108" spans="1:30" s="157" customFormat="1" ht="30" hidden="1">
      <c r="A108" s="397" t="s">
        <v>309</v>
      </c>
      <c r="B108" s="388"/>
      <c r="C108" s="314"/>
      <c r="D108" s="315"/>
      <c r="E108" s="315"/>
      <c r="F108" s="508">
        <f t="shared" si="28"/>
        <v>0</v>
      </c>
      <c r="G108" s="509">
        <f t="shared" si="25"/>
        <v>0</v>
      </c>
      <c r="H108" s="510">
        <f t="shared" si="27"/>
        <v>0</v>
      </c>
      <c r="I108" s="282"/>
      <c r="J108" s="283"/>
      <c r="K108" s="284"/>
      <c r="L108" s="508">
        <f t="shared" si="29"/>
        <v>0</v>
      </c>
      <c r="M108" s="282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311"/>
      <c r="AD108" s="198">
        <f>'Основні дані'!$B$1</f>
        <v>260</v>
      </c>
    </row>
    <row r="109" spans="1:30" s="157" customFormat="1" ht="30" hidden="1">
      <c r="A109" s="397" t="s">
        <v>310</v>
      </c>
      <c r="B109" s="388"/>
      <c r="C109" s="314"/>
      <c r="D109" s="315"/>
      <c r="E109" s="315"/>
      <c r="F109" s="508">
        <f t="shared" si="28"/>
        <v>0</v>
      </c>
      <c r="G109" s="509">
        <f t="shared" si="25"/>
        <v>0</v>
      </c>
      <c r="H109" s="510">
        <f t="shared" si="27"/>
        <v>0</v>
      </c>
      <c r="I109" s="282"/>
      <c r="J109" s="283"/>
      <c r="K109" s="284"/>
      <c r="L109" s="508">
        <f t="shared" si="29"/>
        <v>0</v>
      </c>
      <c r="M109" s="282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311"/>
      <c r="AD109" s="198">
        <f>'Основні дані'!$B$1</f>
        <v>260</v>
      </c>
    </row>
    <row r="110" spans="1:30" s="157" customFormat="1" ht="30" hidden="1">
      <c r="A110" s="397" t="s">
        <v>311</v>
      </c>
      <c r="B110" s="388"/>
      <c r="C110" s="314"/>
      <c r="D110" s="315"/>
      <c r="E110" s="315"/>
      <c r="F110" s="508">
        <f t="shared" si="28"/>
        <v>0</v>
      </c>
      <c r="G110" s="509">
        <f t="shared" si="25"/>
        <v>0</v>
      </c>
      <c r="H110" s="510">
        <f t="shared" si="27"/>
        <v>0</v>
      </c>
      <c r="I110" s="282"/>
      <c r="J110" s="283"/>
      <c r="K110" s="284"/>
      <c r="L110" s="508">
        <f t="shared" si="29"/>
        <v>0</v>
      </c>
      <c r="M110" s="282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311"/>
      <c r="AD110" s="198">
        <f>'Основні дані'!$B$1</f>
        <v>260</v>
      </c>
    </row>
    <row r="111" spans="1:30" s="157" customFormat="1" ht="30" hidden="1">
      <c r="A111" s="397" t="s">
        <v>312</v>
      </c>
      <c r="B111" s="388"/>
      <c r="C111" s="315"/>
      <c r="D111" s="315"/>
      <c r="E111" s="315"/>
      <c r="F111" s="508">
        <f t="shared" si="28"/>
        <v>0</v>
      </c>
      <c r="G111" s="509">
        <f t="shared" si="25"/>
        <v>0</v>
      </c>
      <c r="H111" s="510">
        <f t="shared" si="27"/>
        <v>0</v>
      </c>
      <c r="I111" s="282"/>
      <c r="J111" s="283"/>
      <c r="K111" s="284"/>
      <c r="L111" s="508">
        <f t="shared" si="29"/>
        <v>0</v>
      </c>
      <c r="M111" s="282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311"/>
      <c r="AD111" s="198">
        <f>'Основні дані'!$B$1</f>
        <v>260</v>
      </c>
    </row>
    <row r="112" spans="1:30" s="157" customFormat="1" ht="30" hidden="1">
      <c r="A112" s="397" t="s">
        <v>313</v>
      </c>
      <c r="B112" s="388"/>
      <c r="C112" s="315"/>
      <c r="D112" s="315"/>
      <c r="E112" s="315"/>
      <c r="F112" s="508">
        <f t="shared" si="28"/>
        <v>0</v>
      </c>
      <c r="G112" s="509">
        <f t="shared" si="25"/>
        <v>0</v>
      </c>
      <c r="H112" s="510">
        <f t="shared" si="27"/>
        <v>0</v>
      </c>
      <c r="I112" s="282"/>
      <c r="J112" s="283"/>
      <c r="K112" s="284"/>
      <c r="L112" s="508">
        <f t="shared" si="29"/>
        <v>0</v>
      </c>
      <c r="M112" s="282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311"/>
      <c r="AD112" s="198">
        <f>'Основні дані'!$B$1</f>
        <v>260</v>
      </c>
    </row>
    <row r="113" spans="1:30" s="157" customFormat="1" ht="30" hidden="1">
      <c r="A113" s="397" t="s">
        <v>314</v>
      </c>
      <c r="B113" s="388"/>
      <c r="C113" s="315"/>
      <c r="D113" s="315"/>
      <c r="E113" s="315"/>
      <c r="F113" s="508">
        <f t="shared" si="28"/>
        <v>0</v>
      </c>
      <c r="G113" s="509">
        <f t="shared" si="25"/>
        <v>0</v>
      </c>
      <c r="H113" s="510">
        <f t="shared" si="27"/>
        <v>0</v>
      </c>
      <c r="I113" s="282"/>
      <c r="J113" s="283"/>
      <c r="K113" s="284"/>
      <c r="L113" s="508">
        <f t="shared" si="29"/>
        <v>0</v>
      </c>
      <c r="M113" s="282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311"/>
      <c r="AD113" s="198">
        <f>'Основні дані'!$B$1</f>
        <v>260</v>
      </c>
    </row>
    <row r="114" spans="1:30" s="157" customFormat="1" ht="30" hidden="1">
      <c r="A114" s="397" t="s">
        <v>315</v>
      </c>
      <c r="B114" s="388"/>
      <c r="C114" s="315"/>
      <c r="D114" s="315"/>
      <c r="E114" s="315"/>
      <c r="F114" s="508">
        <f t="shared" si="28"/>
        <v>0</v>
      </c>
      <c r="G114" s="509">
        <f t="shared" si="25"/>
        <v>0</v>
      </c>
      <c r="H114" s="510">
        <f t="shared" si="27"/>
        <v>0</v>
      </c>
      <c r="I114" s="282"/>
      <c r="J114" s="283"/>
      <c r="K114" s="284"/>
      <c r="L114" s="508">
        <f t="shared" si="29"/>
        <v>0</v>
      </c>
      <c r="M114" s="282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311"/>
      <c r="AD114" s="198">
        <f>'Основні дані'!$B$1</f>
        <v>260</v>
      </c>
    </row>
    <row r="115" spans="1:30" s="157" customFormat="1" ht="30" hidden="1">
      <c r="A115" s="397" t="s">
        <v>316</v>
      </c>
      <c r="B115" s="388"/>
      <c r="C115" s="315"/>
      <c r="D115" s="315"/>
      <c r="E115" s="315"/>
      <c r="F115" s="508">
        <f t="shared" si="28"/>
        <v>0</v>
      </c>
      <c r="G115" s="509">
        <f t="shared" si="25"/>
        <v>0</v>
      </c>
      <c r="H115" s="510">
        <f t="shared" si="27"/>
        <v>0</v>
      </c>
      <c r="I115" s="282"/>
      <c r="J115" s="283"/>
      <c r="K115" s="284"/>
      <c r="L115" s="508">
        <f t="shared" si="29"/>
        <v>0</v>
      </c>
      <c r="M115" s="282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311"/>
      <c r="AD115" s="198">
        <f>'Основні дані'!$B$1</f>
        <v>260</v>
      </c>
    </row>
    <row r="116" spans="1:30" s="157" customFormat="1" ht="30" hidden="1">
      <c r="A116" s="397" t="s">
        <v>317</v>
      </c>
      <c r="B116" s="388"/>
      <c r="C116" s="315"/>
      <c r="D116" s="315"/>
      <c r="E116" s="315"/>
      <c r="F116" s="508">
        <f t="shared" si="28"/>
        <v>0</v>
      </c>
      <c r="G116" s="509">
        <f t="shared" si="25"/>
        <v>0</v>
      </c>
      <c r="H116" s="510">
        <f t="shared" si="27"/>
        <v>0</v>
      </c>
      <c r="I116" s="282"/>
      <c r="J116" s="283"/>
      <c r="K116" s="284"/>
      <c r="L116" s="508">
        <f t="shared" si="29"/>
        <v>0</v>
      </c>
      <c r="M116" s="282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311"/>
      <c r="AD116" s="198">
        <f>'Основні дані'!$B$1</f>
        <v>260</v>
      </c>
    </row>
    <row r="117" spans="1:30" s="157" customFormat="1" ht="30" hidden="1">
      <c r="A117" s="397" t="s">
        <v>318</v>
      </c>
      <c r="B117" s="388"/>
      <c r="C117" s="315"/>
      <c r="D117" s="315"/>
      <c r="E117" s="315"/>
      <c r="F117" s="508">
        <f t="shared" si="28"/>
        <v>0</v>
      </c>
      <c r="G117" s="509">
        <f t="shared" si="25"/>
        <v>0</v>
      </c>
      <c r="H117" s="510">
        <f t="shared" si="27"/>
        <v>0</v>
      </c>
      <c r="I117" s="282"/>
      <c r="J117" s="283"/>
      <c r="K117" s="284"/>
      <c r="L117" s="508">
        <f t="shared" si="29"/>
        <v>0</v>
      </c>
      <c r="M117" s="282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311"/>
      <c r="AD117" s="198">
        <f>'Основні дані'!$B$1</f>
        <v>260</v>
      </c>
    </row>
    <row r="118" spans="1:30" s="157" customFormat="1" ht="30" hidden="1">
      <c r="A118" s="397" t="s">
        <v>319</v>
      </c>
      <c r="B118" s="386"/>
      <c r="C118" s="385"/>
      <c r="D118" s="314"/>
      <c r="E118" s="314"/>
      <c r="F118" s="508">
        <f t="shared" si="28"/>
        <v>0</v>
      </c>
      <c r="G118" s="509">
        <f t="shared" si="25"/>
        <v>0</v>
      </c>
      <c r="H118" s="510">
        <f t="shared" si="27"/>
        <v>0</v>
      </c>
      <c r="I118" s="282"/>
      <c r="J118" s="283"/>
      <c r="K118" s="284"/>
      <c r="L118" s="508">
        <f t="shared" si="29"/>
        <v>0</v>
      </c>
      <c r="M118" s="282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311"/>
      <c r="AD118" s="198">
        <f>'Основні дані'!$B$1</f>
        <v>260</v>
      </c>
    </row>
    <row r="119" spans="1:30" s="157" customFormat="1" ht="30" hidden="1">
      <c r="A119" s="397" t="s">
        <v>320</v>
      </c>
      <c r="B119" s="387"/>
      <c r="C119" s="385"/>
      <c r="D119" s="314"/>
      <c r="E119" s="314"/>
      <c r="F119" s="508">
        <f t="shared" si="28"/>
        <v>0</v>
      </c>
      <c r="G119" s="509">
        <f t="shared" si="25"/>
        <v>0</v>
      </c>
      <c r="H119" s="510">
        <f t="shared" si="27"/>
        <v>0</v>
      </c>
      <c r="I119" s="282"/>
      <c r="J119" s="283"/>
      <c r="K119" s="284"/>
      <c r="L119" s="508">
        <f t="shared" si="29"/>
        <v>0</v>
      </c>
      <c r="M119" s="282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311"/>
      <c r="AD119" s="198">
        <f>'Основні дані'!$B$1</f>
        <v>260</v>
      </c>
    </row>
    <row r="120" spans="1:30" s="157" customFormat="1" ht="30" hidden="1">
      <c r="A120" s="397" t="s">
        <v>321</v>
      </c>
      <c r="B120" s="388"/>
      <c r="C120" s="385"/>
      <c r="D120" s="315"/>
      <c r="E120" s="314"/>
      <c r="F120" s="508">
        <f t="shared" si="28"/>
        <v>0</v>
      </c>
      <c r="G120" s="509">
        <f t="shared" si="25"/>
        <v>0</v>
      </c>
      <c r="H120" s="510">
        <f t="shared" si="27"/>
        <v>0</v>
      </c>
      <c r="I120" s="282"/>
      <c r="J120" s="283"/>
      <c r="K120" s="284"/>
      <c r="L120" s="508">
        <f t="shared" si="29"/>
        <v>0</v>
      </c>
      <c r="M120" s="282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311"/>
      <c r="AD120" s="198">
        <f>'Основні дані'!$B$1</f>
        <v>260</v>
      </c>
    </row>
    <row r="121" spans="1:30" s="157" customFormat="1" ht="30" hidden="1">
      <c r="A121" s="397" t="s">
        <v>322</v>
      </c>
      <c r="B121" s="388"/>
      <c r="C121" s="385"/>
      <c r="D121" s="315"/>
      <c r="E121" s="314"/>
      <c r="F121" s="508">
        <f t="shared" si="28"/>
        <v>0</v>
      </c>
      <c r="G121" s="509">
        <f t="shared" si="25"/>
        <v>0</v>
      </c>
      <c r="H121" s="510">
        <f t="shared" si="27"/>
        <v>0</v>
      </c>
      <c r="I121" s="282"/>
      <c r="J121" s="283"/>
      <c r="K121" s="284"/>
      <c r="L121" s="508">
        <f t="shared" si="29"/>
        <v>0</v>
      </c>
      <c r="M121" s="282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311"/>
      <c r="AD121" s="198">
        <f>'Основні дані'!$B$1</f>
        <v>260</v>
      </c>
    </row>
    <row r="122" spans="1:30" s="157" customFormat="1" ht="30" hidden="1">
      <c r="A122" s="440" t="s">
        <v>323</v>
      </c>
      <c r="B122" s="449"/>
      <c r="C122" s="450"/>
      <c r="D122" s="451"/>
      <c r="E122" s="452"/>
      <c r="F122" s="512">
        <f t="shared" si="28"/>
        <v>0</v>
      </c>
      <c r="G122" s="513">
        <f t="shared" si="25"/>
        <v>0</v>
      </c>
      <c r="H122" s="510">
        <f t="shared" si="27"/>
        <v>0</v>
      </c>
      <c r="I122" s="285"/>
      <c r="J122" s="286"/>
      <c r="K122" s="287"/>
      <c r="L122" s="512">
        <f t="shared" si="29"/>
        <v>0</v>
      </c>
      <c r="M122" s="285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312"/>
      <c r="AD122" s="198">
        <f>'Основні дані'!$B$1</f>
        <v>260</v>
      </c>
    </row>
    <row r="123" spans="1:30" s="456" customFormat="1" ht="28.5" hidden="1" thickBot="1">
      <c r="A123" s="453"/>
      <c r="B123" s="469" t="s">
        <v>31</v>
      </c>
      <c r="C123" s="463"/>
      <c r="D123" s="468" t="s">
        <v>378</v>
      </c>
      <c r="E123" s="464"/>
      <c r="F123" s="458">
        <f>N123+P123+R123+T123+V123+X123+Z123+AB123</f>
        <v>6</v>
      </c>
      <c r="G123" s="459">
        <f>F123*30</f>
        <v>180</v>
      </c>
      <c r="H123" s="459">
        <f>(M123*Титул!BC$18)+(O123*Титул!BD$18)+(Q123*Титул!BE$18)+(S123*Титул!BF$18)+(U123*Титул!BG$18)+(W123*Титул!BH$18)+(Y123*Титул!BI$18)+(AA123*Титул!BJ$18)</f>
        <v>0</v>
      </c>
      <c r="I123" s="459"/>
      <c r="J123" s="459"/>
      <c r="K123" s="459"/>
      <c r="L123" s="459">
        <f>IF(H123=I123+J123+K123,G123-H123,"!ОШИБКА!")</f>
        <v>180</v>
      </c>
      <c r="M123" s="459"/>
      <c r="N123" s="459">
        <f>Титул!$BC$20*1.5</f>
        <v>0</v>
      </c>
      <c r="O123" s="459"/>
      <c r="P123" s="459">
        <f>Титул!$BD$20*1.5</f>
        <v>0</v>
      </c>
      <c r="Q123" s="459"/>
      <c r="R123" s="459">
        <f>Титул!$BE$20*1.5</f>
        <v>0</v>
      </c>
      <c r="S123" s="459"/>
      <c r="T123" s="459">
        <f>Титул!$BF$20*1.5</f>
        <v>0</v>
      </c>
      <c r="U123" s="459"/>
      <c r="V123" s="459">
        <f>Титул!$BG$20*1.5</f>
        <v>0</v>
      </c>
      <c r="W123" s="459"/>
      <c r="X123" s="459">
        <f>Титул!$BH$20*1.5</f>
        <v>0</v>
      </c>
      <c r="Y123" s="459"/>
      <c r="Z123" s="459">
        <f>Титул!$BI$20*1.5</f>
        <v>0</v>
      </c>
      <c r="AA123" s="459"/>
      <c r="AB123" s="459">
        <v>6</v>
      </c>
      <c r="AC123" s="460"/>
      <c r="AD123" s="455">
        <f>'Основні дані'!$B$1</f>
        <v>260</v>
      </c>
    </row>
    <row r="124" spans="1:30" s="157" customFormat="1" ht="28.5" hidden="1" thickBot="1">
      <c r="A124" s="266"/>
      <c r="B124" s="470" t="s">
        <v>115</v>
      </c>
      <c r="C124" s="465"/>
      <c r="D124" s="465"/>
      <c r="E124" s="466"/>
      <c r="F124" s="461">
        <f>N124+P124+R124+T124+V124+X124+Z124+AB124</f>
        <v>6</v>
      </c>
      <c r="G124" s="461">
        <f>F124*30</f>
        <v>180</v>
      </c>
      <c r="H124" s="461"/>
      <c r="I124" s="461"/>
      <c r="J124" s="461"/>
      <c r="K124" s="461"/>
      <c r="L124" s="461">
        <f>IF(G124-H124=G124-I124-J124-K124,G124-H124,"!ОШИБКА!")</f>
        <v>180</v>
      </c>
      <c r="M124" s="461"/>
      <c r="N124" s="461"/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61">
        <f>Титул!$AS$35+Титул!$AS$37+Титул!$AS$39</f>
        <v>6</v>
      </c>
      <c r="AC124" s="462"/>
      <c r="AD124" s="198">
        <f>'Основні дані'!$B$1</f>
        <v>260</v>
      </c>
    </row>
    <row r="125" spans="1:30" s="157" customFormat="1" ht="27" hidden="1">
      <c r="A125" s="445" t="s">
        <v>324</v>
      </c>
      <c r="B125" s="446" t="s">
        <v>325</v>
      </c>
      <c r="C125" s="447"/>
      <c r="D125" s="447"/>
      <c r="E125" s="447"/>
      <c r="F125" s="467">
        <f>SUM(F126:F152)</f>
        <v>12</v>
      </c>
      <c r="G125" s="467">
        <f>SUM(G126:G152)</f>
        <v>360</v>
      </c>
      <c r="H125" s="457">
        <f>SUM(H126:H152)</f>
        <v>0</v>
      </c>
      <c r="I125" s="457">
        <f aca="true" t="shared" si="30" ref="I125:AA125">SUM(I126:I152)</f>
        <v>0</v>
      </c>
      <c r="J125" s="457">
        <f t="shared" si="30"/>
        <v>0</v>
      </c>
      <c r="K125" s="457">
        <f t="shared" si="30"/>
        <v>0</v>
      </c>
      <c r="L125" s="457">
        <f t="shared" si="30"/>
        <v>360</v>
      </c>
      <c r="M125" s="457">
        <f t="shared" si="30"/>
        <v>0</v>
      </c>
      <c r="N125" s="457">
        <f t="shared" si="30"/>
        <v>0</v>
      </c>
      <c r="O125" s="457">
        <f>SUM(O126:O152)</f>
        <v>0</v>
      </c>
      <c r="P125" s="457">
        <f t="shared" si="30"/>
        <v>0</v>
      </c>
      <c r="Q125" s="457">
        <f t="shared" si="30"/>
        <v>0</v>
      </c>
      <c r="R125" s="457">
        <f t="shared" si="30"/>
        <v>0</v>
      </c>
      <c r="S125" s="457">
        <f t="shared" si="30"/>
        <v>0</v>
      </c>
      <c r="T125" s="457">
        <f t="shared" si="30"/>
        <v>0</v>
      </c>
      <c r="U125" s="457">
        <f t="shared" si="30"/>
        <v>0</v>
      </c>
      <c r="V125" s="457">
        <f t="shared" si="30"/>
        <v>0</v>
      </c>
      <c r="W125" s="457">
        <f t="shared" si="30"/>
        <v>0</v>
      </c>
      <c r="X125" s="457">
        <f t="shared" si="30"/>
        <v>0</v>
      </c>
      <c r="Y125" s="457">
        <f t="shared" si="30"/>
        <v>0</v>
      </c>
      <c r="Z125" s="457">
        <f t="shared" si="30"/>
        <v>0</v>
      </c>
      <c r="AA125" s="457">
        <f t="shared" si="30"/>
        <v>0</v>
      </c>
      <c r="AB125" s="457"/>
      <c r="AC125" s="448"/>
      <c r="AD125" s="198">
        <f>'Основні дані'!$B$1</f>
        <v>260</v>
      </c>
    </row>
    <row r="126" spans="1:30" s="157" customFormat="1" ht="30" hidden="1">
      <c r="A126" s="397" t="s">
        <v>326</v>
      </c>
      <c r="B126" s="386"/>
      <c r="C126" s="444"/>
      <c r="D126" s="444"/>
      <c r="E126" s="444"/>
      <c r="F126" s="508">
        <f aca="true" t="shared" si="31" ref="F126:F152">N126+P126+R126+T126+V126+X126+Z126+AB126</f>
        <v>0</v>
      </c>
      <c r="G126" s="509">
        <f aca="true" t="shared" si="32" ref="G126:G151">F126*30</f>
        <v>0</v>
      </c>
      <c r="H126" s="510">
        <f>M126*2+O126*2+Q126*2+S126*2+U126*3+W126*3+Y126*3+AA126*2</f>
        <v>0</v>
      </c>
      <c r="I126" s="288"/>
      <c r="J126" s="289"/>
      <c r="K126" s="290"/>
      <c r="L126" s="510">
        <f aca="true" t="shared" si="33" ref="L126:L151">IF(H126=I126+J126+K126,G126-H126,"!ОШИБКА!")</f>
        <v>0</v>
      </c>
      <c r="M126" s="288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442"/>
      <c r="AD126" s="198">
        <f>'Основні дані'!$B$1</f>
        <v>260</v>
      </c>
    </row>
    <row r="127" spans="1:30" s="157" customFormat="1" ht="30" hidden="1">
      <c r="A127" s="397" t="s">
        <v>327</v>
      </c>
      <c r="B127" s="384"/>
      <c r="C127" s="385"/>
      <c r="D127" s="385"/>
      <c r="E127" s="385"/>
      <c r="F127" s="508">
        <f t="shared" si="31"/>
        <v>0</v>
      </c>
      <c r="G127" s="509">
        <f t="shared" si="32"/>
        <v>0</v>
      </c>
      <c r="H127" s="510">
        <f aca="true" t="shared" si="34" ref="H127:H150">M127*2+O127*2+Q127*2+S127*2+U127*3+W127*3+Y127*3+AA127*2</f>
        <v>0</v>
      </c>
      <c r="I127" s="282"/>
      <c r="J127" s="283"/>
      <c r="K127" s="284"/>
      <c r="L127" s="508">
        <f t="shared" si="33"/>
        <v>0</v>
      </c>
      <c r="M127" s="282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443"/>
      <c r="AD127" s="198">
        <f>'Основні дані'!$B$1</f>
        <v>260</v>
      </c>
    </row>
    <row r="128" spans="1:30" s="157" customFormat="1" ht="30" hidden="1">
      <c r="A128" s="397" t="s">
        <v>328</v>
      </c>
      <c r="B128" s="384"/>
      <c r="C128" s="385"/>
      <c r="D128" s="385"/>
      <c r="E128" s="385"/>
      <c r="F128" s="508">
        <f t="shared" si="31"/>
        <v>0</v>
      </c>
      <c r="G128" s="509">
        <f t="shared" si="32"/>
        <v>0</v>
      </c>
      <c r="H128" s="510">
        <f t="shared" si="34"/>
        <v>0</v>
      </c>
      <c r="I128" s="282"/>
      <c r="J128" s="283"/>
      <c r="K128" s="284"/>
      <c r="L128" s="508">
        <f t="shared" si="33"/>
        <v>0</v>
      </c>
      <c r="M128" s="282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311"/>
      <c r="AD128" s="198">
        <f>'Основні дані'!$B$1</f>
        <v>260</v>
      </c>
    </row>
    <row r="129" spans="1:30" s="157" customFormat="1" ht="30" hidden="1">
      <c r="A129" s="397" t="s">
        <v>329</v>
      </c>
      <c r="B129" s="384"/>
      <c r="C129" s="385"/>
      <c r="D129" s="385"/>
      <c r="E129" s="385"/>
      <c r="F129" s="508">
        <f t="shared" si="31"/>
        <v>0</v>
      </c>
      <c r="G129" s="509">
        <f t="shared" si="32"/>
        <v>0</v>
      </c>
      <c r="H129" s="510">
        <f t="shared" si="34"/>
        <v>0</v>
      </c>
      <c r="I129" s="282"/>
      <c r="J129" s="283"/>
      <c r="K129" s="284"/>
      <c r="L129" s="508">
        <f t="shared" si="33"/>
        <v>0</v>
      </c>
      <c r="M129" s="282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311"/>
      <c r="AD129" s="198">
        <f>'Основні дані'!$B$1</f>
        <v>260</v>
      </c>
    </row>
    <row r="130" spans="1:30" s="157" customFormat="1" ht="30" hidden="1">
      <c r="A130" s="397" t="s">
        <v>330</v>
      </c>
      <c r="B130" s="384"/>
      <c r="C130" s="385"/>
      <c r="D130" s="314"/>
      <c r="E130" s="315"/>
      <c r="F130" s="508">
        <f t="shared" si="31"/>
        <v>0</v>
      </c>
      <c r="G130" s="509">
        <f t="shared" si="32"/>
        <v>0</v>
      </c>
      <c r="H130" s="510">
        <f t="shared" si="34"/>
        <v>0</v>
      </c>
      <c r="I130" s="282"/>
      <c r="J130" s="283"/>
      <c r="K130" s="284"/>
      <c r="L130" s="508">
        <f t="shared" si="33"/>
        <v>0</v>
      </c>
      <c r="M130" s="282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311"/>
      <c r="AD130" s="198">
        <f>'Основні дані'!$B$1</f>
        <v>260</v>
      </c>
    </row>
    <row r="131" spans="1:30" s="157" customFormat="1" ht="30" hidden="1">
      <c r="A131" s="397" t="s">
        <v>331</v>
      </c>
      <c r="B131" s="386"/>
      <c r="C131" s="385"/>
      <c r="D131" s="314"/>
      <c r="E131" s="314"/>
      <c r="F131" s="508">
        <f t="shared" si="31"/>
        <v>0</v>
      </c>
      <c r="G131" s="509">
        <f t="shared" si="32"/>
        <v>0</v>
      </c>
      <c r="H131" s="510">
        <f t="shared" si="34"/>
        <v>0</v>
      </c>
      <c r="I131" s="282"/>
      <c r="J131" s="283"/>
      <c r="K131" s="284"/>
      <c r="L131" s="508">
        <f t="shared" si="33"/>
        <v>0</v>
      </c>
      <c r="M131" s="282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311"/>
      <c r="AD131" s="198">
        <f>'Основні дані'!$B$1</f>
        <v>260</v>
      </c>
    </row>
    <row r="132" spans="1:30" s="157" customFormat="1" ht="30" hidden="1">
      <c r="A132" s="397" t="s">
        <v>332</v>
      </c>
      <c r="B132" s="387"/>
      <c r="C132" s="385"/>
      <c r="D132" s="314"/>
      <c r="E132" s="314"/>
      <c r="F132" s="508">
        <f t="shared" si="31"/>
        <v>0</v>
      </c>
      <c r="G132" s="509">
        <f t="shared" si="32"/>
        <v>0</v>
      </c>
      <c r="H132" s="510">
        <f t="shared" si="34"/>
        <v>0</v>
      </c>
      <c r="I132" s="282"/>
      <c r="J132" s="283"/>
      <c r="K132" s="284"/>
      <c r="L132" s="508">
        <f t="shared" si="33"/>
        <v>0</v>
      </c>
      <c r="M132" s="282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311"/>
      <c r="AD132" s="198">
        <f>'Основні дані'!$B$1</f>
        <v>260</v>
      </c>
    </row>
    <row r="133" spans="1:30" s="157" customFormat="1" ht="30" hidden="1">
      <c r="A133" s="397" t="s">
        <v>333</v>
      </c>
      <c r="B133" s="388"/>
      <c r="C133" s="385"/>
      <c r="D133" s="315"/>
      <c r="E133" s="314"/>
      <c r="F133" s="508">
        <f t="shared" si="31"/>
        <v>0</v>
      </c>
      <c r="G133" s="509">
        <f t="shared" si="32"/>
        <v>0</v>
      </c>
      <c r="H133" s="510">
        <f t="shared" si="34"/>
        <v>0</v>
      </c>
      <c r="I133" s="282"/>
      <c r="J133" s="283"/>
      <c r="K133" s="284"/>
      <c r="L133" s="508">
        <f t="shared" si="33"/>
        <v>0</v>
      </c>
      <c r="M133" s="282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311"/>
      <c r="AD133" s="198">
        <f>'Основні дані'!$B$1</f>
        <v>260</v>
      </c>
    </row>
    <row r="134" spans="1:30" s="157" customFormat="1" ht="30" hidden="1">
      <c r="A134" s="397" t="s">
        <v>334</v>
      </c>
      <c r="B134" s="388"/>
      <c r="C134" s="385"/>
      <c r="D134" s="315"/>
      <c r="E134" s="314"/>
      <c r="F134" s="508">
        <f t="shared" si="31"/>
        <v>0</v>
      </c>
      <c r="G134" s="509">
        <f t="shared" si="32"/>
        <v>0</v>
      </c>
      <c r="H134" s="510">
        <f t="shared" si="34"/>
        <v>0</v>
      </c>
      <c r="I134" s="282"/>
      <c r="J134" s="283"/>
      <c r="K134" s="284"/>
      <c r="L134" s="508">
        <f t="shared" si="33"/>
        <v>0</v>
      </c>
      <c r="M134" s="282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311"/>
      <c r="AD134" s="198">
        <f>'Основні дані'!$B$1</f>
        <v>260</v>
      </c>
    </row>
    <row r="135" spans="1:30" s="157" customFormat="1" ht="30" hidden="1">
      <c r="A135" s="397" t="s">
        <v>335</v>
      </c>
      <c r="B135" s="388"/>
      <c r="C135" s="385"/>
      <c r="D135" s="315"/>
      <c r="E135" s="314"/>
      <c r="F135" s="508">
        <f t="shared" si="31"/>
        <v>0</v>
      </c>
      <c r="G135" s="509">
        <f t="shared" si="32"/>
        <v>0</v>
      </c>
      <c r="H135" s="510">
        <f t="shared" si="34"/>
        <v>0</v>
      </c>
      <c r="I135" s="282"/>
      <c r="J135" s="283"/>
      <c r="K135" s="284"/>
      <c r="L135" s="508">
        <f t="shared" si="33"/>
        <v>0</v>
      </c>
      <c r="M135" s="282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311"/>
      <c r="AD135" s="198">
        <f>'Основні дані'!$B$1</f>
        <v>260</v>
      </c>
    </row>
    <row r="136" spans="1:30" s="157" customFormat="1" ht="30" hidden="1">
      <c r="A136" s="397" t="s">
        <v>336</v>
      </c>
      <c r="B136" s="388"/>
      <c r="C136" s="314"/>
      <c r="D136" s="315"/>
      <c r="E136" s="315"/>
      <c r="F136" s="508">
        <f t="shared" si="31"/>
        <v>0</v>
      </c>
      <c r="G136" s="509">
        <f t="shared" si="32"/>
        <v>0</v>
      </c>
      <c r="H136" s="510">
        <f t="shared" si="34"/>
        <v>0</v>
      </c>
      <c r="I136" s="282"/>
      <c r="J136" s="283"/>
      <c r="K136" s="284"/>
      <c r="L136" s="508">
        <f t="shared" si="33"/>
        <v>0</v>
      </c>
      <c r="M136" s="282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311"/>
      <c r="AD136" s="198">
        <f>'Основні дані'!$B$1</f>
        <v>260</v>
      </c>
    </row>
    <row r="137" spans="1:30" s="157" customFormat="1" ht="30" hidden="1">
      <c r="A137" s="397" t="s">
        <v>337</v>
      </c>
      <c r="B137" s="388"/>
      <c r="C137" s="314"/>
      <c r="D137" s="315"/>
      <c r="E137" s="315"/>
      <c r="F137" s="508">
        <f t="shared" si="31"/>
        <v>0</v>
      </c>
      <c r="G137" s="509">
        <f t="shared" si="32"/>
        <v>0</v>
      </c>
      <c r="H137" s="510">
        <f t="shared" si="34"/>
        <v>0</v>
      </c>
      <c r="I137" s="282"/>
      <c r="J137" s="283"/>
      <c r="K137" s="284"/>
      <c r="L137" s="508">
        <f t="shared" si="33"/>
        <v>0</v>
      </c>
      <c r="M137" s="282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311"/>
      <c r="AD137" s="198">
        <f>'Основні дані'!$B$1</f>
        <v>260</v>
      </c>
    </row>
    <row r="138" spans="1:30" s="157" customFormat="1" ht="30" hidden="1">
      <c r="A138" s="397" t="s">
        <v>338</v>
      </c>
      <c r="B138" s="388"/>
      <c r="C138" s="314"/>
      <c r="D138" s="315"/>
      <c r="E138" s="315"/>
      <c r="F138" s="508">
        <f t="shared" si="31"/>
        <v>0</v>
      </c>
      <c r="G138" s="509">
        <f t="shared" si="32"/>
        <v>0</v>
      </c>
      <c r="H138" s="510">
        <f t="shared" si="34"/>
        <v>0</v>
      </c>
      <c r="I138" s="282"/>
      <c r="J138" s="283"/>
      <c r="K138" s="284"/>
      <c r="L138" s="508">
        <f t="shared" si="33"/>
        <v>0</v>
      </c>
      <c r="M138" s="282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311"/>
      <c r="AD138" s="198">
        <f>'Основні дані'!$B$1</f>
        <v>260</v>
      </c>
    </row>
    <row r="139" spans="1:30" s="157" customFormat="1" ht="30" hidden="1">
      <c r="A139" s="397" t="s">
        <v>339</v>
      </c>
      <c r="B139" s="388"/>
      <c r="C139" s="315"/>
      <c r="D139" s="315"/>
      <c r="E139" s="315"/>
      <c r="F139" s="508">
        <f t="shared" si="31"/>
        <v>0</v>
      </c>
      <c r="G139" s="509">
        <f t="shared" si="32"/>
        <v>0</v>
      </c>
      <c r="H139" s="510">
        <f t="shared" si="34"/>
        <v>0</v>
      </c>
      <c r="I139" s="282"/>
      <c r="J139" s="283"/>
      <c r="K139" s="284"/>
      <c r="L139" s="508">
        <f t="shared" si="33"/>
        <v>0</v>
      </c>
      <c r="M139" s="282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311"/>
      <c r="AD139" s="198">
        <f>'Основні дані'!$B$1</f>
        <v>260</v>
      </c>
    </row>
    <row r="140" spans="1:30" s="157" customFormat="1" ht="30" hidden="1">
      <c r="A140" s="397" t="s">
        <v>340</v>
      </c>
      <c r="B140" s="388"/>
      <c r="C140" s="315"/>
      <c r="D140" s="315"/>
      <c r="E140" s="315"/>
      <c r="F140" s="508">
        <f t="shared" si="31"/>
        <v>0</v>
      </c>
      <c r="G140" s="509">
        <f t="shared" si="32"/>
        <v>0</v>
      </c>
      <c r="H140" s="510">
        <f t="shared" si="34"/>
        <v>0</v>
      </c>
      <c r="I140" s="282"/>
      <c r="J140" s="283"/>
      <c r="K140" s="284"/>
      <c r="L140" s="508">
        <f t="shared" si="33"/>
        <v>0</v>
      </c>
      <c r="M140" s="282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311"/>
      <c r="AD140" s="198">
        <f>'Основні дані'!$B$1</f>
        <v>260</v>
      </c>
    </row>
    <row r="141" spans="1:30" s="157" customFormat="1" ht="30" hidden="1">
      <c r="A141" s="397" t="s">
        <v>341</v>
      </c>
      <c r="B141" s="388"/>
      <c r="C141" s="315"/>
      <c r="D141" s="315"/>
      <c r="E141" s="315"/>
      <c r="F141" s="508">
        <f t="shared" si="31"/>
        <v>0</v>
      </c>
      <c r="G141" s="509">
        <f t="shared" si="32"/>
        <v>0</v>
      </c>
      <c r="H141" s="510">
        <f t="shared" si="34"/>
        <v>0</v>
      </c>
      <c r="I141" s="282"/>
      <c r="J141" s="283"/>
      <c r="K141" s="284"/>
      <c r="L141" s="508">
        <f t="shared" si="33"/>
        <v>0</v>
      </c>
      <c r="M141" s="282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311"/>
      <c r="AD141" s="198">
        <f>'Основні дані'!$B$1</f>
        <v>260</v>
      </c>
    </row>
    <row r="142" spans="1:30" s="157" customFormat="1" ht="30" hidden="1">
      <c r="A142" s="397" t="s">
        <v>342</v>
      </c>
      <c r="B142" s="388"/>
      <c r="C142" s="315"/>
      <c r="D142" s="315"/>
      <c r="E142" s="315"/>
      <c r="F142" s="508">
        <f t="shared" si="31"/>
        <v>0</v>
      </c>
      <c r="G142" s="509">
        <f t="shared" si="32"/>
        <v>0</v>
      </c>
      <c r="H142" s="510">
        <f t="shared" si="34"/>
        <v>0</v>
      </c>
      <c r="I142" s="282"/>
      <c r="J142" s="283"/>
      <c r="K142" s="284"/>
      <c r="L142" s="508">
        <f t="shared" si="33"/>
        <v>0</v>
      </c>
      <c r="M142" s="282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311"/>
      <c r="AD142" s="198">
        <f>'Основні дані'!$B$1</f>
        <v>260</v>
      </c>
    </row>
    <row r="143" spans="1:30" s="157" customFormat="1" ht="30" hidden="1">
      <c r="A143" s="397" t="s">
        <v>343</v>
      </c>
      <c r="B143" s="388"/>
      <c r="C143" s="315"/>
      <c r="D143" s="315"/>
      <c r="E143" s="315"/>
      <c r="F143" s="508">
        <f t="shared" si="31"/>
        <v>0</v>
      </c>
      <c r="G143" s="509">
        <f t="shared" si="32"/>
        <v>0</v>
      </c>
      <c r="H143" s="510">
        <f t="shared" si="34"/>
        <v>0</v>
      </c>
      <c r="I143" s="282"/>
      <c r="J143" s="283"/>
      <c r="K143" s="284"/>
      <c r="L143" s="508">
        <f t="shared" si="33"/>
        <v>0</v>
      </c>
      <c r="M143" s="282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311"/>
      <c r="AD143" s="198">
        <f>'Основні дані'!$B$1</f>
        <v>260</v>
      </c>
    </row>
    <row r="144" spans="1:30" s="157" customFormat="1" ht="30" hidden="1">
      <c r="A144" s="397" t="s">
        <v>344</v>
      </c>
      <c r="B144" s="388"/>
      <c r="C144" s="315"/>
      <c r="D144" s="315"/>
      <c r="E144" s="315"/>
      <c r="F144" s="508">
        <f t="shared" si="31"/>
        <v>0</v>
      </c>
      <c r="G144" s="509">
        <f t="shared" si="32"/>
        <v>0</v>
      </c>
      <c r="H144" s="510">
        <f t="shared" si="34"/>
        <v>0</v>
      </c>
      <c r="I144" s="282"/>
      <c r="J144" s="283"/>
      <c r="K144" s="284"/>
      <c r="L144" s="508">
        <f t="shared" si="33"/>
        <v>0</v>
      </c>
      <c r="M144" s="282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311"/>
      <c r="AD144" s="198">
        <f>'Основні дані'!$B$1</f>
        <v>260</v>
      </c>
    </row>
    <row r="145" spans="1:30" s="157" customFormat="1" ht="30" hidden="1">
      <c r="A145" s="397" t="s">
        <v>345</v>
      </c>
      <c r="B145" s="388"/>
      <c r="C145" s="315"/>
      <c r="D145" s="315"/>
      <c r="E145" s="315"/>
      <c r="F145" s="508">
        <f t="shared" si="31"/>
        <v>0</v>
      </c>
      <c r="G145" s="509">
        <f t="shared" si="32"/>
        <v>0</v>
      </c>
      <c r="H145" s="510">
        <f t="shared" si="34"/>
        <v>0</v>
      </c>
      <c r="I145" s="282"/>
      <c r="J145" s="283"/>
      <c r="K145" s="284"/>
      <c r="L145" s="508">
        <f t="shared" si="33"/>
        <v>0</v>
      </c>
      <c r="M145" s="282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311"/>
      <c r="AD145" s="198">
        <f>'Основні дані'!$B$1</f>
        <v>260</v>
      </c>
    </row>
    <row r="146" spans="1:30" s="157" customFormat="1" ht="30" hidden="1">
      <c r="A146" s="397" t="s">
        <v>346</v>
      </c>
      <c r="B146" s="386"/>
      <c r="C146" s="385"/>
      <c r="D146" s="314"/>
      <c r="E146" s="314"/>
      <c r="F146" s="508">
        <f t="shared" si="31"/>
        <v>0</v>
      </c>
      <c r="G146" s="509">
        <f t="shared" si="32"/>
        <v>0</v>
      </c>
      <c r="H146" s="510">
        <f t="shared" si="34"/>
        <v>0</v>
      </c>
      <c r="I146" s="282"/>
      <c r="J146" s="283"/>
      <c r="K146" s="284"/>
      <c r="L146" s="508">
        <f t="shared" si="33"/>
        <v>0</v>
      </c>
      <c r="M146" s="282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311"/>
      <c r="AD146" s="198">
        <f>'Основні дані'!$B$1</f>
        <v>260</v>
      </c>
    </row>
    <row r="147" spans="1:30" s="157" customFormat="1" ht="30" hidden="1">
      <c r="A147" s="397" t="s">
        <v>347</v>
      </c>
      <c r="B147" s="387"/>
      <c r="C147" s="385"/>
      <c r="D147" s="314"/>
      <c r="E147" s="314"/>
      <c r="F147" s="508">
        <f t="shared" si="31"/>
        <v>0</v>
      </c>
      <c r="G147" s="509">
        <f t="shared" si="32"/>
        <v>0</v>
      </c>
      <c r="H147" s="510">
        <f t="shared" si="34"/>
        <v>0</v>
      </c>
      <c r="I147" s="282"/>
      <c r="J147" s="283"/>
      <c r="K147" s="284"/>
      <c r="L147" s="508">
        <f t="shared" si="33"/>
        <v>0</v>
      </c>
      <c r="M147" s="282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311"/>
      <c r="AD147" s="198">
        <f>'Основні дані'!$B$1</f>
        <v>260</v>
      </c>
    </row>
    <row r="148" spans="1:30" s="157" customFormat="1" ht="30" hidden="1">
      <c r="A148" s="397" t="s">
        <v>348</v>
      </c>
      <c r="B148" s="388"/>
      <c r="C148" s="385"/>
      <c r="D148" s="315"/>
      <c r="E148" s="314"/>
      <c r="F148" s="508">
        <f t="shared" si="31"/>
        <v>0</v>
      </c>
      <c r="G148" s="509">
        <f t="shared" si="32"/>
        <v>0</v>
      </c>
      <c r="H148" s="510">
        <f t="shared" si="34"/>
        <v>0</v>
      </c>
      <c r="I148" s="282"/>
      <c r="J148" s="283"/>
      <c r="K148" s="284"/>
      <c r="L148" s="508">
        <f t="shared" si="33"/>
        <v>0</v>
      </c>
      <c r="M148" s="282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311"/>
      <c r="AD148" s="198">
        <f>'Основні дані'!$B$1</f>
        <v>260</v>
      </c>
    </row>
    <row r="149" spans="1:30" s="157" customFormat="1" ht="30" hidden="1">
      <c r="A149" s="397" t="s">
        <v>349</v>
      </c>
      <c r="B149" s="388"/>
      <c r="C149" s="385"/>
      <c r="D149" s="315"/>
      <c r="E149" s="314"/>
      <c r="F149" s="508">
        <f t="shared" si="31"/>
        <v>0</v>
      </c>
      <c r="G149" s="509">
        <f t="shared" si="32"/>
        <v>0</v>
      </c>
      <c r="H149" s="510">
        <f t="shared" si="34"/>
        <v>0</v>
      </c>
      <c r="I149" s="282"/>
      <c r="J149" s="283"/>
      <c r="K149" s="284"/>
      <c r="L149" s="508">
        <f t="shared" si="33"/>
        <v>0</v>
      </c>
      <c r="M149" s="282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311"/>
      <c r="AD149" s="198">
        <f>'Основні дані'!$B$1</f>
        <v>260</v>
      </c>
    </row>
    <row r="150" spans="1:30" s="157" customFormat="1" ht="30" hidden="1">
      <c r="A150" s="397" t="s">
        <v>350</v>
      </c>
      <c r="B150" s="449"/>
      <c r="C150" s="450"/>
      <c r="D150" s="451"/>
      <c r="E150" s="452"/>
      <c r="F150" s="512">
        <f t="shared" si="31"/>
        <v>0</v>
      </c>
      <c r="G150" s="513">
        <f t="shared" si="32"/>
        <v>0</v>
      </c>
      <c r="H150" s="510">
        <f t="shared" si="34"/>
        <v>0</v>
      </c>
      <c r="I150" s="285"/>
      <c r="J150" s="286"/>
      <c r="K150" s="287"/>
      <c r="L150" s="512">
        <f t="shared" si="33"/>
        <v>0</v>
      </c>
      <c r="M150" s="285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312"/>
      <c r="AD150" s="198">
        <f>'Основні дані'!$B$1</f>
        <v>260</v>
      </c>
    </row>
    <row r="151" spans="1:30" s="456" customFormat="1" ht="28.5" hidden="1" thickBot="1">
      <c r="A151" s="453"/>
      <c r="B151" s="469" t="s">
        <v>31</v>
      </c>
      <c r="C151" s="463"/>
      <c r="D151" s="468" t="s">
        <v>378</v>
      </c>
      <c r="E151" s="464"/>
      <c r="F151" s="458">
        <f t="shared" si="31"/>
        <v>6</v>
      </c>
      <c r="G151" s="459">
        <f t="shared" si="32"/>
        <v>180</v>
      </c>
      <c r="H151" s="459">
        <f>(M151*Титул!BC$18)+(O151*Титул!BD$18)+(Q151*Титул!BE$18)+(S151*Титул!BF$18)+(U151*Титул!BG$18)+(W151*Титул!BH$18)+(Y151*Титул!BI$18)+(AA151*Титул!BJ$18)</f>
        <v>0</v>
      </c>
      <c r="I151" s="459"/>
      <c r="J151" s="459"/>
      <c r="K151" s="459"/>
      <c r="L151" s="459">
        <f t="shared" si="33"/>
        <v>180</v>
      </c>
      <c r="M151" s="459"/>
      <c r="N151" s="459">
        <f>Титул!$BC$20*1.5</f>
        <v>0</v>
      </c>
      <c r="O151" s="459"/>
      <c r="P151" s="459">
        <f>Титул!$BD$20*1.5</f>
        <v>0</v>
      </c>
      <c r="Q151" s="459"/>
      <c r="R151" s="459">
        <f>Титул!$BE$20*1.5</f>
        <v>0</v>
      </c>
      <c r="S151" s="459"/>
      <c r="T151" s="459">
        <f>Титул!$BF$20*1.5</f>
        <v>0</v>
      </c>
      <c r="U151" s="459"/>
      <c r="V151" s="459">
        <f>Титул!$BG$20*1.5</f>
        <v>0</v>
      </c>
      <c r="W151" s="459"/>
      <c r="X151" s="459">
        <f>Титул!$BH$20*1.5</f>
        <v>0</v>
      </c>
      <c r="Y151" s="459"/>
      <c r="Z151" s="459">
        <f>Титул!$BI$20*1.5</f>
        <v>0</v>
      </c>
      <c r="AA151" s="459"/>
      <c r="AB151" s="459">
        <v>6</v>
      </c>
      <c r="AC151" s="454"/>
      <c r="AD151" s="455">
        <f>'Основні дані'!$B$1</f>
        <v>260</v>
      </c>
    </row>
    <row r="152" spans="1:30" s="157" customFormat="1" ht="28.5" hidden="1" thickBot="1">
      <c r="A152" s="266"/>
      <c r="B152" s="470" t="s">
        <v>115</v>
      </c>
      <c r="C152" s="465"/>
      <c r="D152" s="465"/>
      <c r="E152" s="466"/>
      <c r="F152" s="461">
        <f t="shared" si="31"/>
        <v>6</v>
      </c>
      <c r="G152" s="461">
        <f>F152*30</f>
        <v>180</v>
      </c>
      <c r="H152" s="461"/>
      <c r="I152" s="461"/>
      <c r="J152" s="461"/>
      <c r="K152" s="461"/>
      <c r="L152" s="461">
        <f>IF(G152-H152=G152-I152-J152-K152,G152-H152,"!ОШИБКА!")</f>
        <v>180</v>
      </c>
      <c r="M152" s="461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>
        <f>Титул!$AS$35+Титул!$AS$37+Титул!$AS$39</f>
        <v>6</v>
      </c>
      <c r="AC152" s="349"/>
      <c r="AD152" s="198">
        <f>'Основні дані'!$B$1</f>
        <v>260</v>
      </c>
    </row>
    <row r="153" spans="1:30" s="157" customFormat="1" ht="27" hidden="1">
      <c r="A153" s="445" t="s">
        <v>352</v>
      </c>
      <c r="B153" s="446" t="s">
        <v>351</v>
      </c>
      <c r="C153" s="447"/>
      <c r="D153" s="447"/>
      <c r="E153" s="447"/>
      <c r="F153" s="457">
        <f>SUM(F154:F180)</f>
        <v>12</v>
      </c>
      <c r="G153" s="457">
        <f>SUM(G154:G180)</f>
        <v>360</v>
      </c>
      <c r="H153" s="457">
        <f>SUM(H154:H180)</f>
        <v>0</v>
      </c>
      <c r="I153" s="457">
        <f aca="true" t="shared" si="35" ref="I153:AA153">SUM(I154:I180)</f>
        <v>0</v>
      </c>
      <c r="J153" s="457">
        <f t="shared" si="35"/>
        <v>0</v>
      </c>
      <c r="K153" s="457">
        <f t="shared" si="35"/>
        <v>0</v>
      </c>
      <c r="L153" s="457">
        <f t="shared" si="35"/>
        <v>360</v>
      </c>
      <c r="M153" s="457">
        <f t="shared" si="35"/>
        <v>0</v>
      </c>
      <c r="N153" s="457">
        <f t="shared" si="35"/>
        <v>0</v>
      </c>
      <c r="O153" s="457">
        <f t="shared" si="35"/>
        <v>0</v>
      </c>
      <c r="P153" s="457">
        <f t="shared" si="35"/>
        <v>0</v>
      </c>
      <c r="Q153" s="457">
        <f t="shared" si="35"/>
        <v>0</v>
      </c>
      <c r="R153" s="457">
        <f t="shared" si="35"/>
        <v>0</v>
      </c>
      <c r="S153" s="457">
        <f t="shared" si="35"/>
        <v>0</v>
      </c>
      <c r="T153" s="457">
        <f t="shared" si="35"/>
        <v>0</v>
      </c>
      <c r="U153" s="457">
        <f t="shared" si="35"/>
        <v>0</v>
      </c>
      <c r="V153" s="457">
        <f t="shared" si="35"/>
        <v>0</v>
      </c>
      <c r="W153" s="457">
        <f t="shared" si="35"/>
        <v>0</v>
      </c>
      <c r="X153" s="457">
        <f t="shared" si="35"/>
        <v>0</v>
      </c>
      <c r="Y153" s="457">
        <f t="shared" si="35"/>
        <v>0</v>
      </c>
      <c r="Z153" s="457">
        <f t="shared" si="35"/>
        <v>0</v>
      </c>
      <c r="AA153" s="457">
        <f t="shared" si="35"/>
        <v>0</v>
      </c>
      <c r="AB153" s="457"/>
      <c r="AC153" s="448"/>
      <c r="AD153" s="198">
        <f>'Основні дані'!$B$1</f>
        <v>260</v>
      </c>
    </row>
    <row r="154" spans="1:30" s="157" customFormat="1" ht="30" hidden="1">
      <c r="A154" s="397" t="s">
        <v>353</v>
      </c>
      <c r="B154" s="386"/>
      <c r="C154" s="444"/>
      <c r="D154" s="444"/>
      <c r="E154" s="444"/>
      <c r="F154" s="510">
        <f aca="true" t="shared" si="36" ref="F154:F180">N154+P154+R154+T154+V154+X154+Z154+AB154</f>
        <v>0</v>
      </c>
      <c r="G154" s="511">
        <f aca="true" t="shared" si="37" ref="G154:G179">F154*30</f>
        <v>0</v>
      </c>
      <c r="H154" s="510">
        <f>M154*2+O154*2+Q154*2+S154*2+U154*3+W154*3+Y154*3+AA154*2</f>
        <v>0</v>
      </c>
      <c r="I154" s="288"/>
      <c r="J154" s="289"/>
      <c r="K154" s="290"/>
      <c r="L154" s="510">
        <f aca="true" t="shared" si="38" ref="L154:L179">IF(H154=I154+J154+K154,G154-H154,"!ОШИБКА!")</f>
        <v>0</v>
      </c>
      <c r="M154" s="288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442"/>
      <c r="AD154" s="198">
        <f>'Основні дані'!$B$1</f>
        <v>260</v>
      </c>
    </row>
    <row r="155" spans="1:30" s="157" customFormat="1" ht="30" hidden="1">
      <c r="A155" s="397" t="s">
        <v>354</v>
      </c>
      <c r="B155" s="384"/>
      <c r="C155" s="385"/>
      <c r="D155" s="385"/>
      <c r="E155" s="385"/>
      <c r="F155" s="508">
        <f t="shared" si="36"/>
        <v>0</v>
      </c>
      <c r="G155" s="509">
        <f t="shared" si="37"/>
        <v>0</v>
      </c>
      <c r="H155" s="510">
        <f aca="true" t="shared" si="39" ref="H155:H178">M155*2+O155*2+Q155*2+S155*2+U155*3+W155*3+Y155*3+AA155*2</f>
        <v>0</v>
      </c>
      <c r="I155" s="282"/>
      <c r="J155" s="283"/>
      <c r="K155" s="284"/>
      <c r="L155" s="508">
        <f t="shared" si="38"/>
        <v>0</v>
      </c>
      <c r="M155" s="282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443"/>
      <c r="AD155" s="198">
        <f>'Основні дані'!$B$1</f>
        <v>260</v>
      </c>
    </row>
    <row r="156" spans="1:30" s="157" customFormat="1" ht="30" hidden="1">
      <c r="A156" s="397" t="s">
        <v>355</v>
      </c>
      <c r="B156" s="384"/>
      <c r="C156" s="385"/>
      <c r="D156" s="385"/>
      <c r="E156" s="385"/>
      <c r="F156" s="508">
        <f t="shared" si="36"/>
        <v>0</v>
      </c>
      <c r="G156" s="509">
        <f t="shared" si="37"/>
        <v>0</v>
      </c>
      <c r="H156" s="510">
        <f t="shared" si="39"/>
        <v>0</v>
      </c>
      <c r="I156" s="282"/>
      <c r="J156" s="283"/>
      <c r="K156" s="284"/>
      <c r="L156" s="508">
        <f t="shared" si="38"/>
        <v>0</v>
      </c>
      <c r="M156" s="282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311"/>
      <c r="AD156" s="198">
        <f>'Основні дані'!$B$1</f>
        <v>260</v>
      </c>
    </row>
    <row r="157" spans="1:30" s="157" customFormat="1" ht="30" hidden="1">
      <c r="A157" s="397" t="s">
        <v>356</v>
      </c>
      <c r="B157" s="384"/>
      <c r="C157" s="385"/>
      <c r="D157" s="385"/>
      <c r="E157" s="385"/>
      <c r="F157" s="508">
        <f t="shared" si="36"/>
        <v>0</v>
      </c>
      <c r="G157" s="509">
        <f t="shared" si="37"/>
        <v>0</v>
      </c>
      <c r="H157" s="510">
        <f t="shared" si="39"/>
        <v>0</v>
      </c>
      <c r="I157" s="282"/>
      <c r="J157" s="283"/>
      <c r="K157" s="284"/>
      <c r="L157" s="508">
        <f t="shared" si="38"/>
        <v>0</v>
      </c>
      <c r="M157" s="282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311"/>
      <c r="AD157" s="198">
        <f>'Основні дані'!$B$1</f>
        <v>260</v>
      </c>
    </row>
    <row r="158" spans="1:30" s="157" customFormat="1" ht="30" hidden="1">
      <c r="A158" s="397" t="s">
        <v>357</v>
      </c>
      <c r="B158" s="384"/>
      <c r="C158" s="385"/>
      <c r="D158" s="314"/>
      <c r="E158" s="315"/>
      <c r="F158" s="508">
        <f t="shared" si="36"/>
        <v>0</v>
      </c>
      <c r="G158" s="509">
        <f t="shared" si="37"/>
        <v>0</v>
      </c>
      <c r="H158" s="510">
        <f t="shared" si="39"/>
        <v>0</v>
      </c>
      <c r="I158" s="282"/>
      <c r="J158" s="283"/>
      <c r="K158" s="284"/>
      <c r="L158" s="508">
        <f t="shared" si="38"/>
        <v>0</v>
      </c>
      <c r="M158" s="282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311"/>
      <c r="AD158" s="198">
        <f>'Основні дані'!$B$1</f>
        <v>260</v>
      </c>
    </row>
    <row r="159" spans="1:30" s="157" customFormat="1" ht="30" hidden="1">
      <c r="A159" s="397" t="s">
        <v>358</v>
      </c>
      <c r="B159" s="386"/>
      <c r="C159" s="385"/>
      <c r="D159" s="314"/>
      <c r="E159" s="314"/>
      <c r="F159" s="508">
        <f t="shared" si="36"/>
        <v>0</v>
      </c>
      <c r="G159" s="509">
        <f t="shared" si="37"/>
        <v>0</v>
      </c>
      <c r="H159" s="510">
        <f t="shared" si="39"/>
        <v>0</v>
      </c>
      <c r="I159" s="282"/>
      <c r="J159" s="283"/>
      <c r="K159" s="284"/>
      <c r="L159" s="508">
        <f t="shared" si="38"/>
        <v>0</v>
      </c>
      <c r="M159" s="282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311"/>
      <c r="AD159" s="198">
        <f>'Основні дані'!$B$1</f>
        <v>260</v>
      </c>
    </row>
    <row r="160" spans="1:30" s="157" customFormat="1" ht="30" hidden="1">
      <c r="A160" s="397" t="s">
        <v>359</v>
      </c>
      <c r="B160" s="387"/>
      <c r="C160" s="385"/>
      <c r="D160" s="314"/>
      <c r="E160" s="314"/>
      <c r="F160" s="508">
        <f t="shared" si="36"/>
        <v>0</v>
      </c>
      <c r="G160" s="509">
        <f t="shared" si="37"/>
        <v>0</v>
      </c>
      <c r="H160" s="510">
        <f t="shared" si="39"/>
        <v>0</v>
      </c>
      <c r="I160" s="282"/>
      <c r="J160" s="283"/>
      <c r="K160" s="284"/>
      <c r="L160" s="508">
        <f t="shared" si="38"/>
        <v>0</v>
      </c>
      <c r="M160" s="282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311"/>
      <c r="AD160" s="198">
        <f>'Основні дані'!$B$1</f>
        <v>260</v>
      </c>
    </row>
    <row r="161" spans="1:30" s="157" customFormat="1" ht="30" hidden="1">
      <c r="A161" s="397" t="s">
        <v>360</v>
      </c>
      <c r="B161" s="388"/>
      <c r="C161" s="385"/>
      <c r="D161" s="315"/>
      <c r="E161" s="314"/>
      <c r="F161" s="508">
        <f t="shared" si="36"/>
        <v>0</v>
      </c>
      <c r="G161" s="509">
        <f t="shared" si="37"/>
        <v>0</v>
      </c>
      <c r="H161" s="510">
        <f t="shared" si="39"/>
        <v>0</v>
      </c>
      <c r="I161" s="282"/>
      <c r="J161" s="283"/>
      <c r="K161" s="284"/>
      <c r="L161" s="508">
        <f t="shared" si="38"/>
        <v>0</v>
      </c>
      <c r="M161" s="282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311"/>
      <c r="AD161" s="198">
        <f>'Основні дані'!$B$1</f>
        <v>260</v>
      </c>
    </row>
    <row r="162" spans="1:30" s="157" customFormat="1" ht="30" hidden="1">
      <c r="A162" s="397" t="s">
        <v>361</v>
      </c>
      <c r="B162" s="388"/>
      <c r="C162" s="385"/>
      <c r="D162" s="315"/>
      <c r="E162" s="314"/>
      <c r="F162" s="508">
        <f t="shared" si="36"/>
        <v>0</v>
      </c>
      <c r="G162" s="509">
        <f t="shared" si="37"/>
        <v>0</v>
      </c>
      <c r="H162" s="510">
        <f t="shared" si="39"/>
        <v>0</v>
      </c>
      <c r="I162" s="282"/>
      <c r="J162" s="283"/>
      <c r="K162" s="284"/>
      <c r="L162" s="508">
        <f t="shared" si="38"/>
        <v>0</v>
      </c>
      <c r="M162" s="282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311"/>
      <c r="AD162" s="198">
        <f>'Основні дані'!$B$1</f>
        <v>260</v>
      </c>
    </row>
    <row r="163" spans="1:30" s="157" customFormat="1" ht="30" hidden="1">
      <c r="A163" s="397" t="s">
        <v>362</v>
      </c>
      <c r="B163" s="388"/>
      <c r="C163" s="385"/>
      <c r="D163" s="315"/>
      <c r="E163" s="314"/>
      <c r="F163" s="508">
        <f t="shared" si="36"/>
        <v>0</v>
      </c>
      <c r="G163" s="509">
        <f t="shared" si="37"/>
        <v>0</v>
      </c>
      <c r="H163" s="510">
        <f t="shared" si="39"/>
        <v>0</v>
      </c>
      <c r="I163" s="282"/>
      <c r="J163" s="283"/>
      <c r="K163" s="284"/>
      <c r="L163" s="508">
        <f t="shared" si="38"/>
        <v>0</v>
      </c>
      <c r="M163" s="282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311"/>
      <c r="AD163" s="198">
        <f>'Основні дані'!$B$1</f>
        <v>260</v>
      </c>
    </row>
    <row r="164" spans="1:30" s="157" customFormat="1" ht="30" hidden="1">
      <c r="A164" s="397" t="s">
        <v>363</v>
      </c>
      <c r="B164" s="388"/>
      <c r="C164" s="314"/>
      <c r="D164" s="315"/>
      <c r="E164" s="315"/>
      <c r="F164" s="508">
        <f t="shared" si="36"/>
        <v>0</v>
      </c>
      <c r="G164" s="509">
        <f t="shared" si="37"/>
        <v>0</v>
      </c>
      <c r="H164" s="510">
        <f t="shared" si="39"/>
        <v>0</v>
      </c>
      <c r="I164" s="282"/>
      <c r="J164" s="283"/>
      <c r="K164" s="284"/>
      <c r="L164" s="508">
        <f t="shared" si="38"/>
        <v>0</v>
      </c>
      <c r="M164" s="282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311"/>
      <c r="AD164" s="198">
        <f>'Основні дані'!$B$1</f>
        <v>260</v>
      </c>
    </row>
    <row r="165" spans="1:30" s="157" customFormat="1" ht="30" hidden="1">
      <c r="A165" s="397" t="s">
        <v>364</v>
      </c>
      <c r="B165" s="388"/>
      <c r="C165" s="314"/>
      <c r="D165" s="315"/>
      <c r="E165" s="315"/>
      <c r="F165" s="508">
        <f t="shared" si="36"/>
        <v>0</v>
      </c>
      <c r="G165" s="509">
        <f t="shared" si="37"/>
        <v>0</v>
      </c>
      <c r="H165" s="510">
        <f t="shared" si="39"/>
        <v>0</v>
      </c>
      <c r="I165" s="282"/>
      <c r="J165" s="283"/>
      <c r="K165" s="284"/>
      <c r="L165" s="508">
        <f t="shared" si="38"/>
        <v>0</v>
      </c>
      <c r="M165" s="282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311"/>
      <c r="AD165" s="198">
        <f>'Основні дані'!$B$1</f>
        <v>260</v>
      </c>
    </row>
    <row r="166" spans="1:30" s="157" customFormat="1" ht="30" hidden="1">
      <c r="A166" s="397" t="s">
        <v>365</v>
      </c>
      <c r="B166" s="388"/>
      <c r="C166" s="314"/>
      <c r="D166" s="315"/>
      <c r="E166" s="315"/>
      <c r="F166" s="508">
        <f t="shared" si="36"/>
        <v>0</v>
      </c>
      <c r="G166" s="509">
        <f t="shared" si="37"/>
        <v>0</v>
      </c>
      <c r="H166" s="510">
        <f t="shared" si="39"/>
        <v>0</v>
      </c>
      <c r="I166" s="282"/>
      <c r="J166" s="283"/>
      <c r="K166" s="284"/>
      <c r="L166" s="508">
        <f t="shared" si="38"/>
        <v>0</v>
      </c>
      <c r="M166" s="282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311"/>
      <c r="AD166" s="198">
        <f>'Основні дані'!$B$1</f>
        <v>260</v>
      </c>
    </row>
    <row r="167" spans="1:30" s="157" customFormat="1" ht="30" hidden="1">
      <c r="A167" s="397" t="s">
        <v>366</v>
      </c>
      <c r="B167" s="388"/>
      <c r="C167" s="315"/>
      <c r="D167" s="315"/>
      <c r="E167" s="315"/>
      <c r="F167" s="508">
        <f t="shared" si="36"/>
        <v>0</v>
      </c>
      <c r="G167" s="509">
        <f t="shared" si="37"/>
        <v>0</v>
      </c>
      <c r="H167" s="510">
        <f t="shared" si="39"/>
        <v>0</v>
      </c>
      <c r="I167" s="282"/>
      <c r="J167" s="283"/>
      <c r="K167" s="284"/>
      <c r="L167" s="508">
        <f t="shared" si="38"/>
        <v>0</v>
      </c>
      <c r="M167" s="282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311"/>
      <c r="AD167" s="198">
        <f>'Основні дані'!$B$1</f>
        <v>260</v>
      </c>
    </row>
    <row r="168" spans="1:30" s="157" customFormat="1" ht="30" hidden="1">
      <c r="A168" s="397" t="s">
        <v>367</v>
      </c>
      <c r="B168" s="388"/>
      <c r="C168" s="315"/>
      <c r="D168" s="315"/>
      <c r="E168" s="315"/>
      <c r="F168" s="508">
        <f t="shared" si="36"/>
        <v>0</v>
      </c>
      <c r="G168" s="509">
        <f t="shared" si="37"/>
        <v>0</v>
      </c>
      <c r="H168" s="510">
        <f t="shared" si="39"/>
        <v>0</v>
      </c>
      <c r="I168" s="282"/>
      <c r="J168" s="283"/>
      <c r="K168" s="284"/>
      <c r="L168" s="508">
        <f t="shared" si="38"/>
        <v>0</v>
      </c>
      <c r="M168" s="282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311"/>
      <c r="AD168" s="198">
        <f>'Основні дані'!$B$1</f>
        <v>260</v>
      </c>
    </row>
    <row r="169" spans="1:30" s="157" customFormat="1" ht="30" hidden="1">
      <c r="A169" s="397" t="s">
        <v>368</v>
      </c>
      <c r="B169" s="388"/>
      <c r="C169" s="315"/>
      <c r="D169" s="315"/>
      <c r="E169" s="315"/>
      <c r="F169" s="508">
        <f t="shared" si="36"/>
        <v>0</v>
      </c>
      <c r="G169" s="509">
        <f t="shared" si="37"/>
        <v>0</v>
      </c>
      <c r="H169" s="510">
        <f t="shared" si="39"/>
        <v>0</v>
      </c>
      <c r="I169" s="282"/>
      <c r="J169" s="283"/>
      <c r="K169" s="284"/>
      <c r="L169" s="508">
        <f t="shared" si="38"/>
        <v>0</v>
      </c>
      <c r="M169" s="282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311"/>
      <c r="AD169" s="198">
        <f>'Основні дані'!$B$1</f>
        <v>260</v>
      </c>
    </row>
    <row r="170" spans="1:30" s="157" customFormat="1" ht="30" hidden="1">
      <c r="A170" s="397" t="s">
        <v>369</v>
      </c>
      <c r="B170" s="388"/>
      <c r="C170" s="315"/>
      <c r="D170" s="315"/>
      <c r="E170" s="315"/>
      <c r="F170" s="508">
        <f t="shared" si="36"/>
        <v>0</v>
      </c>
      <c r="G170" s="509">
        <f t="shared" si="37"/>
        <v>0</v>
      </c>
      <c r="H170" s="510">
        <f t="shared" si="39"/>
        <v>0</v>
      </c>
      <c r="I170" s="282"/>
      <c r="J170" s="283"/>
      <c r="K170" s="284"/>
      <c r="L170" s="508">
        <f t="shared" si="38"/>
        <v>0</v>
      </c>
      <c r="M170" s="282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311"/>
      <c r="AD170" s="198">
        <f>'Основні дані'!$B$1</f>
        <v>260</v>
      </c>
    </row>
    <row r="171" spans="1:30" s="157" customFormat="1" ht="30" hidden="1">
      <c r="A171" s="397" t="s">
        <v>370</v>
      </c>
      <c r="B171" s="388"/>
      <c r="C171" s="315"/>
      <c r="D171" s="315"/>
      <c r="E171" s="315"/>
      <c r="F171" s="508">
        <f t="shared" si="36"/>
        <v>0</v>
      </c>
      <c r="G171" s="509">
        <f t="shared" si="37"/>
        <v>0</v>
      </c>
      <c r="H171" s="510">
        <f t="shared" si="39"/>
        <v>0</v>
      </c>
      <c r="I171" s="282"/>
      <c r="J171" s="283"/>
      <c r="K171" s="284"/>
      <c r="L171" s="508">
        <f t="shared" si="38"/>
        <v>0</v>
      </c>
      <c r="M171" s="282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311"/>
      <c r="AD171" s="198">
        <f>'Основні дані'!$B$1</f>
        <v>260</v>
      </c>
    </row>
    <row r="172" spans="1:30" s="157" customFormat="1" ht="30" hidden="1">
      <c r="A172" s="397" t="s">
        <v>371</v>
      </c>
      <c r="B172" s="388"/>
      <c r="C172" s="315"/>
      <c r="D172" s="315"/>
      <c r="E172" s="315"/>
      <c r="F172" s="508">
        <f t="shared" si="36"/>
        <v>0</v>
      </c>
      <c r="G172" s="509">
        <f t="shared" si="37"/>
        <v>0</v>
      </c>
      <c r="H172" s="510">
        <f t="shared" si="39"/>
        <v>0</v>
      </c>
      <c r="I172" s="282"/>
      <c r="J172" s="283"/>
      <c r="K172" s="284"/>
      <c r="L172" s="508">
        <f t="shared" si="38"/>
        <v>0</v>
      </c>
      <c r="M172" s="282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311"/>
      <c r="AD172" s="198">
        <f>'Основні дані'!$B$1</f>
        <v>260</v>
      </c>
    </row>
    <row r="173" spans="1:30" s="157" customFormat="1" ht="30" hidden="1">
      <c r="A173" s="397" t="s">
        <v>372</v>
      </c>
      <c r="B173" s="388"/>
      <c r="C173" s="315"/>
      <c r="D173" s="315"/>
      <c r="E173" s="315"/>
      <c r="F173" s="508">
        <f t="shared" si="36"/>
        <v>0</v>
      </c>
      <c r="G173" s="509">
        <f t="shared" si="37"/>
        <v>0</v>
      </c>
      <c r="H173" s="510">
        <f t="shared" si="39"/>
        <v>0</v>
      </c>
      <c r="I173" s="282"/>
      <c r="J173" s="283"/>
      <c r="K173" s="284"/>
      <c r="L173" s="508">
        <f t="shared" si="38"/>
        <v>0</v>
      </c>
      <c r="M173" s="282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311"/>
      <c r="AD173" s="198">
        <f>'Основні дані'!$B$1</f>
        <v>260</v>
      </c>
    </row>
    <row r="174" spans="1:30" s="157" customFormat="1" ht="30" hidden="1">
      <c r="A174" s="397" t="s">
        <v>373</v>
      </c>
      <c r="B174" s="386"/>
      <c r="C174" s="385"/>
      <c r="D174" s="314"/>
      <c r="E174" s="314"/>
      <c r="F174" s="508">
        <f t="shared" si="36"/>
        <v>0</v>
      </c>
      <c r="G174" s="509">
        <f t="shared" si="37"/>
        <v>0</v>
      </c>
      <c r="H174" s="510">
        <f t="shared" si="39"/>
        <v>0</v>
      </c>
      <c r="I174" s="282"/>
      <c r="J174" s="283"/>
      <c r="K174" s="284"/>
      <c r="L174" s="508">
        <f t="shared" si="38"/>
        <v>0</v>
      </c>
      <c r="M174" s="282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311"/>
      <c r="AD174" s="198">
        <f>'Основні дані'!$B$1</f>
        <v>260</v>
      </c>
    </row>
    <row r="175" spans="1:30" s="157" customFormat="1" ht="30" hidden="1">
      <c r="A175" s="397" t="s">
        <v>374</v>
      </c>
      <c r="B175" s="387"/>
      <c r="C175" s="385"/>
      <c r="D175" s="314"/>
      <c r="E175" s="314"/>
      <c r="F175" s="508">
        <f t="shared" si="36"/>
        <v>0</v>
      </c>
      <c r="G175" s="509">
        <f t="shared" si="37"/>
        <v>0</v>
      </c>
      <c r="H175" s="510">
        <f t="shared" si="39"/>
        <v>0</v>
      </c>
      <c r="I175" s="282"/>
      <c r="J175" s="283"/>
      <c r="K175" s="284"/>
      <c r="L175" s="508">
        <f t="shared" si="38"/>
        <v>0</v>
      </c>
      <c r="M175" s="282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311"/>
      <c r="AD175" s="198">
        <f>'Основні дані'!$B$1</f>
        <v>260</v>
      </c>
    </row>
    <row r="176" spans="1:30" s="157" customFormat="1" ht="30" hidden="1">
      <c r="A176" s="397" t="s">
        <v>375</v>
      </c>
      <c r="B176" s="388"/>
      <c r="C176" s="385"/>
      <c r="D176" s="315"/>
      <c r="E176" s="314"/>
      <c r="F176" s="508">
        <f t="shared" si="36"/>
        <v>0</v>
      </c>
      <c r="G176" s="509">
        <f t="shared" si="37"/>
        <v>0</v>
      </c>
      <c r="H176" s="510">
        <f t="shared" si="39"/>
        <v>0</v>
      </c>
      <c r="I176" s="282"/>
      <c r="J176" s="283"/>
      <c r="K176" s="284"/>
      <c r="L176" s="508">
        <f t="shared" si="38"/>
        <v>0</v>
      </c>
      <c r="M176" s="282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311"/>
      <c r="AD176" s="198">
        <f>'Основні дані'!$B$1</f>
        <v>260</v>
      </c>
    </row>
    <row r="177" spans="1:30" s="157" customFormat="1" ht="30" hidden="1">
      <c r="A177" s="397" t="s">
        <v>376</v>
      </c>
      <c r="B177" s="388"/>
      <c r="C177" s="385"/>
      <c r="D177" s="315"/>
      <c r="E177" s="314"/>
      <c r="F177" s="508">
        <f t="shared" si="36"/>
        <v>0</v>
      </c>
      <c r="G177" s="509">
        <f t="shared" si="37"/>
        <v>0</v>
      </c>
      <c r="H177" s="510">
        <f t="shared" si="39"/>
        <v>0</v>
      </c>
      <c r="I177" s="282"/>
      <c r="J177" s="283"/>
      <c r="K177" s="284"/>
      <c r="L177" s="508">
        <f t="shared" si="38"/>
        <v>0</v>
      </c>
      <c r="M177" s="282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311"/>
      <c r="AD177" s="198">
        <f>'Основні дані'!$B$1</f>
        <v>260</v>
      </c>
    </row>
    <row r="178" spans="1:30" s="157" customFormat="1" ht="30" hidden="1">
      <c r="A178" s="397" t="s">
        <v>377</v>
      </c>
      <c r="B178" s="449"/>
      <c r="C178" s="450"/>
      <c r="D178" s="451"/>
      <c r="E178" s="452"/>
      <c r="F178" s="512">
        <f t="shared" si="36"/>
        <v>0</v>
      </c>
      <c r="G178" s="513">
        <f t="shared" si="37"/>
        <v>0</v>
      </c>
      <c r="H178" s="510">
        <f t="shared" si="39"/>
        <v>0</v>
      </c>
      <c r="I178" s="285"/>
      <c r="J178" s="286"/>
      <c r="K178" s="287"/>
      <c r="L178" s="512">
        <f t="shared" si="38"/>
        <v>0</v>
      </c>
      <c r="M178" s="285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312"/>
      <c r="AD178" s="198">
        <f>'Основні дані'!$B$1</f>
        <v>260</v>
      </c>
    </row>
    <row r="179" spans="1:30" s="456" customFormat="1" ht="28.5" hidden="1" thickBot="1">
      <c r="A179" s="453"/>
      <c r="B179" s="469" t="s">
        <v>31</v>
      </c>
      <c r="C179" s="463"/>
      <c r="D179" s="468" t="s">
        <v>378</v>
      </c>
      <c r="E179" s="464"/>
      <c r="F179" s="458">
        <f t="shared" si="36"/>
        <v>6</v>
      </c>
      <c r="G179" s="459">
        <f t="shared" si="37"/>
        <v>180</v>
      </c>
      <c r="H179" s="459">
        <f>(M179*Титул!BC$18)+(O179*Титул!BD$18)+(Q179*Титул!BE$18)+(S179*Титул!BF$18)+(U179*Титул!BG$18)+(W179*Титул!BH$18)+(Y179*Титул!BI$18)+(AA179*Титул!BJ$18)</f>
        <v>0</v>
      </c>
      <c r="I179" s="459"/>
      <c r="J179" s="459"/>
      <c r="K179" s="459"/>
      <c r="L179" s="459">
        <f t="shared" si="38"/>
        <v>180</v>
      </c>
      <c r="M179" s="459"/>
      <c r="N179" s="459">
        <f>Титул!$BC$20*1.5</f>
        <v>0</v>
      </c>
      <c r="O179" s="459"/>
      <c r="P179" s="459">
        <f>Титул!$BD$20*1.5</f>
        <v>0</v>
      </c>
      <c r="Q179" s="459"/>
      <c r="R179" s="459">
        <f>Титул!$BE$20*1.5</f>
        <v>0</v>
      </c>
      <c r="S179" s="459"/>
      <c r="T179" s="459">
        <f>Титул!$BF$20*1.5</f>
        <v>0</v>
      </c>
      <c r="U179" s="459"/>
      <c r="V179" s="459">
        <f>Титул!$BG$20*1.5</f>
        <v>0</v>
      </c>
      <c r="W179" s="459"/>
      <c r="X179" s="459">
        <f>Титул!$BH$20*1.5</f>
        <v>0</v>
      </c>
      <c r="Y179" s="459"/>
      <c r="Z179" s="459">
        <f>Титул!$BI$20*1.5</f>
        <v>0</v>
      </c>
      <c r="AA179" s="459"/>
      <c r="AB179" s="459">
        <v>6</v>
      </c>
      <c r="AC179" s="454"/>
      <c r="AD179" s="455">
        <f>'Основні дані'!$B$1</f>
        <v>260</v>
      </c>
    </row>
    <row r="180" spans="1:30" s="157" customFormat="1" ht="28.5" hidden="1" thickBot="1">
      <c r="A180" s="266"/>
      <c r="B180" s="470" t="s">
        <v>115</v>
      </c>
      <c r="C180" s="465"/>
      <c r="D180" s="465"/>
      <c r="E180" s="466"/>
      <c r="F180" s="461">
        <f t="shared" si="36"/>
        <v>6</v>
      </c>
      <c r="G180" s="461">
        <f>F180*30</f>
        <v>180</v>
      </c>
      <c r="H180" s="461"/>
      <c r="I180" s="461"/>
      <c r="J180" s="461"/>
      <c r="K180" s="461"/>
      <c r="L180" s="461">
        <f>IF(G180-H180=G180-I180-J180-K180,G180-H180,"!ОШИБКА!")</f>
        <v>180</v>
      </c>
      <c r="M180" s="461"/>
      <c r="N180" s="461"/>
      <c r="O180" s="461"/>
      <c r="P180" s="461"/>
      <c r="Q180" s="461"/>
      <c r="R180" s="461"/>
      <c r="S180" s="461"/>
      <c r="T180" s="461"/>
      <c r="U180" s="461"/>
      <c r="V180" s="461"/>
      <c r="W180" s="461"/>
      <c r="X180" s="461"/>
      <c r="Y180" s="461"/>
      <c r="Z180" s="461"/>
      <c r="AA180" s="461"/>
      <c r="AB180" s="461">
        <f>Титул!$AS$35+Титул!$AS$37+Титул!$AS$39</f>
        <v>6</v>
      </c>
      <c r="AC180" s="349"/>
      <c r="AD180" s="198">
        <f>'Основні дані'!$B$1</f>
        <v>260</v>
      </c>
    </row>
    <row r="181" spans="1:30" s="157" customFormat="1" ht="27" hidden="1">
      <c r="A181" s="445" t="s">
        <v>379</v>
      </c>
      <c r="B181" s="446" t="s">
        <v>405</v>
      </c>
      <c r="C181" s="447"/>
      <c r="D181" s="447"/>
      <c r="E181" s="447"/>
      <c r="F181" s="457">
        <f>IF(SUM(F182:F208)=F$97,F$97,"ОШИБКА")</f>
        <v>12</v>
      </c>
      <c r="G181" s="457">
        <f>IF(SUM(G182:G208)=G$97,G$97,"ОШИБКА")</f>
        <v>360</v>
      </c>
      <c r="H181" s="457">
        <f aca="true" t="shared" si="40" ref="H181:AA181">SUM(H182:H208)</f>
        <v>0</v>
      </c>
      <c r="I181" s="457">
        <f t="shared" si="40"/>
        <v>0</v>
      </c>
      <c r="J181" s="457">
        <f t="shared" si="40"/>
        <v>0</v>
      </c>
      <c r="K181" s="457">
        <f t="shared" si="40"/>
        <v>0</v>
      </c>
      <c r="L181" s="457">
        <f t="shared" si="40"/>
        <v>360</v>
      </c>
      <c r="M181" s="457">
        <f t="shared" si="40"/>
        <v>0</v>
      </c>
      <c r="N181" s="457">
        <f t="shared" si="40"/>
        <v>0</v>
      </c>
      <c r="O181" s="457">
        <f t="shared" si="40"/>
        <v>0</v>
      </c>
      <c r="P181" s="457">
        <f t="shared" si="40"/>
        <v>0</v>
      </c>
      <c r="Q181" s="457">
        <f t="shared" si="40"/>
        <v>0</v>
      </c>
      <c r="R181" s="457">
        <f t="shared" si="40"/>
        <v>0</v>
      </c>
      <c r="S181" s="457">
        <f t="shared" si="40"/>
        <v>0</v>
      </c>
      <c r="T181" s="457">
        <f t="shared" si="40"/>
        <v>0</v>
      </c>
      <c r="U181" s="457">
        <f t="shared" si="40"/>
        <v>0</v>
      </c>
      <c r="V181" s="457">
        <f t="shared" si="40"/>
        <v>0</v>
      </c>
      <c r="W181" s="457">
        <f t="shared" si="40"/>
        <v>0</v>
      </c>
      <c r="X181" s="457">
        <f t="shared" si="40"/>
        <v>0</v>
      </c>
      <c r="Y181" s="457">
        <f t="shared" si="40"/>
        <v>0</v>
      </c>
      <c r="Z181" s="457">
        <f t="shared" si="40"/>
        <v>0</v>
      </c>
      <c r="AA181" s="457">
        <f t="shared" si="40"/>
        <v>0</v>
      </c>
      <c r="AB181" s="457"/>
      <c r="AC181" s="448"/>
      <c r="AD181" s="198">
        <f>'Основні дані'!$B$1</f>
        <v>260</v>
      </c>
    </row>
    <row r="182" spans="1:30" s="157" customFormat="1" ht="30" hidden="1">
      <c r="A182" s="397" t="s">
        <v>380</v>
      </c>
      <c r="B182" s="386"/>
      <c r="C182" s="444"/>
      <c r="D182" s="444"/>
      <c r="E182" s="444"/>
      <c r="F182" s="510">
        <f aca="true" t="shared" si="41" ref="F182:F208">N182+P182+R182+T182+V182+X182+Z182+AB182</f>
        <v>0</v>
      </c>
      <c r="G182" s="511">
        <f aca="true" t="shared" si="42" ref="G182:G207">F182*30</f>
        <v>0</v>
      </c>
      <c r="H182" s="510">
        <f>M182*2+O182*2+Q182*2+S182*2</f>
        <v>0</v>
      </c>
      <c r="I182" s="288"/>
      <c r="J182" s="289"/>
      <c r="K182" s="290"/>
      <c r="L182" s="510">
        <f aca="true" t="shared" si="43" ref="L182:L207">IF(H182=I182+J182+K182,G182-H182,"!ОШИБКА!")</f>
        <v>0</v>
      </c>
      <c r="M182" s="288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442"/>
      <c r="AD182" s="198">
        <f>'Основні дані'!$B$1</f>
        <v>260</v>
      </c>
    </row>
    <row r="183" spans="1:30" s="157" customFormat="1" ht="30" hidden="1">
      <c r="A183" s="397" t="s">
        <v>381</v>
      </c>
      <c r="B183" s="384"/>
      <c r="C183" s="385"/>
      <c r="D183" s="385"/>
      <c r="E183" s="385"/>
      <c r="F183" s="508">
        <f t="shared" si="41"/>
        <v>0</v>
      </c>
      <c r="G183" s="509">
        <f t="shared" si="42"/>
        <v>0</v>
      </c>
      <c r="H183" s="510">
        <f aca="true" t="shared" si="44" ref="H183:H205">M183*2+O183*2+Q183*2+S183*2+U183*3+W183*3+Y183*3+AA183*2</f>
        <v>0</v>
      </c>
      <c r="I183" s="282"/>
      <c r="J183" s="283"/>
      <c r="K183" s="284"/>
      <c r="L183" s="508">
        <f t="shared" si="43"/>
        <v>0</v>
      </c>
      <c r="M183" s="282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443"/>
      <c r="AD183" s="198">
        <f>'Основні дані'!$B$1</f>
        <v>260</v>
      </c>
    </row>
    <row r="184" spans="1:30" s="157" customFormat="1" ht="30" hidden="1">
      <c r="A184" s="397" t="s">
        <v>382</v>
      </c>
      <c r="B184" s="384"/>
      <c r="C184" s="385"/>
      <c r="D184" s="385"/>
      <c r="E184" s="385"/>
      <c r="F184" s="508">
        <f t="shared" si="41"/>
        <v>0</v>
      </c>
      <c r="G184" s="509">
        <f t="shared" si="42"/>
        <v>0</v>
      </c>
      <c r="H184" s="510">
        <f t="shared" si="44"/>
        <v>0</v>
      </c>
      <c r="I184" s="282"/>
      <c r="J184" s="283"/>
      <c r="K184" s="284"/>
      <c r="L184" s="508">
        <f t="shared" si="43"/>
        <v>0</v>
      </c>
      <c r="M184" s="282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311"/>
      <c r="AD184" s="198">
        <f>'Основні дані'!$B$1</f>
        <v>260</v>
      </c>
    </row>
    <row r="185" spans="1:30" s="157" customFormat="1" ht="30" hidden="1">
      <c r="A185" s="397" t="s">
        <v>383</v>
      </c>
      <c r="B185" s="384"/>
      <c r="C185" s="385"/>
      <c r="D185" s="385"/>
      <c r="E185" s="385"/>
      <c r="F185" s="508">
        <f t="shared" si="41"/>
        <v>0</v>
      </c>
      <c r="G185" s="509">
        <f t="shared" si="42"/>
        <v>0</v>
      </c>
      <c r="H185" s="510">
        <f t="shared" si="44"/>
        <v>0</v>
      </c>
      <c r="I185" s="282"/>
      <c r="J185" s="283"/>
      <c r="K185" s="284"/>
      <c r="L185" s="508">
        <f t="shared" si="43"/>
        <v>0</v>
      </c>
      <c r="M185" s="282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311"/>
      <c r="AD185" s="198">
        <f>'Основні дані'!$B$1</f>
        <v>260</v>
      </c>
    </row>
    <row r="186" spans="1:30" s="157" customFormat="1" ht="30" hidden="1">
      <c r="A186" s="397" t="s">
        <v>384</v>
      </c>
      <c r="B186" s="384"/>
      <c r="C186" s="385"/>
      <c r="D186" s="314"/>
      <c r="E186" s="315"/>
      <c r="F186" s="508">
        <f t="shared" si="41"/>
        <v>0</v>
      </c>
      <c r="G186" s="509">
        <f t="shared" si="42"/>
        <v>0</v>
      </c>
      <c r="H186" s="510">
        <f t="shared" si="44"/>
        <v>0</v>
      </c>
      <c r="I186" s="282"/>
      <c r="J186" s="283"/>
      <c r="K186" s="284"/>
      <c r="L186" s="508">
        <f t="shared" si="43"/>
        <v>0</v>
      </c>
      <c r="M186" s="282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311"/>
      <c r="AD186" s="198">
        <f>'Основні дані'!$B$1</f>
        <v>260</v>
      </c>
    </row>
    <row r="187" spans="1:30" s="157" customFormat="1" ht="30" hidden="1">
      <c r="A187" s="397" t="s">
        <v>385</v>
      </c>
      <c r="B187" s="386"/>
      <c r="C187" s="385"/>
      <c r="D187" s="314"/>
      <c r="E187" s="314"/>
      <c r="F187" s="508">
        <f t="shared" si="41"/>
        <v>0</v>
      </c>
      <c r="G187" s="509">
        <f t="shared" si="42"/>
        <v>0</v>
      </c>
      <c r="H187" s="510">
        <f t="shared" si="44"/>
        <v>0</v>
      </c>
      <c r="I187" s="282"/>
      <c r="J187" s="283"/>
      <c r="K187" s="284"/>
      <c r="L187" s="508">
        <f t="shared" si="43"/>
        <v>0</v>
      </c>
      <c r="M187" s="282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311"/>
      <c r="AD187" s="198">
        <f>'Основні дані'!$B$1</f>
        <v>260</v>
      </c>
    </row>
    <row r="188" spans="1:30" s="157" customFormat="1" ht="30" hidden="1">
      <c r="A188" s="397" t="s">
        <v>386</v>
      </c>
      <c r="B188" s="387"/>
      <c r="C188" s="385"/>
      <c r="D188" s="314"/>
      <c r="E188" s="314"/>
      <c r="F188" s="508">
        <f t="shared" si="41"/>
        <v>0</v>
      </c>
      <c r="G188" s="509">
        <f t="shared" si="42"/>
        <v>0</v>
      </c>
      <c r="H188" s="510">
        <f t="shared" si="44"/>
        <v>0</v>
      </c>
      <c r="I188" s="282"/>
      <c r="J188" s="283"/>
      <c r="K188" s="284"/>
      <c r="L188" s="508">
        <f t="shared" si="43"/>
        <v>0</v>
      </c>
      <c r="M188" s="282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311"/>
      <c r="AD188" s="198">
        <f>'Основні дані'!$B$1</f>
        <v>260</v>
      </c>
    </row>
    <row r="189" spans="1:30" s="157" customFormat="1" ht="30" hidden="1">
      <c r="A189" s="397" t="s">
        <v>387</v>
      </c>
      <c r="B189" s="388"/>
      <c r="C189" s="385"/>
      <c r="D189" s="315"/>
      <c r="E189" s="314"/>
      <c r="F189" s="508">
        <f t="shared" si="41"/>
        <v>0</v>
      </c>
      <c r="G189" s="509">
        <f t="shared" si="42"/>
        <v>0</v>
      </c>
      <c r="H189" s="510">
        <f t="shared" si="44"/>
        <v>0</v>
      </c>
      <c r="I189" s="282"/>
      <c r="J189" s="283"/>
      <c r="K189" s="284"/>
      <c r="L189" s="508">
        <f t="shared" si="43"/>
        <v>0</v>
      </c>
      <c r="M189" s="282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311"/>
      <c r="AD189" s="198">
        <f>'Основні дані'!$B$1</f>
        <v>260</v>
      </c>
    </row>
    <row r="190" spans="1:30" s="157" customFormat="1" ht="30" hidden="1">
      <c r="A190" s="397" t="s">
        <v>388</v>
      </c>
      <c r="B190" s="388"/>
      <c r="C190" s="385"/>
      <c r="D190" s="315"/>
      <c r="E190" s="314"/>
      <c r="F190" s="508">
        <f t="shared" si="41"/>
        <v>0</v>
      </c>
      <c r="G190" s="509">
        <f t="shared" si="42"/>
        <v>0</v>
      </c>
      <c r="H190" s="510">
        <f t="shared" si="44"/>
        <v>0</v>
      </c>
      <c r="I190" s="282"/>
      <c r="J190" s="283"/>
      <c r="K190" s="284"/>
      <c r="L190" s="508">
        <f t="shared" si="43"/>
        <v>0</v>
      </c>
      <c r="M190" s="282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311"/>
      <c r="AD190" s="198">
        <f>'Основні дані'!$B$1</f>
        <v>260</v>
      </c>
    </row>
    <row r="191" spans="1:30" s="157" customFormat="1" ht="30" hidden="1">
      <c r="A191" s="397" t="s">
        <v>389</v>
      </c>
      <c r="B191" s="388"/>
      <c r="C191" s="385"/>
      <c r="D191" s="315"/>
      <c r="E191" s="314"/>
      <c r="F191" s="508">
        <f t="shared" si="41"/>
        <v>0</v>
      </c>
      <c r="G191" s="509">
        <f t="shared" si="42"/>
        <v>0</v>
      </c>
      <c r="H191" s="510">
        <f t="shared" si="44"/>
        <v>0</v>
      </c>
      <c r="I191" s="282"/>
      <c r="J191" s="283"/>
      <c r="K191" s="284"/>
      <c r="L191" s="508">
        <f t="shared" si="43"/>
        <v>0</v>
      </c>
      <c r="M191" s="282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311"/>
      <c r="AD191" s="198">
        <f>'Основні дані'!$B$1</f>
        <v>260</v>
      </c>
    </row>
    <row r="192" spans="1:30" s="157" customFormat="1" ht="30" hidden="1">
      <c r="A192" s="397" t="s">
        <v>390</v>
      </c>
      <c r="B192" s="388"/>
      <c r="C192" s="314"/>
      <c r="D192" s="315"/>
      <c r="E192" s="315"/>
      <c r="F192" s="508">
        <f t="shared" si="41"/>
        <v>0</v>
      </c>
      <c r="G192" s="509">
        <f t="shared" si="42"/>
        <v>0</v>
      </c>
      <c r="H192" s="510">
        <f t="shared" si="44"/>
        <v>0</v>
      </c>
      <c r="I192" s="282"/>
      <c r="J192" s="283"/>
      <c r="K192" s="284"/>
      <c r="L192" s="508">
        <f t="shared" si="43"/>
        <v>0</v>
      </c>
      <c r="M192" s="282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311"/>
      <c r="AD192" s="198">
        <f>'Основні дані'!$B$1</f>
        <v>260</v>
      </c>
    </row>
    <row r="193" spans="1:30" s="157" customFormat="1" ht="30" hidden="1">
      <c r="A193" s="397" t="s">
        <v>391</v>
      </c>
      <c r="B193" s="388"/>
      <c r="C193" s="314"/>
      <c r="D193" s="315"/>
      <c r="E193" s="315"/>
      <c r="F193" s="508">
        <f t="shared" si="41"/>
        <v>0</v>
      </c>
      <c r="G193" s="509">
        <f t="shared" si="42"/>
        <v>0</v>
      </c>
      <c r="H193" s="510">
        <f t="shared" si="44"/>
        <v>0</v>
      </c>
      <c r="I193" s="282"/>
      <c r="J193" s="283"/>
      <c r="K193" s="284"/>
      <c r="L193" s="508">
        <f t="shared" si="43"/>
        <v>0</v>
      </c>
      <c r="M193" s="282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311"/>
      <c r="AD193" s="198">
        <f>'Основні дані'!$B$1</f>
        <v>260</v>
      </c>
    </row>
    <row r="194" spans="1:30" s="157" customFormat="1" ht="30" hidden="1">
      <c r="A194" s="397" t="s">
        <v>392</v>
      </c>
      <c r="B194" s="388"/>
      <c r="C194" s="314"/>
      <c r="D194" s="315"/>
      <c r="E194" s="315"/>
      <c r="F194" s="508">
        <f t="shared" si="41"/>
        <v>0</v>
      </c>
      <c r="G194" s="509">
        <f t="shared" si="42"/>
        <v>0</v>
      </c>
      <c r="H194" s="510">
        <f t="shared" si="44"/>
        <v>0</v>
      </c>
      <c r="I194" s="282"/>
      <c r="J194" s="283"/>
      <c r="K194" s="284"/>
      <c r="L194" s="508">
        <f t="shared" si="43"/>
        <v>0</v>
      </c>
      <c r="M194" s="282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311"/>
      <c r="AD194" s="198">
        <f>'Основні дані'!$B$1</f>
        <v>260</v>
      </c>
    </row>
    <row r="195" spans="1:30" s="157" customFormat="1" ht="30" hidden="1">
      <c r="A195" s="397" t="s">
        <v>393</v>
      </c>
      <c r="B195" s="388"/>
      <c r="C195" s="315"/>
      <c r="D195" s="315"/>
      <c r="E195" s="315"/>
      <c r="F195" s="508">
        <f t="shared" si="41"/>
        <v>0</v>
      </c>
      <c r="G195" s="509">
        <f t="shared" si="42"/>
        <v>0</v>
      </c>
      <c r="H195" s="510">
        <f t="shared" si="44"/>
        <v>0</v>
      </c>
      <c r="I195" s="282"/>
      <c r="J195" s="283"/>
      <c r="K195" s="284"/>
      <c r="L195" s="508">
        <f t="shared" si="43"/>
        <v>0</v>
      </c>
      <c r="M195" s="282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311"/>
      <c r="AD195" s="198">
        <f>'Основні дані'!$B$1</f>
        <v>260</v>
      </c>
    </row>
    <row r="196" spans="1:30" s="157" customFormat="1" ht="30" hidden="1">
      <c r="A196" s="397" t="s">
        <v>394</v>
      </c>
      <c r="B196" s="388"/>
      <c r="C196" s="315"/>
      <c r="D196" s="315"/>
      <c r="E196" s="315"/>
      <c r="F196" s="508">
        <f t="shared" si="41"/>
        <v>0</v>
      </c>
      <c r="G196" s="509">
        <f t="shared" si="42"/>
        <v>0</v>
      </c>
      <c r="H196" s="510">
        <f t="shared" si="44"/>
        <v>0</v>
      </c>
      <c r="I196" s="282"/>
      <c r="J196" s="283"/>
      <c r="K196" s="284"/>
      <c r="L196" s="508">
        <f t="shared" si="43"/>
        <v>0</v>
      </c>
      <c r="M196" s="282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311"/>
      <c r="AD196" s="198">
        <f>'Основні дані'!$B$1</f>
        <v>260</v>
      </c>
    </row>
    <row r="197" spans="1:30" s="157" customFormat="1" ht="30" hidden="1">
      <c r="A197" s="397" t="s">
        <v>395</v>
      </c>
      <c r="B197" s="388"/>
      <c r="C197" s="315"/>
      <c r="D197" s="315"/>
      <c r="E197" s="315"/>
      <c r="F197" s="508">
        <f t="shared" si="41"/>
        <v>0</v>
      </c>
      <c r="G197" s="509">
        <f t="shared" si="42"/>
        <v>0</v>
      </c>
      <c r="H197" s="510">
        <f t="shared" si="44"/>
        <v>0</v>
      </c>
      <c r="I197" s="282"/>
      <c r="J197" s="283"/>
      <c r="K197" s="284"/>
      <c r="L197" s="508">
        <f t="shared" si="43"/>
        <v>0</v>
      </c>
      <c r="M197" s="282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311"/>
      <c r="AD197" s="198">
        <f>'Основні дані'!$B$1</f>
        <v>260</v>
      </c>
    </row>
    <row r="198" spans="1:30" s="157" customFormat="1" ht="30" hidden="1">
      <c r="A198" s="397" t="s">
        <v>396</v>
      </c>
      <c r="B198" s="388"/>
      <c r="C198" s="315"/>
      <c r="D198" s="315"/>
      <c r="E198" s="315"/>
      <c r="F198" s="508">
        <f t="shared" si="41"/>
        <v>0</v>
      </c>
      <c r="G198" s="509">
        <f t="shared" si="42"/>
        <v>0</v>
      </c>
      <c r="H198" s="510">
        <f t="shared" si="44"/>
        <v>0</v>
      </c>
      <c r="I198" s="282"/>
      <c r="J198" s="283"/>
      <c r="K198" s="284"/>
      <c r="L198" s="508">
        <f t="shared" si="43"/>
        <v>0</v>
      </c>
      <c r="M198" s="282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311"/>
      <c r="AD198" s="198">
        <f>'Основні дані'!$B$1</f>
        <v>260</v>
      </c>
    </row>
    <row r="199" spans="1:30" s="157" customFormat="1" ht="30" hidden="1">
      <c r="A199" s="397" t="s">
        <v>397</v>
      </c>
      <c r="B199" s="388"/>
      <c r="C199" s="315"/>
      <c r="D199" s="315"/>
      <c r="E199" s="315"/>
      <c r="F199" s="508">
        <f t="shared" si="41"/>
        <v>0</v>
      </c>
      <c r="G199" s="509">
        <f t="shared" si="42"/>
        <v>0</v>
      </c>
      <c r="H199" s="510">
        <f t="shared" si="44"/>
        <v>0</v>
      </c>
      <c r="I199" s="282"/>
      <c r="J199" s="283"/>
      <c r="K199" s="284"/>
      <c r="L199" s="508">
        <f t="shared" si="43"/>
        <v>0</v>
      </c>
      <c r="M199" s="282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311"/>
      <c r="AD199" s="198">
        <f>'Основні дані'!$B$1</f>
        <v>260</v>
      </c>
    </row>
    <row r="200" spans="1:30" s="157" customFormat="1" ht="30" hidden="1">
      <c r="A200" s="397" t="s">
        <v>398</v>
      </c>
      <c r="B200" s="388"/>
      <c r="C200" s="315"/>
      <c r="D200" s="315"/>
      <c r="E200" s="315"/>
      <c r="F200" s="508">
        <f t="shared" si="41"/>
        <v>0</v>
      </c>
      <c r="G200" s="509">
        <f t="shared" si="42"/>
        <v>0</v>
      </c>
      <c r="H200" s="510">
        <f t="shared" si="44"/>
        <v>0</v>
      </c>
      <c r="I200" s="282"/>
      <c r="J200" s="283"/>
      <c r="K200" s="284"/>
      <c r="L200" s="508">
        <f t="shared" si="43"/>
        <v>0</v>
      </c>
      <c r="M200" s="282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311"/>
      <c r="AD200" s="198">
        <f>'Основні дані'!$B$1</f>
        <v>260</v>
      </c>
    </row>
    <row r="201" spans="1:30" s="157" customFormat="1" ht="30" hidden="1">
      <c r="A201" s="397" t="s">
        <v>399</v>
      </c>
      <c r="B201" s="388"/>
      <c r="C201" s="315"/>
      <c r="D201" s="315"/>
      <c r="E201" s="315"/>
      <c r="F201" s="508">
        <f t="shared" si="41"/>
        <v>0</v>
      </c>
      <c r="G201" s="509">
        <f t="shared" si="42"/>
        <v>0</v>
      </c>
      <c r="H201" s="510">
        <f t="shared" si="44"/>
        <v>0</v>
      </c>
      <c r="I201" s="282"/>
      <c r="J201" s="283"/>
      <c r="K201" s="284"/>
      <c r="L201" s="508">
        <f t="shared" si="43"/>
        <v>0</v>
      </c>
      <c r="M201" s="282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311"/>
      <c r="AD201" s="198">
        <f>'Основні дані'!$B$1</f>
        <v>260</v>
      </c>
    </row>
    <row r="202" spans="1:30" s="157" customFormat="1" ht="30" hidden="1">
      <c r="A202" s="397" t="s">
        <v>400</v>
      </c>
      <c r="B202" s="386"/>
      <c r="C202" s="385"/>
      <c r="D202" s="314"/>
      <c r="E202" s="314"/>
      <c r="F202" s="508">
        <f t="shared" si="41"/>
        <v>0</v>
      </c>
      <c r="G202" s="509">
        <f t="shared" si="42"/>
        <v>0</v>
      </c>
      <c r="H202" s="510">
        <f t="shared" si="44"/>
        <v>0</v>
      </c>
      <c r="I202" s="282"/>
      <c r="J202" s="283"/>
      <c r="K202" s="284"/>
      <c r="L202" s="508">
        <f t="shared" si="43"/>
        <v>0</v>
      </c>
      <c r="M202" s="282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311"/>
      <c r="AD202" s="198">
        <f>'Основні дані'!$B$1</f>
        <v>260</v>
      </c>
    </row>
    <row r="203" spans="1:30" s="157" customFormat="1" ht="30" hidden="1">
      <c r="A203" s="397" t="s">
        <v>401</v>
      </c>
      <c r="B203" s="387"/>
      <c r="C203" s="385"/>
      <c r="D203" s="314"/>
      <c r="E203" s="314"/>
      <c r="F203" s="508">
        <f t="shared" si="41"/>
        <v>0</v>
      </c>
      <c r="G203" s="509">
        <f t="shared" si="42"/>
        <v>0</v>
      </c>
      <c r="H203" s="510">
        <f t="shared" si="44"/>
        <v>0</v>
      </c>
      <c r="I203" s="282"/>
      <c r="J203" s="283"/>
      <c r="K203" s="284"/>
      <c r="L203" s="508">
        <f t="shared" si="43"/>
        <v>0</v>
      </c>
      <c r="M203" s="282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311"/>
      <c r="AD203" s="198">
        <f>'Основні дані'!$B$1</f>
        <v>260</v>
      </c>
    </row>
    <row r="204" spans="1:30" s="157" customFormat="1" ht="30" hidden="1">
      <c r="A204" s="397" t="s">
        <v>402</v>
      </c>
      <c r="B204" s="388"/>
      <c r="C204" s="385"/>
      <c r="D204" s="315"/>
      <c r="E204" s="314"/>
      <c r="F204" s="508">
        <f t="shared" si="41"/>
        <v>0</v>
      </c>
      <c r="G204" s="509">
        <f t="shared" si="42"/>
        <v>0</v>
      </c>
      <c r="H204" s="510">
        <f t="shared" si="44"/>
        <v>0</v>
      </c>
      <c r="I204" s="282"/>
      <c r="J204" s="283"/>
      <c r="K204" s="284"/>
      <c r="L204" s="508">
        <f t="shared" si="43"/>
        <v>0</v>
      </c>
      <c r="M204" s="282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311"/>
      <c r="AD204" s="198">
        <f>'Основні дані'!$B$1</f>
        <v>260</v>
      </c>
    </row>
    <row r="205" spans="1:30" s="157" customFormat="1" ht="30" hidden="1">
      <c r="A205" s="397" t="s">
        <v>403</v>
      </c>
      <c r="B205" s="388"/>
      <c r="C205" s="385"/>
      <c r="D205" s="315"/>
      <c r="E205" s="314"/>
      <c r="F205" s="508">
        <f t="shared" si="41"/>
        <v>0</v>
      </c>
      <c r="G205" s="509">
        <f t="shared" si="42"/>
        <v>0</v>
      </c>
      <c r="H205" s="510">
        <f t="shared" si="44"/>
        <v>0</v>
      </c>
      <c r="I205" s="282"/>
      <c r="J205" s="283"/>
      <c r="K205" s="284"/>
      <c r="L205" s="508">
        <f t="shared" si="43"/>
        <v>0</v>
      </c>
      <c r="M205" s="282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311"/>
      <c r="AD205" s="198">
        <f>'Основні дані'!$B$1</f>
        <v>260</v>
      </c>
    </row>
    <row r="206" spans="1:30" s="157" customFormat="1" ht="30" hidden="1">
      <c r="A206" s="397" t="s">
        <v>404</v>
      </c>
      <c r="B206" s="449"/>
      <c r="C206" s="450"/>
      <c r="D206" s="451"/>
      <c r="E206" s="452"/>
      <c r="F206" s="512">
        <f t="shared" si="41"/>
        <v>0</v>
      </c>
      <c r="G206" s="513">
        <f t="shared" si="42"/>
        <v>0</v>
      </c>
      <c r="H206" s="510">
        <f>M206*2+O206*2+Q206*2+S206*2+U206*3+W206*3+Y206*3+AA206*2</f>
        <v>0</v>
      </c>
      <c r="I206" s="285"/>
      <c r="J206" s="286"/>
      <c r="K206" s="287"/>
      <c r="L206" s="512">
        <f>IF(H206=I206+J206+K206,G206-H206,"!ОШИБКА!")</f>
        <v>0</v>
      </c>
      <c r="M206" s="285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312"/>
      <c r="AD206" s="198">
        <f>'Основні дані'!$B$1</f>
        <v>260</v>
      </c>
    </row>
    <row r="207" spans="1:30" s="456" customFormat="1" ht="28.5" hidden="1" thickBot="1">
      <c r="A207" s="453"/>
      <c r="B207" s="469" t="s">
        <v>31</v>
      </c>
      <c r="C207" s="463"/>
      <c r="D207" s="468" t="s">
        <v>378</v>
      </c>
      <c r="E207" s="464"/>
      <c r="F207" s="458">
        <f t="shared" si="41"/>
        <v>6</v>
      </c>
      <c r="G207" s="459">
        <f t="shared" si="42"/>
        <v>180</v>
      </c>
      <c r="H207" s="459">
        <f>(M207*Титул!BC$18)+(O207*Титул!BD$18)+(Q207*Титул!BE$18)+(S207*Титул!BF$18)+(U207*Титул!BG$18)+(W207*Титул!BH$18)+(Y207*Титул!BI$18)+(AA207*Титул!BJ$18)</f>
        <v>0</v>
      </c>
      <c r="I207" s="459"/>
      <c r="J207" s="459"/>
      <c r="K207" s="459"/>
      <c r="L207" s="459">
        <f t="shared" si="43"/>
        <v>180</v>
      </c>
      <c r="M207" s="459"/>
      <c r="N207" s="459">
        <f>Титул!$BC$20*1.5</f>
        <v>0</v>
      </c>
      <c r="O207" s="459"/>
      <c r="P207" s="459">
        <f>Титул!$BD$20*1.5</f>
        <v>0</v>
      </c>
      <c r="Q207" s="459"/>
      <c r="R207" s="459">
        <f>Титул!$BE$20*1.5</f>
        <v>0</v>
      </c>
      <c r="S207" s="459"/>
      <c r="T207" s="459">
        <f>Титул!$BF$20*1.5</f>
        <v>0</v>
      </c>
      <c r="U207" s="459"/>
      <c r="V207" s="459">
        <f>Титул!$BG$20*1.5</f>
        <v>0</v>
      </c>
      <c r="W207" s="459"/>
      <c r="X207" s="459">
        <f>Титул!$BH$20*1.5</f>
        <v>0</v>
      </c>
      <c r="Y207" s="459"/>
      <c r="Z207" s="459">
        <f>Титул!$BI$20*1.5</f>
        <v>0</v>
      </c>
      <c r="AA207" s="459"/>
      <c r="AB207" s="459">
        <v>6</v>
      </c>
      <c r="AC207" s="454"/>
      <c r="AD207" s="455">
        <f>'Основні дані'!$B$1</f>
        <v>260</v>
      </c>
    </row>
    <row r="208" spans="1:30" s="157" customFormat="1" ht="28.5" hidden="1" thickBot="1">
      <c r="A208" s="266"/>
      <c r="B208" s="470" t="s">
        <v>115</v>
      </c>
      <c r="C208" s="465"/>
      <c r="D208" s="465"/>
      <c r="E208" s="466"/>
      <c r="F208" s="461">
        <f t="shared" si="41"/>
        <v>6</v>
      </c>
      <c r="G208" s="461">
        <f>F208*30</f>
        <v>180</v>
      </c>
      <c r="H208" s="461"/>
      <c r="I208" s="461"/>
      <c r="J208" s="461"/>
      <c r="K208" s="461"/>
      <c r="L208" s="461">
        <f>IF(G208-H208=G208-I208-J208-K208,G208-H208,"!ОШИБКА!")</f>
        <v>180</v>
      </c>
      <c r="M208" s="461"/>
      <c r="N208" s="461"/>
      <c r="O208" s="461"/>
      <c r="P208" s="461"/>
      <c r="Q208" s="461"/>
      <c r="R208" s="461"/>
      <c r="S208" s="461"/>
      <c r="T208" s="461"/>
      <c r="U208" s="461"/>
      <c r="V208" s="461"/>
      <c r="W208" s="461"/>
      <c r="X208" s="461"/>
      <c r="Y208" s="461"/>
      <c r="Z208" s="461"/>
      <c r="AA208" s="461"/>
      <c r="AB208" s="461">
        <f>Титул!$AS$35+Титул!$AS$37+Титул!$AS$39</f>
        <v>6</v>
      </c>
      <c r="AC208" s="349"/>
      <c r="AD208" s="198">
        <f>'Основні дані'!$B$1</f>
        <v>260</v>
      </c>
    </row>
    <row r="209" spans="1:30" s="157" customFormat="1" ht="27" hidden="1">
      <c r="A209" s="445" t="s">
        <v>407</v>
      </c>
      <c r="B209" s="446" t="s">
        <v>406</v>
      </c>
      <c r="C209" s="447"/>
      <c r="D209" s="447"/>
      <c r="E209" s="447"/>
      <c r="F209" s="457">
        <f>IF(SUM(F210:F236)=F$97,F$97,"ОШИБКА")</f>
        <v>12</v>
      </c>
      <c r="G209" s="457">
        <f>IF(SUM(G210:G236)=G$97,G$97,"ОШИБКА")</f>
        <v>360</v>
      </c>
      <c r="H209" s="457">
        <f aca="true" t="shared" si="45" ref="H209:AA209">SUM(H210:H236)</f>
        <v>0</v>
      </c>
      <c r="I209" s="457">
        <f t="shared" si="45"/>
        <v>0</v>
      </c>
      <c r="J209" s="457">
        <f t="shared" si="45"/>
        <v>0</v>
      </c>
      <c r="K209" s="457">
        <f t="shared" si="45"/>
        <v>0</v>
      </c>
      <c r="L209" s="457">
        <f t="shared" si="45"/>
        <v>360</v>
      </c>
      <c r="M209" s="457">
        <f t="shared" si="45"/>
        <v>0</v>
      </c>
      <c r="N209" s="457">
        <f t="shared" si="45"/>
        <v>0</v>
      </c>
      <c r="O209" s="457">
        <f t="shared" si="45"/>
        <v>0</v>
      </c>
      <c r="P209" s="457">
        <f t="shared" si="45"/>
        <v>0</v>
      </c>
      <c r="Q209" s="457">
        <f t="shared" si="45"/>
        <v>0</v>
      </c>
      <c r="R209" s="457">
        <f t="shared" si="45"/>
        <v>0</v>
      </c>
      <c r="S209" s="457">
        <f t="shared" si="45"/>
        <v>0</v>
      </c>
      <c r="T209" s="457">
        <f t="shared" si="45"/>
        <v>0</v>
      </c>
      <c r="U209" s="457">
        <f t="shared" si="45"/>
        <v>0</v>
      </c>
      <c r="V209" s="457">
        <f t="shared" si="45"/>
        <v>0</v>
      </c>
      <c r="W209" s="457">
        <f t="shared" si="45"/>
        <v>0</v>
      </c>
      <c r="X209" s="457">
        <f t="shared" si="45"/>
        <v>0</v>
      </c>
      <c r="Y209" s="457">
        <f t="shared" si="45"/>
        <v>0</v>
      </c>
      <c r="Z209" s="457">
        <f t="shared" si="45"/>
        <v>0</v>
      </c>
      <c r="AA209" s="457">
        <f t="shared" si="45"/>
        <v>0</v>
      </c>
      <c r="AB209" s="457"/>
      <c r="AC209" s="448"/>
      <c r="AD209" s="198">
        <f>'Основні дані'!$B$1</f>
        <v>260</v>
      </c>
    </row>
    <row r="210" spans="1:30" s="157" customFormat="1" ht="30" hidden="1">
      <c r="A210" s="397" t="s">
        <v>408</v>
      </c>
      <c r="B210" s="386"/>
      <c r="C210" s="444"/>
      <c r="D210" s="444"/>
      <c r="E210" s="444"/>
      <c r="F210" s="510">
        <f aca="true" t="shared" si="46" ref="F210:F236">N210+P210+R210+T210+V210+X210+Z210+AB210</f>
        <v>0</v>
      </c>
      <c r="G210" s="511">
        <f aca="true" t="shared" si="47" ref="G210:G235">F210*30</f>
        <v>0</v>
      </c>
      <c r="H210" s="510">
        <f>M210*2+O210*2+Q210*2+S210*2+U210*3+W210*3+Y210*3+AA210*2</f>
        <v>0</v>
      </c>
      <c r="I210" s="288"/>
      <c r="J210" s="289"/>
      <c r="K210" s="290"/>
      <c r="L210" s="510">
        <f aca="true" t="shared" si="48" ref="L210:L235">IF(H210=I210+J210+K210,G210-H210,"!ОШИБКА!")</f>
        <v>0</v>
      </c>
      <c r="M210" s="288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  <c r="AC210" s="442"/>
      <c r="AD210" s="198">
        <f>'Основні дані'!$B$1</f>
        <v>260</v>
      </c>
    </row>
    <row r="211" spans="1:30" s="157" customFormat="1" ht="30" hidden="1">
      <c r="A211" s="397" t="s">
        <v>409</v>
      </c>
      <c r="B211" s="384"/>
      <c r="C211" s="385"/>
      <c r="D211" s="385"/>
      <c r="E211" s="385"/>
      <c r="F211" s="508">
        <f t="shared" si="46"/>
        <v>0</v>
      </c>
      <c r="G211" s="509">
        <f t="shared" si="47"/>
        <v>0</v>
      </c>
      <c r="H211" s="510">
        <f aca="true" t="shared" si="49" ref="H211:H234">M211*2+O211*2+Q211*2+S211*2+U211*3+W211*3+Y211*3+AA211*2</f>
        <v>0</v>
      </c>
      <c r="I211" s="282"/>
      <c r="J211" s="283"/>
      <c r="K211" s="284"/>
      <c r="L211" s="508">
        <f t="shared" si="48"/>
        <v>0</v>
      </c>
      <c r="M211" s="282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  <c r="AB211" s="283"/>
      <c r="AC211" s="443"/>
      <c r="AD211" s="198">
        <f>'Основні дані'!$B$1</f>
        <v>260</v>
      </c>
    </row>
    <row r="212" spans="1:30" s="157" customFormat="1" ht="30" hidden="1">
      <c r="A212" s="397" t="s">
        <v>410</v>
      </c>
      <c r="B212" s="384"/>
      <c r="C212" s="385"/>
      <c r="D212" s="385"/>
      <c r="E212" s="385"/>
      <c r="F212" s="508">
        <f t="shared" si="46"/>
        <v>0</v>
      </c>
      <c r="G212" s="509">
        <f t="shared" si="47"/>
        <v>0</v>
      </c>
      <c r="H212" s="510">
        <f t="shared" si="49"/>
        <v>0</v>
      </c>
      <c r="I212" s="282"/>
      <c r="J212" s="283"/>
      <c r="K212" s="284"/>
      <c r="L212" s="508">
        <f t="shared" si="48"/>
        <v>0</v>
      </c>
      <c r="M212" s="282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  <c r="AB212" s="283"/>
      <c r="AC212" s="311"/>
      <c r="AD212" s="198">
        <f>'Основні дані'!$B$1</f>
        <v>260</v>
      </c>
    </row>
    <row r="213" spans="1:30" s="157" customFormat="1" ht="30" hidden="1">
      <c r="A213" s="397" t="s">
        <v>411</v>
      </c>
      <c r="B213" s="384"/>
      <c r="C213" s="385"/>
      <c r="D213" s="385"/>
      <c r="E213" s="385"/>
      <c r="F213" s="508">
        <f t="shared" si="46"/>
        <v>0</v>
      </c>
      <c r="G213" s="509">
        <f t="shared" si="47"/>
        <v>0</v>
      </c>
      <c r="H213" s="510">
        <f t="shared" si="49"/>
        <v>0</v>
      </c>
      <c r="I213" s="282"/>
      <c r="J213" s="283"/>
      <c r="K213" s="284"/>
      <c r="L213" s="508">
        <f t="shared" si="48"/>
        <v>0</v>
      </c>
      <c r="M213" s="282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X213" s="283"/>
      <c r="Y213" s="283"/>
      <c r="Z213" s="283"/>
      <c r="AA213" s="283"/>
      <c r="AB213" s="283"/>
      <c r="AC213" s="311"/>
      <c r="AD213" s="198">
        <f>'Основні дані'!$B$1</f>
        <v>260</v>
      </c>
    </row>
    <row r="214" spans="1:30" s="157" customFormat="1" ht="30" hidden="1">
      <c r="A214" s="397" t="s">
        <v>412</v>
      </c>
      <c r="B214" s="384"/>
      <c r="C214" s="385"/>
      <c r="D214" s="314"/>
      <c r="E214" s="315"/>
      <c r="F214" s="508">
        <f t="shared" si="46"/>
        <v>0</v>
      </c>
      <c r="G214" s="509">
        <f t="shared" si="47"/>
        <v>0</v>
      </c>
      <c r="H214" s="510">
        <f t="shared" si="49"/>
        <v>0</v>
      </c>
      <c r="I214" s="282"/>
      <c r="J214" s="283"/>
      <c r="K214" s="284"/>
      <c r="L214" s="508">
        <f t="shared" si="48"/>
        <v>0</v>
      </c>
      <c r="M214" s="282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  <c r="AB214" s="283"/>
      <c r="AC214" s="311"/>
      <c r="AD214" s="198">
        <f>'Основні дані'!$B$1</f>
        <v>260</v>
      </c>
    </row>
    <row r="215" spans="1:30" s="157" customFormat="1" ht="30" hidden="1">
      <c r="A215" s="397" t="s">
        <v>413</v>
      </c>
      <c r="B215" s="386"/>
      <c r="C215" s="385"/>
      <c r="D215" s="314"/>
      <c r="E215" s="314"/>
      <c r="F215" s="508">
        <f t="shared" si="46"/>
        <v>0</v>
      </c>
      <c r="G215" s="509">
        <f t="shared" si="47"/>
        <v>0</v>
      </c>
      <c r="H215" s="510">
        <f t="shared" si="49"/>
        <v>0</v>
      </c>
      <c r="I215" s="282"/>
      <c r="J215" s="283"/>
      <c r="K215" s="284"/>
      <c r="L215" s="508">
        <f t="shared" si="48"/>
        <v>0</v>
      </c>
      <c r="M215" s="282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311"/>
      <c r="AD215" s="198">
        <f>'Основні дані'!$B$1</f>
        <v>260</v>
      </c>
    </row>
    <row r="216" spans="1:30" s="157" customFormat="1" ht="30" hidden="1">
      <c r="A216" s="397" t="s">
        <v>414</v>
      </c>
      <c r="B216" s="387"/>
      <c r="C216" s="385"/>
      <c r="D216" s="314"/>
      <c r="E216" s="314"/>
      <c r="F216" s="508">
        <f t="shared" si="46"/>
        <v>0</v>
      </c>
      <c r="G216" s="509">
        <f t="shared" si="47"/>
        <v>0</v>
      </c>
      <c r="H216" s="510">
        <f t="shared" si="49"/>
        <v>0</v>
      </c>
      <c r="I216" s="282"/>
      <c r="J216" s="283"/>
      <c r="K216" s="284"/>
      <c r="L216" s="508">
        <f t="shared" si="48"/>
        <v>0</v>
      </c>
      <c r="M216" s="282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X216" s="283"/>
      <c r="Y216" s="283"/>
      <c r="Z216" s="283"/>
      <c r="AA216" s="283"/>
      <c r="AB216" s="283"/>
      <c r="AC216" s="311"/>
      <c r="AD216" s="198">
        <f>'Основні дані'!$B$1</f>
        <v>260</v>
      </c>
    </row>
    <row r="217" spans="1:30" s="157" customFormat="1" ht="30" hidden="1">
      <c r="A217" s="397" t="s">
        <v>415</v>
      </c>
      <c r="B217" s="388"/>
      <c r="C217" s="385"/>
      <c r="D217" s="315"/>
      <c r="E217" s="314"/>
      <c r="F217" s="508">
        <f t="shared" si="46"/>
        <v>0</v>
      </c>
      <c r="G217" s="509">
        <f t="shared" si="47"/>
        <v>0</v>
      </c>
      <c r="H217" s="510">
        <f t="shared" si="49"/>
        <v>0</v>
      </c>
      <c r="I217" s="282"/>
      <c r="J217" s="283"/>
      <c r="K217" s="284"/>
      <c r="L217" s="508">
        <f t="shared" si="48"/>
        <v>0</v>
      </c>
      <c r="M217" s="282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  <c r="AB217" s="283"/>
      <c r="AC217" s="311"/>
      <c r="AD217" s="198">
        <f>'Основні дані'!$B$1</f>
        <v>260</v>
      </c>
    </row>
    <row r="218" spans="1:30" s="157" customFormat="1" ht="30" hidden="1">
      <c r="A218" s="397" t="s">
        <v>416</v>
      </c>
      <c r="B218" s="388"/>
      <c r="C218" s="385"/>
      <c r="D218" s="315"/>
      <c r="E218" s="314"/>
      <c r="F218" s="508">
        <f t="shared" si="46"/>
        <v>0</v>
      </c>
      <c r="G218" s="509">
        <f t="shared" si="47"/>
        <v>0</v>
      </c>
      <c r="H218" s="510">
        <f t="shared" si="49"/>
        <v>0</v>
      </c>
      <c r="I218" s="282"/>
      <c r="J218" s="283"/>
      <c r="K218" s="284"/>
      <c r="L218" s="508">
        <f t="shared" si="48"/>
        <v>0</v>
      </c>
      <c r="M218" s="282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X218" s="283"/>
      <c r="Y218" s="283"/>
      <c r="Z218" s="283"/>
      <c r="AA218" s="283"/>
      <c r="AB218" s="283"/>
      <c r="AC218" s="311"/>
      <c r="AD218" s="198">
        <f>'Основні дані'!$B$1</f>
        <v>260</v>
      </c>
    </row>
    <row r="219" spans="1:30" s="157" customFormat="1" ht="30" hidden="1">
      <c r="A219" s="397" t="s">
        <v>417</v>
      </c>
      <c r="B219" s="388"/>
      <c r="C219" s="385"/>
      <c r="D219" s="315"/>
      <c r="E219" s="314"/>
      <c r="F219" s="508">
        <f t="shared" si="46"/>
        <v>0</v>
      </c>
      <c r="G219" s="509">
        <f t="shared" si="47"/>
        <v>0</v>
      </c>
      <c r="H219" s="510">
        <f t="shared" si="49"/>
        <v>0</v>
      </c>
      <c r="I219" s="282"/>
      <c r="J219" s="283"/>
      <c r="K219" s="284"/>
      <c r="L219" s="508">
        <f t="shared" si="48"/>
        <v>0</v>
      </c>
      <c r="M219" s="282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X219" s="283"/>
      <c r="Y219" s="283"/>
      <c r="Z219" s="283"/>
      <c r="AA219" s="283"/>
      <c r="AB219" s="283"/>
      <c r="AC219" s="311"/>
      <c r="AD219" s="198">
        <f>'Основні дані'!$B$1</f>
        <v>260</v>
      </c>
    </row>
    <row r="220" spans="1:30" s="157" customFormat="1" ht="30" hidden="1">
      <c r="A220" s="397" t="s">
        <v>418</v>
      </c>
      <c r="B220" s="388"/>
      <c r="C220" s="314"/>
      <c r="D220" s="315"/>
      <c r="E220" s="315"/>
      <c r="F220" s="508">
        <f t="shared" si="46"/>
        <v>0</v>
      </c>
      <c r="G220" s="509">
        <f t="shared" si="47"/>
        <v>0</v>
      </c>
      <c r="H220" s="510">
        <f t="shared" si="49"/>
        <v>0</v>
      </c>
      <c r="I220" s="282"/>
      <c r="J220" s="283"/>
      <c r="K220" s="284"/>
      <c r="L220" s="508">
        <f t="shared" si="48"/>
        <v>0</v>
      </c>
      <c r="M220" s="282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X220" s="283"/>
      <c r="Y220" s="283"/>
      <c r="Z220" s="283"/>
      <c r="AA220" s="283"/>
      <c r="AB220" s="283"/>
      <c r="AC220" s="311"/>
      <c r="AD220" s="198">
        <f>'Основні дані'!$B$1</f>
        <v>260</v>
      </c>
    </row>
    <row r="221" spans="1:30" s="157" customFormat="1" ht="30" hidden="1">
      <c r="A221" s="397" t="s">
        <v>419</v>
      </c>
      <c r="B221" s="388"/>
      <c r="C221" s="314"/>
      <c r="D221" s="315"/>
      <c r="E221" s="315"/>
      <c r="F221" s="508">
        <f t="shared" si="46"/>
        <v>0</v>
      </c>
      <c r="G221" s="509">
        <f t="shared" si="47"/>
        <v>0</v>
      </c>
      <c r="H221" s="510">
        <f t="shared" si="49"/>
        <v>0</v>
      </c>
      <c r="I221" s="282"/>
      <c r="J221" s="283"/>
      <c r="K221" s="284"/>
      <c r="L221" s="508">
        <f t="shared" si="48"/>
        <v>0</v>
      </c>
      <c r="M221" s="282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283"/>
      <c r="Y221" s="283"/>
      <c r="Z221" s="283"/>
      <c r="AA221" s="283"/>
      <c r="AB221" s="283"/>
      <c r="AC221" s="311"/>
      <c r="AD221" s="198">
        <f>'Основні дані'!$B$1</f>
        <v>260</v>
      </c>
    </row>
    <row r="222" spans="1:30" s="157" customFormat="1" ht="30" hidden="1">
      <c r="A222" s="397" t="s">
        <v>420</v>
      </c>
      <c r="B222" s="388"/>
      <c r="C222" s="314"/>
      <c r="D222" s="315"/>
      <c r="E222" s="315"/>
      <c r="F222" s="508">
        <f t="shared" si="46"/>
        <v>0</v>
      </c>
      <c r="G222" s="509">
        <f t="shared" si="47"/>
        <v>0</v>
      </c>
      <c r="H222" s="510">
        <f t="shared" si="49"/>
        <v>0</v>
      </c>
      <c r="I222" s="282"/>
      <c r="J222" s="283"/>
      <c r="K222" s="284"/>
      <c r="L222" s="508">
        <f t="shared" si="48"/>
        <v>0</v>
      </c>
      <c r="M222" s="282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311"/>
      <c r="AD222" s="198">
        <f>'Основні дані'!$B$1</f>
        <v>260</v>
      </c>
    </row>
    <row r="223" spans="1:30" s="157" customFormat="1" ht="30" hidden="1">
      <c r="A223" s="397" t="s">
        <v>421</v>
      </c>
      <c r="B223" s="388"/>
      <c r="C223" s="315"/>
      <c r="D223" s="315"/>
      <c r="E223" s="315"/>
      <c r="F223" s="508">
        <f t="shared" si="46"/>
        <v>0</v>
      </c>
      <c r="G223" s="509">
        <f t="shared" si="47"/>
        <v>0</v>
      </c>
      <c r="H223" s="510">
        <f t="shared" si="49"/>
        <v>0</v>
      </c>
      <c r="I223" s="282"/>
      <c r="J223" s="283"/>
      <c r="K223" s="284"/>
      <c r="L223" s="508">
        <f t="shared" si="48"/>
        <v>0</v>
      </c>
      <c r="M223" s="282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311"/>
      <c r="AD223" s="198">
        <f>'Основні дані'!$B$1</f>
        <v>260</v>
      </c>
    </row>
    <row r="224" spans="1:30" s="157" customFormat="1" ht="30" hidden="1">
      <c r="A224" s="397" t="s">
        <v>422</v>
      </c>
      <c r="B224" s="388"/>
      <c r="C224" s="315"/>
      <c r="D224" s="315"/>
      <c r="E224" s="315"/>
      <c r="F224" s="508">
        <f t="shared" si="46"/>
        <v>0</v>
      </c>
      <c r="G224" s="509">
        <f t="shared" si="47"/>
        <v>0</v>
      </c>
      <c r="H224" s="510">
        <f t="shared" si="49"/>
        <v>0</v>
      </c>
      <c r="I224" s="282"/>
      <c r="J224" s="283"/>
      <c r="K224" s="284"/>
      <c r="L224" s="508">
        <f t="shared" si="48"/>
        <v>0</v>
      </c>
      <c r="M224" s="282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311"/>
      <c r="AD224" s="198">
        <f>'Основні дані'!$B$1</f>
        <v>260</v>
      </c>
    </row>
    <row r="225" spans="1:30" s="157" customFormat="1" ht="30" hidden="1">
      <c r="A225" s="397" t="s">
        <v>423</v>
      </c>
      <c r="B225" s="388"/>
      <c r="C225" s="315"/>
      <c r="D225" s="315"/>
      <c r="E225" s="315"/>
      <c r="F225" s="508">
        <f t="shared" si="46"/>
        <v>0</v>
      </c>
      <c r="G225" s="509">
        <f t="shared" si="47"/>
        <v>0</v>
      </c>
      <c r="H225" s="510">
        <f t="shared" si="49"/>
        <v>0</v>
      </c>
      <c r="I225" s="282"/>
      <c r="J225" s="283"/>
      <c r="K225" s="284"/>
      <c r="L225" s="508">
        <f t="shared" si="48"/>
        <v>0</v>
      </c>
      <c r="M225" s="282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311"/>
      <c r="AD225" s="198">
        <f>'Основні дані'!$B$1</f>
        <v>260</v>
      </c>
    </row>
    <row r="226" spans="1:30" s="157" customFormat="1" ht="30" hidden="1">
      <c r="A226" s="397" t="s">
        <v>424</v>
      </c>
      <c r="B226" s="388"/>
      <c r="C226" s="315"/>
      <c r="D226" s="315"/>
      <c r="E226" s="315"/>
      <c r="F226" s="508">
        <f t="shared" si="46"/>
        <v>0</v>
      </c>
      <c r="G226" s="509">
        <f t="shared" si="47"/>
        <v>0</v>
      </c>
      <c r="H226" s="510">
        <f t="shared" si="49"/>
        <v>0</v>
      </c>
      <c r="I226" s="282"/>
      <c r="J226" s="283"/>
      <c r="K226" s="284"/>
      <c r="L226" s="508">
        <f t="shared" si="48"/>
        <v>0</v>
      </c>
      <c r="M226" s="282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311"/>
      <c r="AD226" s="198">
        <f>'Основні дані'!$B$1</f>
        <v>260</v>
      </c>
    </row>
    <row r="227" spans="1:30" s="157" customFormat="1" ht="30" hidden="1">
      <c r="A227" s="397" t="s">
        <v>425</v>
      </c>
      <c r="B227" s="388"/>
      <c r="C227" s="315"/>
      <c r="D227" s="315"/>
      <c r="E227" s="315"/>
      <c r="F227" s="508">
        <f t="shared" si="46"/>
        <v>0</v>
      </c>
      <c r="G227" s="509">
        <f t="shared" si="47"/>
        <v>0</v>
      </c>
      <c r="H227" s="510">
        <f t="shared" si="49"/>
        <v>0</v>
      </c>
      <c r="I227" s="282"/>
      <c r="J227" s="283"/>
      <c r="K227" s="284"/>
      <c r="L227" s="508">
        <f t="shared" si="48"/>
        <v>0</v>
      </c>
      <c r="M227" s="282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X227" s="283"/>
      <c r="Y227" s="283"/>
      <c r="Z227" s="283"/>
      <c r="AA227" s="283"/>
      <c r="AB227" s="283"/>
      <c r="AC227" s="311"/>
      <c r="AD227" s="198">
        <f>'Основні дані'!$B$1</f>
        <v>260</v>
      </c>
    </row>
    <row r="228" spans="1:30" s="157" customFormat="1" ht="30" hidden="1">
      <c r="A228" s="397" t="s">
        <v>426</v>
      </c>
      <c r="B228" s="388"/>
      <c r="C228" s="315"/>
      <c r="D228" s="315"/>
      <c r="E228" s="315"/>
      <c r="F228" s="508">
        <f t="shared" si="46"/>
        <v>0</v>
      </c>
      <c r="G228" s="509">
        <f t="shared" si="47"/>
        <v>0</v>
      </c>
      <c r="H228" s="510">
        <f t="shared" si="49"/>
        <v>0</v>
      </c>
      <c r="I228" s="282"/>
      <c r="J228" s="283"/>
      <c r="K228" s="284"/>
      <c r="L228" s="508">
        <f t="shared" si="48"/>
        <v>0</v>
      </c>
      <c r="M228" s="282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311"/>
      <c r="AD228" s="198">
        <f>'Основні дані'!$B$1</f>
        <v>260</v>
      </c>
    </row>
    <row r="229" spans="1:30" s="157" customFormat="1" ht="30" hidden="1">
      <c r="A229" s="397" t="s">
        <v>427</v>
      </c>
      <c r="B229" s="388"/>
      <c r="C229" s="315"/>
      <c r="D229" s="315"/>
      <c r="E229" s="315"/>
      <c r="F229" s="508">
        <f t="shared" si="46"/>
        <v>0</v>
      </c>
      <c r="G229" s="509">
        <f t="shared" si="47"/>
        <v>0</v>
      </c>
      <c r="H229" s="510">
        <f t="shared" si="49"/>
        <v>0</v>
      </c>
      <c r="I229" s="282"/>
      <c r="J229" s="283"/>
      <c r="K229" s="284"/>
      <c r="L229" s="508">
        <f t="shared" si="48"/>
        <v>0</v>
      </c>
      <c r="M229" s="282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311"/>
      <c r="AD229" s="198">
        <f>'Основні дані'!$B$1</f>
        <v>260</v>
      </c>
    </row>
    <row r="230" spans="1:30" s="157" customFormat="1" ht="30" hidden="1">
      <c r="A230" s="397" t="s">
        <v>428</v>
      </c>
      <c r="B230" s="386"/>
      <c r="C230" s="385"/>
      <c r="D230" s="314"/>
      <c r="E230" s="314"/>
      <c r="F230" s="508">
        <f t="shared" si="46"/>
        <v>0</v>
      </c>
      <c r="G230" s="509">
        <f t="shared" si="47"/>
        <v>0</v>
      </c>
      <c r="H230" s="510">
        <f t="shared" si="49"/>
        <v>0</v>
      </c>
      <c r="I230" s="282"/>
      <c r="J230" s="283"/>
      <c r="K230" s="284"/>
      <c r="L230" s="508">
        <f t="shared" si="48"/>
        <v>0</v>
      </c>
      <c r="M230" s="282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311"/>
      <c r="AD230" s="198">
        <f>'Основні дані'!$B$1</f>
        <v>260</v>
      </c>
    </row>
    <row r="231" spans="1:30" s="157" customFormat="1" ht="30" hidden="1">
      <c r="A231" s="397" t="s">
        <v>429</v>
      </c>
      <c r="B231" s="387"/>
      <c r="C231" s="385"/>
      <c r="D231" s="314"/>
      <c r="E231" s="314"/>
      <c r="F231" s="508">
        <f t="shared" si="46"/>
        <v>0</v>
      </c>
      <c r="G231" s="509">
        <f t="shared" si="47"/>
        <v>0</v>
      </c>
      <c r="H231" s="510">
        <f t="shared" si="49"/>
        <v>0</v>
      </c>
      <c r="I231" s="282"/>
      <c r="J231" s="283"/>
      <c r="K231" s="284"/>
      <c r="L231" s="508">
        <f t="shared" si="48"/>
        <v>0</v>
      </c>
      <c r="M231" s="282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311"/>
      <c r="AD231" s="198">
        <f>'Основні дані'!$B$1</f>
        <v>260</v>
      </c>
    </row>
    <row r="232" spans="1:30" s="157" customFormat="1" ht="30" hidden="1">
      <c r="A232" s="397" t="s">
        <v>430</v>
      </c>
      <c r="B232" s="388"/>
      <c r="C232" s="385"/>
      <c r="D232" s="315"/>
      <c r="E232" s="314"/>
      <c r="F232" s="508">
        <f t="shared" si="46"/>
        <v>0</v>
      </c>
      <c r="G232" s="509">
        <f t="shared" si="47"/>
        <v>0</v>
      </c>
      <c r="H232" s="510">
        <f t="shared" si="49"/>
        <v>0</v>
      </c>
      <c r="I232" s="282"/>
      <c r="J232" s="283"/>
      <c r="K232" s="284"/>
      <c r="L232" s="508">
        <f t="shared" si="48"/>
        <v>0</v>
      </c>
      <c r="M232" s="282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311"/>
      <c r="AD232" s="198">
        <f>'Основні дані'!$B$1</f>
        <v>260</v>
      </c>
    </row>
    <row r="233" spans="1:30" s="157" customFormat="1" ht="30" hidden="1">
      <c r="A233" s="397" t="s">
        <v>431</v>
      </c>
      <c r="B233" s="388"/>
      <c r="C233" s="385"/>
      <c r="D233" s="315"/>
      <c r="E233" s="314"/>
      <c r="F233" s="508">
        <f t="shared" si="46"/>
        <v>0</v>
      </c>
      <c r="G233" s="509">
        <f t="shared" si="47"/>
        <v>0</v>
      </c>
      <c r="H233" s="510">
        <f t="shared" si="49"/>
        <v>0</v>
      </c>
      <c r="I233" s="282"/>
      <c r="J233" s="283"/>
      <c r="K233" s="284"/>
      <c r="L233" s="508">
        <f t="shared" si="48"/>
        <v>0</v>
      </c>
      <c r="M233" s="282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311"/>
      <c r="AD233" s="198">
        <f>'Основні дані'!$B$1</f>
        <v>260</v>
      </c>
    </row>
    <row r="234" spans="1:30" s="157" customFormat="1" ht="30" hidden="1">
      <c r="A234" s="397" t="s">
        <v>432</v>
      </c>
      <c r="B234" s="449"/>
      <c r="C234" s="450"/>
      <c r="D234" s="451"/>
      <c r="E234" s="452"/>
      <c r="F234" s="512">
        <f t="shared" si="46"/>
        <v>0</v>
      </c>
      <c r="G234" s="513">
        <f t="shared" si="47"/>
        <v>0</v>
      </c>
      <c r="H234" s="510">
        <f t="shared" si="49"/>
        <v>0</v>
      </c>
      <c r="I234" s="285"/>
      <c r="J234" s="286"/>
      <c r="K234" s="287"/>
      <c r="L234" s="512">
        <f t="shared" si="48"/>
        <v>0</v>
      </c>
      <c r="M234" s="285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312"/>
      <c r="AD234" s="198">
        <f>'Основні дані'!$B$1</f>
        <v>260</v>
      </c>
    </row>
    <row r="235" spans="1:30" s="456" customFormat="1" ht="28.5" hidden="1" thickBot="1">
      <c r="A235" s="453"/>
      <c r="B235" s="469" t="s">
        <v>31</v>
      </c>
      <c r="C235" s="463"/>
      <c r="D235" s="468" t="s">
        <v>378</v>
      </c>
      <c r="E235" s="464"/>
      <c r="F235" s="458">
        <f t="shared" si="46"/>
        <v>6</v>
      </c>
      <c r="G235" s="459">
        <f t="shared" si="47"/>
        <v>180</v>
      </c>
      <c r="H235" s="459">
        <f>(M235*Титул!BC$18)+(O235*Титул!BD$18)+(Q235*Титул!BE$18)+(S235*Титул!BF$18)+(U235*Титул!BG$18)+(W235*Титул!BH$18)+(Y235*Титул!BI$18)+(AA235*Титул!BJ$18)</f>
        <v>0</v>
      </c>
      <c r="I235" s="459"/>
      <c r="J235" s="459"/>
      <c r="K235" s="459"/>
      <c r="L235" s="459">
        <f t="shared" si="48"/>
        <v>180</v>
      </c>
      <c r="M235" s="459"/>
      <c r="N235" s="459">
        <f>Титул!$BC$20*1.5</f>
        <v>0</v>
      </c>
      <c r="O235" s="459"/>
      <c r="P235" s="459">
        <f>Титул!$BD$20*1.5</f>
        <v>0</v>
      </c>
      <c r="Q235" s="459"/>
      <c r="R235" s="459">
        <f>Титул!$BE$20*1.5</f>
        <v>0</v>
      </c>
      <c r="S235" s="459"/>
      <c r="T235" s="459">
        <f>Титул!$BF$20*1.5</f>
        <v>0</v>
      </c>
      <c r="U235" s="459"/>
      <c r="V235" s="459">
        <f>Титул!$BG$20*1.5</f>
        <v>0</v>
      </c>
      <c r="W235" s="459"/>
      <c r="X235" s="459">
        <f>Титул!$BH$20*1.5</f>
        <v>0</v>
      </c>
      <c r="Y235" s="459"/>
      <c r="Z235" s="459">
        <f>Титул!$BI$20*1.5</f>
        <v>0</v>
      </c>
      <c r="AA235" s="459"/>
      <c r="AB235" s="459">
        <v>6</v>
      </c>
      <c r="AC235" s="454"/>
      <c r="AD235" s="455">
        <f>'Основні дані'!$B$1</f>
        <v>260</v>
      </c>
    </row>
    <row r="236" spans="1:30" s="157" customFormat="1" ht="28.5" hidden="1" thickBot="1">
      <c r="A236" s="266"/>
      <c r="B236" s="470" t="s">
        <v>115</v>
      </c>
      <c r="C236" s="465"/>
      <c r="D236" s="465"/>
      <c r="E236" s="466"/>
      <c r="F236" s="461">
        <f t="shared" si="46"/>
        <v>6</v>
      </c>
      <c r="G236" s="461">
        <f>F236*30</f>
        <v>180</v>
      </c>
      <c r="H236" s="461"/>
      <c r="I236" s="461"/>
      <c r="J236" s="461"/>
      <c r="K236" s="461"/>
      <c r="L236" s="461">
        <f>IF(G236-H236=G236-I236-J236-K236,G236-H236,"!ОШИБКА!")</f>
        <v>180</v>
      </c>
      <c r="M236" s="461"/>
      <c r="N236" s="461"/>
      <c r="O236" s="461"/>
      <c r="P236" s="461"/>
      <c r="Q236" s="461"/>
      <c r="R236" s="461"/>
      <c r="S236" s="461"/>
      <c r="T236" s="461"/>
      <c r="U236" s="461"/>
      <c r="V236" s="461"/>
      <c r="W236" s="461"/>
      <c r="X236" s="461"/>
      <c r="Y236" s="461"/>
      <c r="Z236" s="461"/>
      <c r="AA236" s="461"/>
      <c r="AB236" s="461">
        <f>Титул!$AS$35+Титул!$AS$37+Титул!$AS$39</f>
        <v>6</v>
      </c>
      <c r="AC236" s="349"/>
      <c r="AD236" s="198">
        <f>'Основні дані'!$B$1</f>
        <v>260</v>
      </c>
    </row>
    <row r="237" spans="1:30" s="157" customFormat="1" ht="27">
      <c r="A237" s="445" t="s">
        <v>434</v>
      </c>
      <c r="B237" s="446" t="s">
        <v>433</v>
      </c>
      <c r="C237" s="447"/>
      <c r="D237" s="447"/>
      <c r="E237" s="447"/>
      <c r="F237" s="457" t="str">
        <f>IF(SUM(F238:F264)=F$97,F$97,"ОШИБКА")</f>
        <v>ОШИБКА</v>
      </c>
      <c r="G237" s="457" t="str">
        <f>IF(SUM(G238:G264)=G$97,G$97,"ОШИБКА")</f>
        <v>ОШИБКА</v>
      </c>
      <c r="H237" s="457">
        <f aca="true" t="shared" si="50" ref="H237:AA237">SUM(H238:H264)</f>
        <v>234</v>
      </c>
      <c r="I237" s="457">
        <f t="shared" si="50"/>
        <v>150</v>
      </c>
      <c r="J237" s="457">
        <f t="shared" si="50"/>
        <v>76</v>
      </c>
      <c r="K237" s="457">
        <f t="shared" si="50"/>
        <v>8</v>
      </c>
      <c r="L237" s="457">
        <f t="shared" si="50"/>
        <v>3006</v>
      </c>
      <c r="M237" s="457">
        <f t="shared" si="50"/>
        <v>3</v>
      </c>
      <c r="N237" s="457">
        <f t="shared" si="50"/>
        <v>3</v>
      </c>
      <c r="O237" s="457">
        <f t="shared" si="50"/>
        <v>0</v>
      </c>
      <c r="P237" s="457">
        <f t="shared" si="50"/>
        <v>0</v>
      </c>
      <c r="Q237" s="457">
        <f t="shared" si="50"/>
        <v>12</v>
      </c>
      <c r="R237" s="457">
        <f t="shared" si="50"/>
        <v>12</v>
      </c>
      <c r="S237" s="457">
        <f t="shared" si="50"/>
        <v>13</v>
      </c>
      <c r="T237" s="457">
        <f t="shared" si="50"/>
        <v>14</v>
      </c>
      <c r="U237" s="457">
        <f t="shared" si="50"/>
        <v>16</v>
      </c>
      <c r="V237" s="457">
        <f t="shared" si="50"/>
        <v>16</v>
      </c>
      <c r="W237" s="457">
        <f t="shared" si="50"/>
        <v>12</v>
      </c>
      <c r="X237" s="457">
        <f t="shared" si="50"/>
        <v>14</v>
      </c>
      <c r="Y237" s="457">
        <f t="shared" si="50"/>
        <v>18</v>
      </c>
      <c r="Z237" s="457">
        <f t="shared" si="50"/>
        <v>21</v>
      </c>
      <c r="AA237" s="457">
        <f t="shared" si="50"/>
        <v>20</v>
      </c>
      <c r="AB237" s="457"/>
      <c r="AC237" s="448"/>
      <c r="AD237" s="198">
        <f>'Основні дані'!$B$1</f>
        <v>260</v>
      </c>
    </row>
    <row r="238" spans="1:30" s="157" customFormat="1" ht="27.75">
      <c r="A238" s="397" t="s">
        <v>435</v>
      </c>
      <c r="B238" s="568" t="s">
        <v>829</v>
      </c>
      <c r="C238" s="570"/>
      <c r="D238" s="570" t="s">
        <v>800</v>
      </c>
      <c r="E238" s="570" t="s">
        <v>74</v>
      </c>
      <c r="F238" s="510">
        <f aca="true" t="shared" si="51" ref="F238:F264">N238+P238+R238+T238+V238+X238+Z238+AB238</f>
        <v>3</v>
      </c>
      <c r="G238" s="511">
        <f aca="true" t="shared" si="52" ref="G238:G263">F238*30</f>
        <v>90</v>
      </c>
      <c r="H238" s="510">
        <f>M238*2+O238*2+Q238*2+S238*2+U238*3+W238*3+Y238*3+AA238*2</f>
        <v>6</v>
      </c>
      <c r="I238" s="580">
        <v>6</v>
      </c>
      <c r="J238" s="581"/>
      <c r="K238" s="582"/>
      <c r="L238" s="510">
        <f aca="true" t="shared" si="53" ref="L238:L263">IF(H238=I238+J238+K238,G238-H238,"!ОШИБКА!")</f>
        <v>84</v>
      </c>
      <c r="M238" s="575">
        <v>3</v>
      </c>
      <c r="N238" s="576">
        <v>3</v>
      </c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  <c r="AC238" s="599">
        <v>134</v>
      </c>
      <c r="AD238" s="198">
        <f>'Основні дані'!$B$1</f>
        <v>260</v>
      </c>
    </row>
    <row r="239" spans="1:30" s="157" customFormat="1" ht="55.5">
      <c r="A239" s="397" t="s">
        <v>436</v>
      </c>
      <c r="B239" s="585" t="s">
        <v>830</v>
      </c>
      <c r="C239" s="569" t="s">
        <v>803</v>
      </c>
      <c r="D239" s="569"/>
      <c r="E239" s="569" t="s">
        <v>75</v>
      </c>
      <c r="F239" s="508">
        <f t="shared" si="51"/>
        <v>6</v>
      </c>
      <c r="G239" s="509">
        <f t="shared" si="52"/>
        <v>180</v>
      </c>
      <c r="H239" s="510">
        <f aca="true" t="shared" si="54" ref="H239:H262">M239*2+O239*2+Q239*2+S239*2+U239*3+W239*3+Y239*3+AA239*2</f>
        <v>12</v>
      </c>
      <c r="I239" s="591">
        <v>8</v>
      </c>
      <c r="J239" s="592">
        <v>4</v>
      </c>
      <c r="K239" s="593"/>
      <c r="L239" s="508">
        <f t="shared" si="53"/>
        <v>168</v>
      </c>
      <c r="M239" s="587"/>
      <c r="N239" s="588"/>
      <c r="O239" s="588"/>
      <c r="P239" s="588"/>
      <c r="Q239" s="588">
        <v>6</v>
      </c>
      <c r="R239" s="588">
        <v>6</v>
      </c>
      <c r="S239" s="588"/>
      <c r="T239" s="588"/>
      <c r="U239" s="588"/>
      <c r="V239" s="588"/>
      <c r="W239" s="588"/>
      <c r="X239" s="588"/>
      <c r="Y239" s="588"/>
      <c r="Z239" s="588"/>
      <c r="AA239" s="588"/>
      <c r="AB239" s="588"/>
      <c r="AC239" s="599">
        <v>134</v>
      </c>
      <c r="AD239" s="198">
        <f>'Основні дані'!$B$1</f>
        <v>260</v>
      </c>
    </row>
    <row r="240" spans="1:30" s="157" customFormat="1" ht="55.5">
      <c r="A240" s="397" t="s">
        <v>437</v>
      </c>
      <c r="B240" s="568" t="s">
        <v>831</v>
      </c>
      <c r="C240" s="570"/>
      <c r="D240" s="570" t="s">
        <v>803</v>
      </c>
      <c r="E240" s="570" t="s">
        <v>75</v>
      </c>
      <c r="F240" s="508">
        <f t="shared" si="51"/>
        <v>6</v>
      </c>
      <c r="G240" s="509">
        <f t="shared" si="52"/>
        <v>180</v>
      </c>
      <c r="H240" s="510">
        <f t="shared" si="54"/>
        <v>12</v>
      </c>
      <c r="I240" s="580">
        <v>8</v>
      </c>
      <c r="J240" s="581"/>
      <c r="K240" s="582">
        <v>4</v>
      </c>
      <c r="L240" s="508">
        <f t="shared" si="53"/>
        <v>168</v>
      </c>
      <c r="M240" s="575"/>
      <c r="N240" s="576"/>
      <c r="O240" s="576"/>
      <c r="P240" s="576"/>
      <c r="Q240" s="576">
        <v>6</v>
      </c>
      <c r="R240" s="576">
        <v>6</v>
      </c>
      <c r="S240" s="576"/>
      <c r="T240" s="576"/>
      <c r="U240" s="576"/>
      <c r="V240" s="576"/>
      <c r="W240" s="576"/>
      <c r="X240" s="576"/>
      <c r="Y240" s="576"/>
      <c r="Z240" s="576"/>
      <c r="AA240" s="576"/>
      <c r="AB240" s="576"/>
      <c r="AC240" s="600">
        <v>134</v>
      </c>
      <c r="AD240" s="198">
        <f>'Основні дані'!$B$1</f>
        <v>260</v>
      </c>
    </row>
    <row r="241" spans="1:30" s="157" customFormat="1" ht="55.5">
      <c r="A241" s="397" t="s">
        <v>438</v>
      </c>
      <c r="B241" s="585" t="s">
        <v>832</v>
      </c>
      <c r="C241" s="570" t="s">
        <v>833</v>
      </c>
      <c r="D241" s="570" t="s">
        <v>809</v>
      </c>
      <c r="E241" s="570" t="s">
        <v>84</v>
      </c>
      <c r="F241" s="508">
        <f t="shared" si="51"/>
        <v>5</v>
      </c>
      <c r="G241" s="509">
        <f t="shared" si="52"/>
        <v>150</v>
      </c>
      <c r="H241" s="510">
        <f t="shared" si="54"/>
        <v>8</v>
      </c>
      <c r="I241" s="580">
        <v>6</v>
      </c>
      <c r="J241" s="581">
        <v>2</v>
      </c>
      <c r="K241" s="582"/>
      <c r="L241" s="508">
        <f t="shared" si="53"/>
        <v>142</v>
      </c>
      <c r="M241" s="575"/>
      <c r="N241" s="576"/>
      <c r="O241" s="576"/>
      <c r="P241" s="576"/>
      <c r="Q241" s="576"/>
      <c r="R241" s="576"/>
      <c r="S241" s="576">
        <v>4</v>
      </c>
      <c r="T241" s="576">
        <v>5</v>
      </c>
      <c r="U241" s="576"/>
      <c r="V241" s="576"/>
      <c r="W241" s="576"/>
      <c r="X241" s="576"/>
      <c r="Y241" s="576"/>
      <c r="Z241" s="576"/>
      <c r="AA241" s="576"/>
      <c r="AB241" s="576"/>
      <c r="AC241" s="590">
        <v>134</v>
      </c>
      <c r="AD241" s="198">
        <f>'Основні дані'!$B$1</f>
        <v>260</v>
      </c>
    </row>
    <row r="242" spans="1:30" s="157" customFormat="1" ht="27.75">
      <c r="A242" s="397" t="s">
        <v>439</v>
      </c>
      <c r="B242" s="568" t="s">
        <v>834</v>
      </c>
      <c r="C242" s="570" t="s">
        <v>833</v>
      </c>
      <c r="D242" s="570" t="s">
        <v>809</v>
      </c>
      <c r="E242" s="570" t="s">
        <v>835</v>
      </c>
      <c r="F242" s="508">
        <f t="shared" si="51"/>
        <v>4</v>
      </c>
      <c r="G242" s="509">
        <f t="shared" si="52"/>
        <v>120</v>
      </c>
      <c r="H242" s="510">
        <f t="shared" si="54"/>
        <v>8</v>
      </c>
      <c r="I242" s="580">
        <v>6</v>
      </c>
      <c r="J242" s="581">
        <v>2</v>
      </c>
      <c r="K242" s="582"/>
      <c r="L242" s="508">
        <f t="shared" si="53"/>
        <v>112</v>
      </c>
      <c r="M242" s="575"/>
      <c r="N242" s="576"/>
      <c r="O242" s="576"/>
      <c r="P242" s="576"/>
      <c r="Q242" s="576"/>
      <c r="R242" s="576"/>
      <c r="S242" s="576">
        <v>4</v>
      </c>
      <c r="T242" s="576">
        <v>4</v>
      </c>
      <c r="U242" s="576"/>
      <c r="V242" s="576"/>
      <c r="W242" s="576"/>
      <c r="X242" s="576"/>
      <c r="Y242" s="576"/>
      <c r="Z242" s="576"/>
      <c r="AA242" s="576"/>
      <c r="AB242" s="576"/>
      <c r="AC242" s="590">
        <v>134</v>
      </c>
      <c r="AD242" s="198">
        <f>'Основні дані'!$B$1</f>
        <v>260</v>
      </c>
    </row>
    <row r="243" spans="1:30" s="157" customFormat="1" ht="27.75">
      <c r="A243" s="397" t="s">
        <v>440</v>
      </c>
      <c r="B243" s="595" t="s">
        <v>836</v>
      </c>
      <c r="C243" s="571">
        <v>4</v>
      </c>
      <c r="D243" s="569"/>
      <c r="E243" s="570" t="s">
        <v>75</v>
      </c>
      <c r="F243" s="508">
        <f t="shared" si="51"/>
        <v>5</v>
      </c>
      <c r="G243" s="509">
        <f t="shared" si="52"/>
        <v>150</v>
      </c>
      <c r="H243" s="510">
        <f t="shared" si="54"/>
        <v>10</v>
      </c>
      <c r="I243" s="580">
        <v>4</v>
      </c>
      <c r="J243" s="581">
        <v>4</v>
      </c>
      <c r="K243" s="582">
        <v>2</v>
      </c>
      <c r="L243" s="508">
        <f t="shared" si="53"/>
        <v>140</v>
      </c>
      <c r="M243" s="575"/>
      <c r="N243" s="576"/>
      <c r="O243" s="576"/>
      <c r="P243" s="576"/>
      <c r="Q243" s="576"/>
      <c r="R243" s="576"/>
      <c r="S243" s="576">
        <v>5</v>
      </c>
      <c r="T243" s="576">
        <v>5</v>
      </c>
      <c r="U243" s="576"/>
      <c r="V243" s="576"/>
      <c r="W243" s="576"/>
      <c r="X243" s="576"/>
      <c r="Y243" s="576"/>
      <c r="Z243" s="576"/>
      <c r="AA243" s="576"/>
      <c r="AB243" s="576"/>
      <c r="AC243" s="590">
        <v>134</v>
      </c>
      <c r="AD243" s="198">
        <f>'Основні дані'!$B$1</f>
        <v>260</v>
      </c>
    </row>
    <row r="244" spans="1:30" s="157" customFormat="1" ht="83.25">
      <c r="A244" s="397" t="s">
        <v>441</v>
      </c>
      <c r="B244" s="568" t="s">
        <v>837</v>
      </c>
      <c r="C244" s="569" t="s">
        <v>822</v>
      </c>
      <c r="D244" s="569"/>
      <c r="E244" s="569" t="s">
        <v>75</v>
      </c>
      <c r="F244" s="508">
        <f t="shared" si="51"/>
        <v>4</v>
      </c>
      <c r="G244" s="509">
        <f t="shared" si="52"/>
        <v>120</v>
      </c>
      <c r="H244" s="510">
        <f t="shared" si="54"/>
        <v>12</v>
      </c>
      <c r="I244" s="580">
        <v>10</v>
      </c>
      <c r="J244" s="581"/>
      <c r="K244" s="582">
        <v>2</v>
      </c>
      <c r="L244" s="508">
        <f t="shared" si="53"/>
        <v>108</v>
      </c>
      <c r="M244" s="575"/>
      <c r="N244" s="576"/>
      <c r="O244" s="576"/>
      <c r="P244" s="576"/>
      <c r="Q244" s="576"/>
      <c r="R244" s="576"/>
      <c r="S244" s="576"/>
      <c r="T244" s="576"/>
      <c r="U244" s="576">
        <v>4</v>
      </c>
      <c r="V244" s="576">
        <v>4</v>
      </c>
      <c r="W244" s="576"/>
      <c r="X244" s="576"/>
      <c r="Y244" s="576"/>
      <c r="Z244" s="576"/>
      <c r="AA244" s="576"/>
      <c r="AB244" s="576"/>
      <c r="AC244" s="590">
        <v>134</v>
      </c>
      <c r="AD244" s="198">
        <f>'Основні дані'!$B$1</f>
        <v>260</v>
      </c>
    </row>
    <row r="245" spans="1:30" s="157" customFormat="1" ht="27.75">
      <c r="A245" s="397" t="s">
        <v>442</v>
      </c>
      <c r="B245" s="596" t="s">
        <v>838</v>
      </c>
      <c r="C245" s="570" t="s">
        <v>822</v>
      </c>
      <c r="D245" s="570"/>
      <c r="E245" s="570" t="s">
        <v>839</v>
      </c>
      <c r="F245" s="508">
        <f t="shared" si="51"/>
        <v>6</v>
      </c>
      <c r="G245" s="509">
        <f t="shared" si="52"/>
        <v>180</v>
      </c>
      <c r="H245" s="510">
        <f t="shared" si="54"/>
        <v>18</v>
      </c>
      <c r="I245" s="580">
        <v>10</v>
      </c>
      <c r="J245" s="581">
        <v>8</v>
      </c>
      <c r="K245" s="582"/>
      <c r="L245" s="508">
        <f t="shared" si="53"/>
        <v>162</v>
      </c>
      <c r="M245" s="575"/>
      <c r="N245" s="576"/>
      <c r="O245" s="576"/>
      <c r="P245" s="576"/>
      <c r="Q245" s="576"/>
      <c r="R245" s="576"/>
      <c r="S245" s="576"/>
      <c r="T245" s="576"/>
      <c r="U245" s="594">
        <v>6</v>
      </c>
      <c r="V245" s="576">
        <v>6</v>
      </c>
      <c r="W245" s="576"/>
      <c r="X245" s="576"/>
      <c r="Y245" s="576"/>
      <c r="Z245" s="576"/>
      <c r="AA245" s="576"/>
      <c r="AB245" s="576"/>
      <c r="AC245" s="590">
        <v>134</v>
      </c>
      <c r="AD245" s="198">
        <f>'Основні дані'!$B$1</f>
        <v>260</v>
      </c>
    </row>
    <row r="246" spans="1:30" s="157" customFormat="1" ht="27.75">
      <c r="A246" s="397" t="s">
        <v>443</v>
      </c>
      <c r="B246" s="597" t="s">
        <v>840</v>
      </c>
      <c r="C246" s="570" t="s">
        <v>822</v>
      </c>
      <c r="D246" s="570"/>
      <c r="E246" s="570" t="s">
        <v>75</v>
      </c>
      <c r="F246" s="508">
        <f t="shared" si="51"/>
        <v>6</v>
      </c>
      <c r="G246" s="509">
        <f t="shared" si="52"/>
        <v>180</v>
      </c>
      <c r="H246" s="510">
        <f t="shared" si="54"/>
        <v>18</v>
      </c>
      <c r="I246" s="580">
        <v>10</v>
      </c>
      <c r="J246" s="581">
        <v>8</v>
      </c>
      <c r="K246" s="582"/>
      <c r="L246" s="508">
        <f t="shared" si="53"/>
        <v>162</v>
      </c>
      <c r="M246" s="575"/>
      <c r="N246" s="576"/>
      <c r="O246" s="576"/>
      <c r="P246" s="576"/>
      <c r="Q246" s="576"/>
      <c r="R246" s="576"/>
      <c r="S246" s="576"/>
      <c r="T246" s="576"/>
      <c r="U246" s="576">
        <v>6</v>
      </c>
      <c r="V246" s="576">
        <v>6</v>
      </c>
      <c r="W246" s="576"/>
      <c r="X246" s="576"/>
      <c r="Y246" s="576"/>
      <c r="Z246" s="576"/>
      <c r="AA246" s="576"/>
      <c r="AB246" s="576"/>
      <c r="AC246" s="590">
        <v>134</v>
      </c>
      <c r="AD246" s="198">
        <f>'Основні дані'!$B$1</f>
        <v>260</v>
      </c>
    </row>
    <row r="247" spans="1:30" s="157" customFormat="1" ht="55.5">
      <c r="A247" s="397" t="s">
        <v>444</v>
      </c>
      <c r="B247" s="597" t="s">
        <v>841</v>
      </c>
      <c r="C247" s="570" t="s">
        <v>824</v>
      </c>
      <c r="D247" s="570"/>
      <c r="E247" s="570" t="s">
        <v>75</v>
      </c>
      <c r="F247" s="508">
        <f t="shared" si="51"/>
        <v>5</v>
      </c>
      <c r="G247" s="509">
        <f t="shared" si="52"/>
        <v>150</v>
      </c>
      <c r="H247" s="510">
        <f t="shared" si="54"/>
        <v>12</v>
      </c>
      <c r="I247" s="580">
        <v>8</v>
      </c>
      <c r="J247" s="581">
        <v>4</v>
      </c>
      <c r="K247" s="582"/>
      <c r="L247" s="508">
        <f t="shared" si="53"/>
        <v>138</v>
      </c>
      <c r="M247" s="575"/>
      <c r="N247" s="576"/>
      <c r="O247" s="576"/>
      <c r="P247" s="576"/>
      <c r="Q247" s="576"/>
      <c r="R247" s="576"/>
      <c r="S247" s="576"/>
      <c r="T247" s="576"/>
      <c r="U247" s="576"/>
      <c r="V247" s="576"/>
      <c r="W247" s="594">
        <v>4</v>
      </c>
      <c r="X247" s="576">
        <v>5</v>
      </c>
      <c r="Y247" s="576"/>
      <c r="Z247" s="576"/>
      <c r="AA247" s="576"/>
      <c r="AB247" s="576"/>
      <c r="AC247" s="590">
        <v>134</v>
      </c>
      <c r="AD247" s="198">
        <f>'Основні дані'!$B$1</f>
        <v>260</v>
      </c>
    </row>
    <row r="248" spans="1:30" s="157" customFormat="1" ht="55.5">
      <c r="A248" s="397" t="s">
        <v>445</v>
      </c>
      <c r="B248" s="597" t="s">
        <v>842</v>
      </c>
      <c r="C248" s="570" t="s">
        <v>824</v>
      </c>
      <c r="D248" s="570"/>
      <c r="E248" s="570" t="s">
        <v>75</v>
      </c>
      <c r="F248" s="508">
        <f t="shared" si="51"/>
        <v>5</v>
      </c>
      <c r="G248" s="509">
        <f t="shared" si="52"/>
        <v>150</v>
      </c>
      <c r="H248" s="510">
        <f t="shared" si="54"/>
        <v>12</v>
      </c>
      <c r="I248" s="580">
        <v>8</v>
      </c>
      <c r="J248" s="581">
        <v>4</v>
      </c>
      <c r="K248" s="582"/>
      <c r="L248" s="508">
        <f t="shared" si="53"/>
        <v>138</v>
      </c>
      <c r="M248" s="575"/>
      <c r="N248" s="576"/>
      <c r="O248" s="576"/>
      <c r="P248" s="576"/>
      <c r="Q248" s="576"/>
      <c r="R248" s="576"/>
      <c r="S248" s="576"/>
      <c r="T248" s="576"/>
      <c r="U248" s="576"/>
      <c r="V248" s="576"/>
      <c r="W248" s="576">
        <v>4</v>
      </c>
      <c r="X248" s="576">
        <v>5</v>
      </c>
      <c r="Y248" s="576"/>
      <c r="Z248" s="576"/>
      <c r="AA248" s="576"/>
      <c r="AB248" s="576"/>
      <c r="AC248" s="590">
        <v>134</v>
      </c>
      <c r="AD248" s="198">
        <f>'Основні дані'!$B$1</f>
        <v>260</v>
      </c>
    </row>
    <row r="249" spans="1:30" s="157" customFormat="1" ht="27.75">
      <c r="A249" s="397" t="s">
        <v>446</v>
      </c>
      <c r="B249" s="598" t="s">
        <v>843</v>
      </c>
      <c r="C249" s="570" t="s">
        <v>824</v>
      </c>
      <c r="D249" s="570"/>
      <c r="E249" s="570" t="s">
        <v>84</v>
      </c>
      <c r="F249" s="508">
        <f t="shared" si="51"/>
        <v>4</v>
      </c>
      <c r="G249" s="509">
        <f t="shared" si="52"/>
        <v>120</v>
      </c>
      <c r="H249" s="510">
        <f t="shared" si="54"/>
        <v>12</v>
      </c>
      <c r="I249" s="580">
        <v>8</v>
      </c>
      <c r="J249" s="581">
        <v>4</v>
      </c>
      <c r="K249" s="582"/>
      <c r="L249" s="508">
        <f t="shared" si="53"/>
        <v>108</v>
      </c>
      <c r="M249" s="575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>
        <v>4</v>
      </c>
      <c r="X249" s="576">
        <v>4</v>
      </c>
      <c r="Y249" s="576"/>
      <c r="Z249" s="576"/>
      <c r="AA249" s="576"/>
      <c r="AB249" s="576"/>
      <c r="AC249" s="590">
        <v>134</v>
      </c>
      <c r="AD249" s="198">
        <f>'Основні дані'!$B$1</f>
        <v>260</v>
      </c>
    </row>
    <row r="250" spans="1:30" s="157" customFormat="1" ht="55.5">
      <c r="A250" s="397" t="s">
        <v>447</v>
      </c>
      <c r="B250" s="596" t="s">
        <v>844</v>
      </c>
      <c r="C250" s="570" t="s">
        <v>828</v>
      </c>
      <c r="D250" s="570"/>
      <c r="E250" s="570" t="s">
        <v>75</v>
      </c>
      <c r="F250" s="508">
        <f t="shared" si="51"/>
        <v>4</v>
      </c>
      <c r="G250" s="509">
        <f t="shared" si="52"/>
        <v>120</v>
      </c>
      <c r="H250" s="510">
        <f t="shared" si="54"/>
        <v>12</v>
      </c>
      <c r="I250" s="580">
        <v>8</v>
      </c>
      <c r="J250" s="581">
        <v>4</v>
      </c>
      <c r="K250" s="582"/>
      <c r="L250" s="508">
        <f t="shared" si="53"/>
        <v>108</v>
      </c>
      <c r="M250" s="575"/>
      <c r="N250" s="576"/>
      <c r="O250" s="576"/>
      <c r="P250" s="576"/>
      <c r="Q250" s="576"/>
      <c r="R250" s="576"/>
      <c r="S250" s="576"/>
      <c r="T250" s="576"/>
      <c r="U250" s="576"/>
      <c r="V250" s="576"/>
      <c r="W250" s="576"/>
      <c r="X250" s="576"/>
      <c r="Y250" s="576">
        <v>4</v>
      </c>
      <c r="Z250" s="576">
        <v>4</v>
      </c>
      <c r="AA250" s="576"/>
      <c r="AB250" s="576"/>
      <c r="AC250" s="590">
        <v>134</v>
      </c>
      <c r="AD250" s="198">
        <f>'Основні дані'!$B$1</f>
        <v>260</v>
      </c>
    </row>
    <row r="251" spans="1:30" s="157" customFormat="1" ht="27.75">
      <c r="A251" s="397" t="s">
        <v>448</v>
      </c>
      <c r="B251" s="596" t="s">
        <v>845</v>
      </c>
      <c r="C251" s="570" t="s">
        <v>828</v>
      </c>
      <c r="D251" s="570"/>
      <c r="E251" s="570" t="s">
        <v>84</v>
      </c>
      <c r="F251" s="508">
        <f t="shared" si="51"/>
        <v>6</v>
      </c>
      <c r="G251" s="509">
        <f t="shared" si="52"/>
        <v>180</v>
      </c>
      <c r="H251" s="510">
        <f t="shared" si="54"/>
        <v>18</v>
      </c>
      <c r="I251" s="580">
        <v>10</v>
      </c>
      <c r="J251" s="581">
        <v>8</v>
      </c>
      <c r="K251" s="582"/>
      <c r="L251" s="508">
        <f t="shared" si="53"/>
        <v>162</v>
      </c>
      <c r="M251" s="575"/>
      <c r="N251" s="576"/>
      <c r="O251" s="576"/>
      <c r="P251" s="576"/>
      <c r="Q251" s="576"/>
      <c r="R251" s="576"/>
      <c r="S251" s="576"/>
      <c r="T251" s="576"/>
      <c r="U251" s="576"/>
      <c r="V251" s="576"/>
      <c r="W251" s="576"/>
      <c r="X251" s="576"/>
      <c r="Y251" s="594">
        <v>6</v>
      </c>
      <c r="Z251" s="576">
        <v>6</v>
      </c>
      <c r="AA251" s="576"/>
      <c r="AB251" s="576"/>
      <c r="AC251" s="590">
        <v>134</v>
      </c>
      <c r="AD251" s="198">
        <f>'Основні дані'!$B$1</f>
        <v>260</v>
      </c>
    </row>
    <row r="252" spans="1:30" s="157" customFormat="1" ht="55.5">
      <c r="A252" s="397" t="s">
        <v>449</v>
      </c>
      <c r="B252" s="597" t="s">
        <v>846</v>
      </c>
      <c r="C252" s="570" t="s">
        <v>828</v>
      </c>
      <c r="D252" s="570"/>
      <c r="E252" s="570" t="s">
        <v>75</v>
      </c>
      <c r="F252" s="508">
        <f t="shared" si="51"/>
        <v>6</v>
      </c>
      <c r="G252" s="509">
        <f t="shared" si="52"/>
        <v>180</v>
      </c>
      <c r="H252" s="510">
        <f t="shared" si="54"/>
        <v>12</v>
      </c>
      <c r="I252" s="580">
        <v>8</v>
      </c>
      <c r="J252" s="581">
        <v>4</v>
      </c>
      <c r="K252" s="582"/>
      <c r="L252" s="508">
        <f t="shared" si="53"/>
        <v>168</v>
      </c>
      <c r="M252" s="575"/>
      <c r="N252" s="576"/>
      <c r="O252" s="576"/>
      <c r="P252" s="576"/>
      <c r="Q252" s="576"/>
      <c r="R252" s="576"/>
      <c r="S252" s="576"/>
      <c r="T252" s="576"/>
      <c r="U252" s="576"/>
      <c r="V252" s="576"/>
      <c r="W252" s="576"/>
      <c r="X252" s="576"/>
      <c r="Y252" s="594">
        <v>4</v>
      </c>
      <c r="Z252" s="576">
        <v>6</v>
      </c>
      <c r="AA252" s="576"/>
      <c r="AB252" s="576"/>
      <c r="AC252" s="590">
        <v>134</v>
      </c>
      <c r="AD252" s="198">
        <f>'Основні дані'!$B$1</f>
        <v>260</v>
      </c>
    </row>
    <row r="253" spans="1:30" s="157" customFormat="1" ht="55.5">
      <c r="A253" s="397" t="s">
        <v>450</v>
      </c>
      <c r="B253" s="596" t="s">
        <v>847</v>
      </c>
      <c r="C253" s="570" t="s">
        <v>828</v>
      </c>
      <c r="D253" s="570"/>
      <c r="E253" s="570" t="s">
        <v>75</v>
      </c>
      <c r="F253" s="508">
        <f t="shared" si="51"/>
        <v>5</v>
      </c>
      <c r="G253" s="509">
        <f t="shared" si="52"/>
        <v>150</v>
      </c>
      <c r="H253" s="510">
        <f t="shared" si="54"/>
        <v>12</v>
      </c>
      <c r="I253" s="580">
        <v>8</v>
      </c>
      <c r="J253" s="581">
        <v>4</v>
      </c>
      <c r="K253" s="582"/>
      <c r="L253" s="508">
        <f t="shared" si="53"/>
        <v>138</v>
      </c>
      <c r="M253" s="575"/>
      <c r="N253" s="576"/>
      <c r="O253" s="576"/>
      <c r="P253" s="576"/>
      <c r="Q253" s="576"/>
      <c r="R253" s="576"/>
      <c r="S253" s="576"/>
      <c r="T253" s="576"/>
      <c r="U253" s="576"/>
      <c r="V253" s="576"/>
      <c r="W253" s="576"/>
      <c r="X253" s="576"/>
      <c r="Y253" s="576">
        <v>4</v>
      </c>
      <c r="Z253" s="576">
        <v>5</v>
      </c>
      <c r="AA253" s="576"/>
      <c r="AB253" s="576"/>
      <c r="AC253" s="590">
        <v>134</v>
      </c>
      <c r="AD253" s="198">
        <f>'Основні дані'!$B$1</f>
        <v>260</v>
      </c>
    </row>
    <row r="254" spans="1:30" s="157" customFormat="1" ht="55.5">
      <c r="A254" s="397" t="s">
        <v>451</v>
      </c>
      <c r="B254" s="597" t="s">
        <v>848</v>
      </c>
      <c r="C254" s="570" t="s">
        <v>378</v>
      </c>
      <c r="D254" s="570"/>
      <c r="E254" s="570" t="s">
        <v>75</v>
      </c>
      <c r="F254" s="508">
        <f t="shared" si="51"/>
        <v>4</v>
      </c>
      <c r="G254" s="509">
        <f t="shared" si="52"/>
        <v>120</v>
      </c>
      <c r="H254" s="510">
        <f t="shared" si="54"/>
        <v>10</v>
      </c>
      <c r="I254" s="580">
        <v>6</v>
      </c>
      <c r="J254" s="581">
        <v>4</v>
      </c>
      <c r="K254" s="582"/>
      <c r="L254" s="508">
        <f t="shared" si="53"/>
        <v>110</v>
      </c>
      <c r="M254" s="575"/>
      <c r="N254" s="576"/>
      <c r="O254" s="576"/>
      <c r="P254" s="576"/>
      <c r="Q254" s="576"/>
      <c r="R254" s="576"/>
      <c r="S254" s="576"/>
      <c r="T254" s="576"/>
      <c r="U254" s="576"/>
      <c r="V254" s="576"/>
      <c r="W254" s="576"/>
      <c r="X254" s="576"/>
      <c r="Y254" s="576"/>
      <c r="Z254" s="576"/>
      <c r="AA254" s="576">
        <v>5</v>
      </c>
      <c r="AB254" s="576">
        <v>4</v>
      </c>
      <c r="AC254" s="590">
        <v>134</v>
      </c>
      <c r="AD254" s="198">
        <f>'Основні дані'!$B$1</f>
        <v>260</v>
      </c>
    </row>
    <row r="255" spans="1:30" s="157" customFormat="1" ht="55.5">
      <c r="A255" s="397" t="s">
        <v>452</v>
      </c>
      <c r="B255" s="597" t="s">
        <v>849</v>
      </c>
      <c r="C255" s="570" t="s">
        <v>378</v>
      </c>
      <c r="D255" s="570"/>
      <c r="E255" s="570" t="s">
        <v>75</v>
      </c>
      <c r="F255" s="508">
        <f t="shared" si="51"/>
        <v>4</v>
      </c>
      <c r="G255" s="509">
        <f t="shared" si="52"/>
        <v>120</v>
      </c>
      <c r="H255" s="510">
        <f t="shared" si="54"/>
        <v>10</v>
      </c>
      <c r="I255" s="580">
        <v>6</v>
      </c>
      <c r="J255" s="581">
        <v>4</v>
      </c>
      <c r="K255" s="582"/>
      <c r="L255" s="508">
        <f t="shared" si="53"/>
        <v>110</v>
      </c>
      <c r="M255" s="575"/>
      <c r="N255" s="576"/>
      <c r="O255" s="576"/>
      <c r="P255" s="576"/>
      <c r="Q255" s="576"/>
      <c r="R255" s="576"/>
      <c r="S255" s="576"/>
      <c r="T255" s="576"/>
      <c r="U255" s="576"/>
      <c r="V255" s="576"/>
      <c r="W255" s="576"/>
      <c r="X255" s="576"/>
      <c r="Y255" s="576"/>
      <c r="Z255" s="576"/>
      <c r="AA255" s="576">
        <v>5</v>
      </c>
      <c r="AB255" s="576">
        <v>4</v>
      </c>
      <c r="AC255" s="590">
        <v>134</v>
      </c>
      <c r="AD255" s="198">
        <f>'Основні дані'!$B$1</f>
        <v>260</v>
      </c>
    </row>
    <row r="256" spans="1:30" s="157" customFormat="1" ht="55.5">
      <c r="A256" s="397" t="s">
        <v>453</v>
      </c>
      <c r="B256" s="596" t="s">
        <v>850</v>
      </c>
      <c r="C256" s="570" t="s">
        <v>378</v>
      </c>
      <c r="D256" s="570"/>
      <c r="E256" s="570" t="s">
        <v>75</v>
      </c>
      <c r="F256" s="508">
        <f t="shared" si="51"/>
        <v>4</v>
      </c>
      <c r="G256" s="509">
        <f t="shared" si="52"/>
        <v>120</v>
      </c>
      <c r="H256" s="510">
        <f t="shared" si="54"/>
        <v>10</v>
      </c>
      <c r="I256" s="580">
        <v>6</v>
      </c>
      <c r="J256" s="581">
        <v>4</v>
      </c>
      <c r="K256" s="582"/>
      <c r="L256" s="508">
        <f t="shared" si="53"/>
        <v>110</v>
      </c>
      <c r="M256" s="575"/>
      <c r="N256" s="576"/>
      <c r="O256" s="576"/>
      <c r="P256" s="576"/>
      <c r="Q256" s="576"/>
      <c r="R256" s="576"/>
      <c r="S256" s="576"/>
      <c r="T256" s="576"/>
      <c r="U256" s="576"/>
      <c r="V256" s="576"/>
      <c r="W256" s="576"/>
      <c r="X256" s="576"/>
      <c r="Y256" s="576"/>
      <c r="Z256" s="576"/>
      <c r="AA256" s="576">
        <v>5</v>
      </c>
      <c r="AB256" s="576">
        <v>4</v>
      </c>
      <c r="AC256" s="590">
        <v>134</v>
      </c>
      <c r="AD256" s="198">
        <f>'Основні дані'!$B$1</f>
        <v>260</v>
      </c>
    </row>
    <row r="257" spans="1:30" s="157" customFormat="1" ht="55.5">
      <c r="A257" s="397" t="s">
        <v>454</v>
      </c>
      <c r="B257" s="597" t="s">
        <v>851</v>
      </c>
      <c r="C257" s="570" t="s">
        <v>378</v>
      </c>
      <c r="D257" s="570"/>
      <c r="E257" s="570" t="s">
        <v>75</v>
      </c>
      <c r="F257" s="508">
        <f t="shared" si="51"/>
        <v>4</v>
      </c>
      <c r="G257" s="509">
        <f t="shared" si="52"/>
        <v>120</v>
      </c>
      <c r="H257" s="510">
        <f t="shared" si="54"/>
        <v>10</v>
      </c>
      <c r="I257" s="601">
        <v>6</v>
      </c>
      <c r="J257" s="602">
        <v>4</v>
      </c>
      <c r="K257" s="603"/>
      <c r="L257" s="508">
        <f t="shared" si="53"/>
        <v>110</v>
      </c>
      <c r="M257" s="575"/>
      <c r="N257" s="576"/>
      <c r="O257" s="576"/>
      <c r="P257" s="576"/>
      <c r="Q257" s="576"/>
      <c r="R257" s="576"/>
      <c r="S257" s="576"/>
      <c r="T257" s="576"/>
      <c r="U257" s="576"/>
      <c r="V257" s="576"/>
      <c r="W257" s="576"/>
      <c r="X257" s="576"/>
      <c r="Y257" s="576"/>
      <c r="Z257" s="576"/>
      <c r="AA257" s="576">
        <v>5</v>
      </c>
      <c r="AB257" s="576">
        <v>4</v>
      </c>
      <c r="AC257" s="590">
        <v>134</v>
      </c>
      <c r="AD257" s="198">
        <f>'Основні дані'!$B$1</f>
        <v>260</v>
      </c>
    </row>
    <row r="258" spans="1:30" s="157" customFormat="1" ht="30" hidden="1">
      <c r="A258" s="397" t="s">
        <v>455</v>
      </c>
      <c r="B258" s="386"/>
      <c r="C258" s="385"/>
      <c r="D258" s="314"/>
      <c r="E258" s="314"/>
      <c r="F258" s="508">
        <f t="shared" si="51"/>
        <v>0</v>
      </c>
      <c r="G258" s="509">
        <f t="shared" si="52"/>
        <v>0</v>
      </c>
      <c r="H258" s="510">
        <f t="shared" si="54"/>
        <v>0</v>
      </c>
      <c r="I258" s="282"/>
      <c r="J258" s="283"/>
      <c r="K258" s="284"/>
      <c r="L258" s="508">
        <f t="shared" si="53"/>
        <v>0</v>
      </c>
      <c r="M258" s="282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  <c r="Y258" s="283"/>
      <c r="Z258" s="283"/>
      <c r="AA258" s="283"/>
      <c r="AB258" s="283"/>
      <c r="AC258" s="311"/>
      <c r="AD258" s="198">
        <f>'Основні дані'!$B$1</f>
        <v>260</v>
      </c>
    </row>
    <row r="259" spans="1:30" s="157" customFormat="1" ht="30" hidden="1">
      <c r="A259" s="397" t="s">
        <v>456</v>
      </c>
      <c r="B259" s="387"/>
      <c r="C259" s="385"/>
      <c r="D259" s="314"/>
      <c r="E259" s="314"/>
      <c r="F259" s="508">
        <f t="shared" si="51"/>
        <v>0</v>
      </c>
      <c r="G259" s="509">
        <f t="shared" si="52"/>
        <v>0</v>
      </c>
      <c r="H259" s="510">
        <f t="shared" si="54"/>
        <v>0</v>
      </c>
      <c r="I259" s="282"/>
      <c r="J259" s="283"/>
      <c r="K259" s="284"/>
      <c r="L259" s="508">
        <f t="shared" si="53"/>
        <v>0</v>
      </c>
      <c r="M259" s="282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  <c r="AB259" s="283"/>
      <c r="AC259" s="311"/>
      <c r="AD259" s="198">
        <f>'Основні дані'!$B$1</f>
        <v>260</v>
      </c>
    </row>
    <row r="260" spans="1:30" s="157" customFormat="1" ht="30" hidden="1">
      <c r="A260" s="397" t="s">
        <v>457</v>
      </c>
      <c r="B260" s="388"/>
      <c r="C260" s="385"/>
      <c r="D260" s="315"/>
      <c r="E260" s="314"/>
      <c r="F260" s="508">
        <f t="shared" si="51"/>
        <v>0</v>
      </c>
      <c r="G260" s="509">
        <f t="shared" si="52"/>
        <v>0</v>
      </c>
      <c r="H260" s="510">
        <f t="shared" si="54"/>
        <v>0</v>
      </c>
      <c r="I260" s="282"/>
      <c r="J260" s="283"/>
      <c r="K260" s="284"/>
      <c r="L260" s="508">
        <f t="shared" si="53"/>
        <v>0</v>
      </c>
      <c r="M260" s="282"/>
      <c r="N260" s="283"/>
      <c r="O260" s="283"/>
      <c r="P260" s="283"/>
      <c r="Q260" s="283"/>
      <c r="R260" s="283"/>
      <c r="S260" s="283"/>
      <c r="T260" s="283"/>
      <c r="U260" s="283"/>
      <c r="V260" s="283"/>
      <c r="W260" s="283"/>
      <c r="X260" s="283"/>
      <c r="Y260" s="283"/>
      <c r="Z260" s="283"/>
      <c r="AA260" s="283"/>
      <c r="AB260" s="283"/>
      <c r="AC260" s="311"/>
      <c r="AD260" s="198">
        <f>'Основні дані'!$B$1</f>
        <v>260</v>
      </c>
    </row>
    <row r="261" spans="1:30" s="157" customFormat="1" ht="30" hidden="1">
      <c r="A261" s="397" t="s">
        <v>458</v>
      </c>
      <c r="B261" s="388"/>
      <c r="C261" s="385"/>
      <c r="D261" s="315"/>
      <c r="E261" s="314"/>
      <c r="F261" s="508">
        <f t="shared" si="51"/>
        <v>0</v>
      </c>
      <c r="G261" s="509">
        <f t="shared" si="52"/>
        <v>0</v>
      </c>
      <c r="H261" s="510">
        <f t="shared" si="54"/>
        <v>0</v>
      </c>
      <c r="I261" s="282"/>
      <c r="J261" s="283"/>
      <c r="K261" s="284"/>
      <c r="L261" s="508">
        <f t="shared" si="53"/>
        <v>0</v>
      </c>
      <c r="M261" s="282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  <c r="Y261" s="283"/>
      <c r="Z261" s="283"/>
      <c r="AA261" s="283"/>
      <c r="AB261" s="283"/>
      <c r="AC261" s="311"/>
      <c r="AD261" s="198">
        <f>'Основні дані'!$B$1</f>
        <v>260</v>
      </c>
    </row>
    <row r="262" spans="1:30" s="157" customFormat="1" ht="30" hidden="1">
      <c r="A262" s="397" t="s">
        <v>459</v>
      </c>
      <c r="B262" s="449"/>
      <c r="C262" s="450"/>
      <c r="D262" s="451"/>
      <c r="E262" s="452"/>
      <c r="F262" s="512">
        <f t="shared" si="51"/>
        <v>0</v>
      </c>
      <c r="G262" s="513">
        <f t="shared" si="52"/>
        <v>0</v>
      </c>
      <c r="H262" s="510">
        <f t="shared" si="54"/>
        <v>0</v>
      </c>
      <c r="I262" s="285"/>
      <c r="J262" s="286"/>
      <c r="K262" s="287"/>
      <c r="L262" s="512">
        <f t="shared" si="53"/>
        <v>0</v>
      </c>
      <c r="M262" s="285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312"/>
      <c r="AD262" s="198">
        <f>'Основні дані'!$B$1</f>
        <v>260</v>
      </c>
    </row>
    <row r="263" spans="1:30" s="456" customFormat="1" ht="28.5" thickBot="1">
      <c r="A263" s="453"/>
      <c r="B263" s="469" t="s">
        <v>31</v>
      </c>
      <c r="C263" s="463"/>
      <c r="D263" s="468" t="s">
        <v>378</v>
      </c>
      <c r="E263" s="464"/>
      <c r="F263" s="458">
        <f t="shared" si="51"/>
        <v>6</v>
      </c>
      <c r="G263" s="459">
        <f t="shared" si="52"/>
        <v>180</v>
      </c>
      <c r="H263" s="459">
        <f>(M263*Титул!BC$18)+(O263*Титул!BD$18)+(Q263*Титул!BE$18)+(S263*Титул!BF$18)+(U263*Титул!BG$18)+(W263*Титул!BH$18)+(Y263*Титул!BI$18)+(AA263*Титул!BJ$18)</f>
        <v>0</v>
      </c>
      <c r="I263" s="459"/>
      <c r="J263" s="459"/>
      <c r="K263" s="459"/>
      <c r="L263" s="459">
        <f t="shared" si="53"/>
        <v>180</v>
      </c>
      <c r="M263" s="459"/>
      <c r="N263" s="459">
        <f>Титул!$BC$20*1.5</f>
        <v>0</v>
      </c>
      <c r="O263" s="459"/>
      <c r="P263" s="459">
        <f>Титул!$BD$20*1.5</f>
        <v>0</v>
      </c>
      <c r="Q263" s="459"/>
      <c r="R263" s="459">
        <f>Титул!$BE$20*1.5</f>
        <v>0</v>
      </c>
      <c r="S263" s="459"/>
      <c r="T263" s="459">
        <f>Титул!$BF$20*1.5</f>
        <v>0</v>
      </c>
      <c r="U263" s="459"/>
      <c r="V263" s="459">
        <f>Титул!$BG$20*1.5</f>
        <v>0</v>
      </c>
      <c r="W263" s="459"/>
      <c r="X263" s="459">
        <f>Титул!$BH$20*1.5</f>
        <v>0</v>
      </c>
      <c r="Y263" s="459"/>
      <c r="Z263" s="459">
        <f>Титул!$BI$20*1.5</f>
        <v>0</v>
      </c>
      <c r="AA263" s="459"/>
      <c r="AB263" s="459">
        <v>6</v>
      </c>
      <c r="AC263" s="454"/>
      <c r="AD263" s="455">
        <f>'Основні дані'!$B$1</f>
        <v>260</v>
      </c>
    </row>
    <row r="264" spans="1:30" s="157" customFormat="1" ht="28.5" thickBot="1">
      <c r="A264" s="266"/>
      <c r="B264" s="470" t="s">
        <v>115</v>
      </c>
      <c r="C264" s="465"/>
      <c r="D264" s="465"/>
      <c r="E264" s="466"/>
      <c r="F264" s="461">
        <f t="shared" si="51"/>
        <v>6</v>
      </c>
      <c r="G264" s="461">
        <f>F264*30</f>
        <v>180</v>
      </c>
      <c r="H264" s="461"/>
      <c r="I264" s="461"/>
      <c r="J264" s="461"/>
      <c r="K264" s="461"/>
      <c r="L264" s="461">
        <f>IF(G264-H264=G264-I264-J264-K264,G264-H264,"!ОШИБКА!")</f>
        <v>180</v>
      </c>
      <c r="M264" s="461"/>
      <c r="N264" s="461"/>
      <c r="O264" s="461"/>
      <c r="P264" s="461"/>
      <c r="Q264" s="461"/>
      <c r="R264" s="461"/>
      <c r="S264" s="461"/>
      <c r="T264" s="461"/>
      <c r="U264" s="461"/>
      <c r="V264" s="461"/>
      <c r="W264" s="461"/>
      <c r="X264" s="461"/>
      <c r="Y264" s="461"/>
      <c r="Z264" s="461"/>
      <c r="AA264" s="461"/>
      <c r="AB264" s="461">
        <f>Титул!$AS$35+Титул!$AS$37+Титул!$AS$39</f>
        <v>6</v>
      </c>
      <c r="AC264" s="349"/>
      <c r="AD264" s="198">
        <f>'Основні дані'!$B$1</f>
        <v>260</v>
      </c>
    </row>
    <row r="265" spans="1:30" s="157" customFormat="1" ht="27" hidden="1">
      <c r="A265" s="445" t="s">
        <v>461</v>
      </c>
      <c r="B265" s="446" t="s">
        <v>460</v>
      </c>
      <c r="C265" s="447"/>
      <c r="D265" s="447"/>
      <c r="E265" s="447"/>
      <c r="F265" s="457">
        <f>IF(SUM(F266:F292)=F$97,F$97,"ОШИБКА")</f>
        <v>12</v>
      </c>
      <c r="G265" s="457">
        <f>IF(SUM(G266:G292)=G$97,G$97,"ОШИБКА")</f>
        <v>360</v>
      </c>
      <c r="H265" s="457">
        <f aca="true" t="shared" si="55" ref="H265:AA265">SUM(H266:H292)</f>
        <v>0</v>
      </c>
      <c r="I265" s="457">
        <f t="shared" si="55"/>
        <v>0</v>
      </c>
      <c r="J265" s="457">
        <f t="shared" si="55"/>
        <v>0</v>
      </c>
      <c r="K265" s="457">
        <f t="shared" si="55"/>
        <v>0</v>
      </c>
      <c r="L265" s="457">
        <f t="shared" si="55"/>
        <v>360</v>
      </c>
      <c r="M265" s="457">
        <f t="shared" si="55"/>
        <v>0</v>
      </c>
      <c r="N265" s="457">
        <f t="shared" si="55"/>
        <v>0</v>
      </c>
      <c r="O265" s="457">
        <f t="shared" si="55"/>
        <v>0</v>
      </c>
      <c r="P265" s="457">
        <f t="shared" si="55"/>
        <v>0</v>
      </c>
      <c r="Q265" s="457">
        <f t="shared" si="55"/>
        <v>0</v>
      </c>
      <c r="R265" s="457">
        <f t="shared" si="55"/>
        <v>0</v>
      </c>
      <c r="S265" s="457">
        <f t="shared" si="55"/>
        <v>0</v>
      </c>
      <c r="T265" s="457">
        <f t="shared" si="55"/>
        <v>0</v>
      </c>
      <c r="U265" s="457">
        <f t="shared" si="55"/>
        <v>0</v>
      </c>
      <c r="V265" s="457">
        <f t="shared" si="55"/>
        <v>0</v>
      </c>
      <c r="W265" s="457">
        <f t="shared" si="55"/>
        <v>0</v>
      </c>
      <c r="X265" s="457">
        <f t="shared" si="55"/>
        <v>0</v>
      </c>
      <c r="Y265" s="457">
        <f t="shared" si="55"/>
        <v>0</v>
      </c>
      <c r="Z265" s="457">
        <f t="shared" si="55"/>
        <v>0</v>
      </c>
      <c r="AA265" s="457">
        <f t="shared" si="55"/>
        <v>0</v>
      </c>
      <c r="AB265" s="457"/>
      <c r="AC265" s="448"/>
      <c r="AD265" s="198">
        <f>'Основні дані'!$B$1</f>
        <v>260</v>
      </c>
    </row>
    <row r="266" spans="1:30" s="157" customFormat="1" ht="30" hidden="1">
      <c r="A266" s="397" t="s">
        <v>462</v>
      </c>
      <c r="B266" s="386"/>
      <c r="C266" s="444"/>
      <c r="D266" s="444"/>
      <c r="E266" s="444"/>
      <c r="F266" s="510">
        <f aca="true" t="shared" si="56" ref="F266:F292">N266+P266+R266+T266+V266+X266+Z266+AB266</f>
        <v>0</v>
      </c>
      <c r="G266" s="511">
        <f aca="true" t="shared" si="57" ref="G266:G291">F266*30</f>
        <v>0</v>
      </c>
      <c r="H266" s="510">
        <f>M266*2+O266*2+Q266*2+S266*2+U266*3+W266*3+Y266*3+AA266*2</f>
        <v>0</v>
      </c>
      <c r="I266" s="288"/>
      <c r="J266" s="289"/>
      <c r="K266" s="290"/>
      <c r="L266" s="510">
        <f aca="true" t="shared" si="58" ref="L266:L291">IF(H266=I266+J266+K266,G266-H266,"!ОШИБКА!")</f>
        <v>0</v>
      </c>
      <c r="M266" s="288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442"/>
      <c r="AD266" s="198">
        <f>'Основні дані'!$B$1</f>
        <v>260</v>
      </c>
    </row>
    <row r="267" spans="1:30" s="157" customFormat="1" ht="30" hidden="1">
      <c r="A267" s="397" t="s">
        <v>463</v>
      </c>
      <c r="B267" s="384"/>
      <c r="C267" s="385"/>
      <c r="D267" s="385"/>
      <c r="E267" s="385"/>
      <c r="F267" s="508">
        <f t="shared" si="56"/>
        <v>0</v>
      </c>
      <c r="G267" s="509">
        <f t="shared" si="57"/>
        <v>0</v>
      </c>
      <c r="H267" s="510">
        <f aca="true" t="shared" si="59" ref="H267:H290">M267*2+O267*2+Q267*2+S267*2+U267*3+W267*3+Y267*3+AA267*2</f>
        <v>0</v>
      </c>
      <c r="I267" s="282"/>
      <c r="J267" s="283"/>
      <c r="K267" s="284"/>
      <c r="L267" s="508">
        <f t="shared" si="58"/>
        <v>0</v>
      </c>
      <c r="M267" s="282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83"/>
      <c r="Z267" s="283"/>
      <c r="AA267" s="283"/>
      <c r="AB267" s="283"/>
      <c r="AC267" s="443"/>
      <c r="AD267" s="198">
        <f>'Основні дані'!$B$1</f>
        <v>260</v>
      </c>
    </row>
    <row r="268" spans="1:30" s="157" customFormat="1" ht="30" hidden="1">
      <c r="A268" s="397" t="s">
        <v>464</v>
      </c>
      <c r="B268" s="384"/>
      <c r="C268" s="385"/>
      <c r="D268" s="385"/>
      <c r="E268" s="385"/>
      <c r="F268" s="508">
        <f t="shared" si="56"/>
        <v>0</v>
      </c>
      <c r="G268" s="509">
        <f t="shared" si="57"/>
        <v>0</v>
      </c>
      <c r="H268" s="510">
        <f t="shared" si="59"/>
        <v>0</v>
      </c>
      <c r="I268" s="282"/>
      <c r="J268" s="283"/>
      <c r="K268" s="284"/>
      <c r="L268" s="508">
        <f t="shared" si="58"/>
        <v>0</v>
      </c>
      <c r="M268" s="282"/>
      <c r="N268" s="283"/>
      <c r="O268" s="283"/>
      <c r="P268" s="283"/>
      <c r="Q268" s="283"/>
      <c r="R268" s="283"/>
      <c r="S268" s="283"/>
      <c r="T268" s="283"/>
      <c r="U268" s="283"/>
      <c r="V268" s="283"/>
      <c r="W268" s="283"/>
      <c r="X268" s="283"/>
      <c r="Y268" s="283"/>
      <c r="Z268" s="283"/>
      <c r="AA268" s="283"/>
      <c r="AB268" s="283"/>
      <c r="AC268" s="311"/>
      <c r="AD268" s="198">
        <f>'Основні дані'!$B$1</f>
        <v>260</v>
      </c>
    </row>
    <row r="269" spans="1:30" s="157" customFormat="1" ht="30" hidden="1">
      <c r="A269" s="397" t="s">
        <v>465</v>
      </c>
      <c r="B269" s="384"/>
      <c r="C269" s="385"/>
      <c r="D269" s="385"/>
      <c r="E269" s="385"/>
      <c r="F269" s="508">
        <f t="shared" si="56"/>
        <v>0</v>
      </c>
      <c r="G269" s="509">
        <f t="shared" si="57"/>
        <v>0</v>
      </c>
      <c r="H269" s="510">
        <f t="shared" si="59"/>
        <v>0</v>
      </c>
      <c r="I269" s="282"/>
      <c r="J269" s="283"/>
      <c r="K269" s="284"/>
      <c r="L269" s="508">
        <f t="shared" si="58"/>
        <v>0</v>
      </c>
      <c r="M269" s="282"/>
      <c r="N269" s="283"/>
      <c r="O269" s="283"/>
      <c r="P269" s="283"/>
      <c r="Q269" s="283"/>
      <c r="R269" s="283"/>
      <c r="S269" s="283"/>
      <c r="T269" s="283"/>
      <c r="U269" s="283"/>
      <c r="V269" s="283"/>
      <c r="W269" s="283"/>
      <c r="X269" s="283"/>
      <c r="Y269" s="283"/>
      <c r="Z269" s="283"/>
      <c r="AA269" s="283"/>
      <c r="AB269" s="283"/>
      <c r="AC269" s="311"/>
      <c r="AD269" s="198">
        <f>'Основні дані'!$B$1</f>
        <v>260</v>
      </c>
    </row>
    <row r="270" spans="1:30" s="157" customFormat="1" ht="30" hidden="1">
      <c r="A270" s="397" t="s">
        <v>466</v>
      </c>
      <c r="B270" s="384"/>
      <c r="C270" s="385"/>
      <c r="D270" s="314"/>
      <c r="E270" s="315"/>
      <c r="F270" s="508">
        <f t="shared" si="56"/>
        <v>0</v>
      </c>
      <c r="G270" s="509">
        <f t="shared" si="57"/>
        <v>0</v>
      </c>
      <c r="H270" s="510">
        <f t="shared" si="59"/>
        <v>0</v>
      </c>
      <c r="I270" s="282"/>
      <c r="J270" s="283"/>
      <c r="K270" s="284"/>
      <c r="L270" s="508">
        <f t="shared" si="58"/>
        <v>0</v>
      </c>
      <c r="M270" s="282"/>
      <c r="N270" s="283"/>
      <c r="O270" s="283"/>
      <c r="P270" s="283"/>
      <c r="Q270" s="283"/>
      <c r="R270" s="283"/>
      <c r="S270" s="283"/>
      <c r="T270" s="283"/>
      <c r="U270" s="283"/>
      <c r="V270" s="283"/>
      <c r="W270" s="283"/>
      <c r="X270" s="283"/>
      <c r="Y270" s="283"/>
      <c r="Z270" s="283"/>
      <c r="AA270" s="283"/>
      <c r="AB270" s="283"/>
      <c r="AC270" s="311"/>
      <c r="AD270" s="198">
        <f>'Основні дані'!$B$1</f>
        <v>260</v>
      </c>
    </row>
    <row r="271" spans="1:30" s="157" customFormat="1" ht="30" hidden="1">
      <c r="A271" s="397" t="s">
        <v>467</v>
      </c>
      <c r="B271" s="386"/>
      <c r="C271" s="385"/>
      <c r="D271" s="314"/>
      <c r="E271" s="314"/>
      <c r="F271" s="508">
        <f t="shared" si="56"/>
        <v>0</v>
      </c>
      <c r="G271" s="509">
        <f t="shared" si="57"/>
        <v>0</v>
      </c>
      <c r="H271" s="510">
        <f t="shared" si="59"/>
        <v>0</v>
      </c>
      <c r="I271" s="282"/>
      <c r="J271" s="283"/>
      <c r="K271" s="284"/>
      <c r="L271" s="508">
        <f t="shared" si="58"/>
        <v>0</v>
      </c>
      <c r="M271" s="282"/>
      <c r="N271" s="283"/>
      <c r="O271" s="283"/>
      <c r="P271" s="283"/>
      <c r="Q271" s="283"/>
      <c r="R271" s="283"/>
      <c r="S271" s="283"/>
      <c r="T271" s="283"/>
      <c r="U271" s="283"/>
      <c r="V271" s="283"/>
      <c r="W271" s="283"/>
      <c r="X271" s="283"/>
      <c r="Y271" s="283"/>
      <c r="Z271" s="283"/>
      <c r="AA271" s="283"/>
      <c r="AB271" s="283"/>
      <c r="AC271" s="311"/>
      <c r="AD271" s="198">
        <f>'Основні дані'!$B$1</f>
        <v>260</v>
      </c>
    </row>
    <row r="272" spans="1:30" s="157" customFormat="1" ht="30" hidden="1">
      <c r="A272" s="397" t="s">
        <v>468</v>
      </c>
      <c r="B272" s="387"/>
      <c r="C272" s="385"/>
      <c r="D272" s="314"/>
      <c r="E272" s="314"/>
      <c r="F272" s="508">
        <f t="shared" si="56"/>
        <v>0</v>
      </c>
      <c r="G272" s="509">
        <f t="shared" si="57"/>
        <v>0</v>
      </c>
      <c r="H272" s="510">
        <f t="shared" si="59"/>
        <v>0</v>
      </c>
      <c r="I272" s="282"/>
      <c r="J272" s="283"/>
      <c r="K272" s="284"/>
      <c r="L272" s="508">
        <f t="shared" si="58"/>
        <v>0</v>
      </c>
      <c r="M272" s="282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311"/>
      <c r="AD272" s="198">
        <f>'Основні дані'!$B$1</f>
        <v>260</v>
      </c>
    </row>
    <row r="273" spans="1:30" s="157" customFormat="1" ht="30" hidden="1">
      <c r="A273" s="397" t="s">
        <v>469</v>
      </c>
      <c r="B273" s="388"/>
      <c r="C273" s="385"/>
      <c r="D273" s="315"/>
      <c r="E273" s="314"/>
      <c r="F273" s="508">
        <f t="shared" si="56"/>
        <v>0</v>
      </c>
      <c r="G273" s="509">
        <f t="shared" si="57"/>
        <v>0</v>
      </c>
      <c r="H273" s="510">
        <f t="shared" si="59"/>
        <v>0</v>
      </c>
      <c r="I273" s="282"/>
      <c r="J273" s="283"/>
      <c r="K273" s="284"/>
      <c r="L273" s="508">
        <f t="shared" si="58"/>
        <v>0</v>
      </c>
      <c r="M273" s="282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311"/>
      <c r="AD273" s="198">
        <f>'Основні дані'!$B$1</f>
        <v>260</v>
      </c>
    </row>
    <row r="274" spans="1:30" s="157" customFormat="1" ht="30" hidden="1">
      <c r="A274" s="397" t="s">
        <v>470</v>
      </c>
      <c r="B274" s="388"/>
      <c r="C274" s="385"/>
      <c r="D274" s="315"/>
      <c r="E274" s="314"/>
      <c r="F274" s="508">
        <f t="shared" si="56"/>
        <v>0</v>
      </c>
      <c r="G274" s="509">
        <f t="shared" si="57"/>
        <v>0</v>
      </c>
      <c r="H274" s="510">
        <f t="shared" si="59"/>
        <v>0</v>
      </c>
      <c r="I274" s="282"/>
      <c r="J274" s="283"/>
      <c r="K274" s="284"/>
      <c r="L274" s="508">
        <f t="shared" si="58"/>
        <v>0</v>
      </c>
      <c r="M274" s="282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311"/>
      <c r="AD274" s="198">
        <f>'Основні дані'!$B$1</f>
        <v>260</v>
      </c>
    </row>
    <row r="275" spans="1:30" s="157" customFormat="1" ht="30" hidden="1">
      <c r="A275" s="397" t="s">
        <v>471</v>
      </c>
      <c r="B275" s="388"/>
      <c r="C275" s="385"/>
      <c r="D275" s="315"/>
      <c r="E275" s="314"/>
      <c r="F275" s="508">
        <f t="shared" si="56"/>
        <v>0</v>
      </c>
      <c r="G275" s="509">
        <f t="shared" si="57"/>
        <v>0</v>
      </c>
      <c r="H275" s="510">
        <f t="shared" si="59"/>
        <v>0</v>
      </c>
      <c r="I275" s="282"/>
      <c r="J275" s="283"/>
      <c r="K275" s="284"/>
      <c r="L275" s="508">
        <f t="shared" si="58"/>
        <v>0</v>
      </c>
      <c r="M275" s="282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83"/>
      <c r="Z275" s="283"/>
      <c r="AA275" s="283"/>
      <c r="AB275" s="283"/>
      <c r="AC275" s="311"/>
      <c r="AD275" s="198">
        <f>'Основні дані'!$B$1</f>
        <v>260</v>
      </c>
    </row>
    <row r="276" spans="1:30" s="157" customFormat="1" ht="30" hidden="1">
      <c r="A276" s="397" t="s">
        <v>472</v>
      </c>
      <c r="B276" s="388"/>
      <c r="C276" s="314"/>
      <c r="D276" s="315"/>
      <c r="E276" s="315"/>
      <c r="F276" s="508">
        <f t="shared" si="56"/>
        <v>0</v>
      </c>
      <c r="G276" s="509">
        <f t="shared" si="57"/>
        <v>0</v>
      </c>
      <c r="H276" s="510">
        <f t="shared" si="59"/>
        <v>0</v>
      </c>
      <c r="I276" s="282"/>
      <c r="J276" s="283"/>
      <c r="K276" s="284"/>
      <c r="L276" s="508">
        <f t="shared" si="58"/>
        <v>0</v>
      </c>
      <c r="M276" s="282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311"/>
      <c r="AD276" s="198">
        <f>'Основні дані'!$B$1</f>
        <v>260</v>
      </c>
    </row>
    <row r="277" spans="1:30" s="157" customFormat="1" ht="30" hidden="1">
      <c r="A277" s="397" t="s">
        <v>473</v>
      </c>
      <c r="B277" s="388"/>
      <c r="C277" s="314"/>
      <c r="D277" s="315"/>
      <c r="E277" s="315"/>
      <c r="F277" s="508">
        <f t="shared" si="56"/>
        <v>0</v>
      </c>
      <c r="G277" s="509">
        <f t="shared" si="57"/>
        <v>0</v>
      </c>
      <c r="H277" s="510">
        <f t="shared" si="59"/>
        <v>0</v>
      </c>
      <c r="I277" s="282"/>
      <c r="J277" s="283"/>
      <c r="K277" s="284"/>
      <c r="L277" s="508">
        <f t="shared" si="58"/>
        <v>0</v>
      </c>
      <c r="M277" s="282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311"/>
      <c r="AD277" s="198">
        <f>'Основні дані'!$B$1</f>
        <v>260</v>
      </c>
    </row>
    <row r="278" spans="1:30" s="157" customFormat="1" ht="30" hidden="1">
      <c r="A278" s="397" t="s">
        <v>474</v>
      </c>
      <c r="B278" s="388"/>
      <c r="C278" s="314"/>
      <c r="D278" s="315"/>
      <c r="E278" s="315"/>
      <c r="F278" s="508">
        <f t="shared" si="56"/>
        <v>0</v>
      </c>
      <c r="G278" s="509">
        <f t="shared" si="57"/>
        <v>0</v>
      </c>
      <c r="H278" s="510">
        <f t="shared" si="59"/>
        <v>0</v>
      </c>
      <c r="I278" s="282"/>
      <c r="J278" s="283"/>
      <c r="K278" s="284"/>
      <c r="L278" s="508">
        <f t="shared" si="58"/>
        <v>0</v>
      </c>
      <c r="M278" s="282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83"/>
      <c r="Z278" s="283"/>
      <c r="AA278" s="283"/>
      <c r="AB278" s="283"/>
      <c r="AC278" s="311"/>
      <c r="AD278" s="198">
        <f>'Основні дані'!$B$1</f>
        <v>260</v>
      </c>
    </row>
    <row r="279" spans="1:30" s="157" customFormat="1" ht="30" hidden="1">
      <c r="A279" s="397" t="s">
        <v>475</v>
      </c>
      <c r="B279" s="388"/>
      <c r="C279" s="315"/>
      <c r="D279" s="315"/>
      <c r="E279" s="315"/>
      <c r="F279" s="508">
        <f t="shared" si="56"/>
        <v>0</v>
      </c>
      <c r="G279" s="509">
        <f t="shared" si="57"/>
        <v>0</v>
      </c>
      <c r="H279" s="510">
        <f t="shared" si="59"/>
        <v>0</v>
      </c>
      <c r="I279" s="282"/>
      <c r="J279" s="283"/>
      <c r="K279" s="284"/>
      <c r="L279" s="508">
        <f t="shared" si="58"/>
        <v>0</v>
      </c>
      <c r="M279" s="282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311"/>
      <c r="AD279" s="198">
        <f>'Основні дані'!$B$1</f>
        <v>260</v>
      </c>
    </row>
    <row r="280" spans="1:30" s="157" customFormat="1" ht="30" hidden="1">
      <c r="A280" s="397" t="s">
        <v>476</v>
      </c>
      <c r="B280" s="388"/>
      <c r="C280" s="315"/>
      <c r="D280" s="315"/>
      <c r="E280" s="315"/>
      <c r="F280" s="508">
        <f t="shared" si="56"/>
        <v>0</v>
      </c>
      <c r="G280" s="509">
        <f t="shared" si="57"/>
        <v>0</v>
      </c>
      <c r="H280" s="510">
        <f t="shared" si="59"/>
        <v>0</v>
      </c>
      <c r="I280" s="282"/>
      <c r="J280" s="283"/>
      <c r="K280" s="284"/>
      <c r="L280" s="508">
        <f t="shared" si="58"/>
        <v>0</v>
      </c>
      <c r="M280" s="282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311"/>
      <c r="AD280" s="198">
        <f>'Основні дані'!$B$1</f>
        <v>260</v>
      </c>
    </row>
    <row r="281" spans="1:30" s="157" customFormat="1" ht="30" hidden="1">
      <c r="A281" s="397" t="s">
        <v>477</v>
      </c>
      <c r="B281" s="388"/>
      <c r="C281" s="315"/>
      <c r="D281" s="315"/>
      <c r="E281" s="315"/>
      <c r="F281" s="508">
        <f t="shared" si="56"/>
        <v>0</v>
      </c>
      <c r="G281" s="509">
        <f t="shared" si="57"/>
        <v>0</v>
      </c>
      <c r="H281" s="510">
        <f t="shared" si="59"/>
        <v>0</v>
      </c>
      <c r="I281" s="282"/>
      <c r="J281" s="283"/>
      <c r="K281" s="284"/>
      <c r="L281" s="508">
        <f t="shared" si="58"/>
        <v>0</v>
      </c>
      <c r="M281" s="282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311"/>
      <c r="AD281" s="198">
        <f>'Основні дані'!$B$1</f>
        <v>260</v>
      </c>
    </row>
    <row r="282" spans="1:30" s="157" customFormat="1" ht="30" hidden="1">
      <c r="A282" s="397" t="s">
        <v>478</v>
      </c>
      <c r="B282" s="388"/>
      <c r="C282" s="315"/>
      <c r="D282" s="315"/>
      <c r="E282" s="315"/>
      <c r="F282" s="508">
        <f t="shared" si="56"/>
        <v>0</v>
      </c>
      <c r="G282" s="509">
        <f t="shared" si="57"/>
        <v>0</v>
      </c>
      <c r="H282" s="510">
        <f t="shared" si="59"/>
        <v>0</v>
      </c>
      <c r="I282" s="282"/>
      <c r="J282" s="283"/>
      <c r="K282" s="284"/>
      <c r="L282" s="508">
        <f t="shared" si="58"/>
        <v>0</v>
      </c>
      <c r="M282" s="282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83"/>
      <c r="Z282" s="283"/>
      <c r="AA282" s="283"/>
      <c r="AB282" s="283"/>
      <c r="AC282" s="311"/>
      <c r="AD282" s="198">
        <f>'Основні дані'!$B$1</f>
        <v>260</v>
      </c>
    </row>
    <row r="283" spans="1:30" s="157" customFormat="1" ht="30" hidden="1">
      <c r="A283" s="397" t="s">
        <v>479</v>
      </c>
      <c r="B283" s="388"/>
      <c r="C283" s="315"/>
      <c r="D283" s="315"/>
      <c r="E283" s="315"/>
      <c r="F283" s="508">
        <f t="shared" si="56"/>
        <v>0</v>
      </c>
      <c r="G283" s="509">
        <f t="shared" si="57"/>
        <v>0</v>
      </c>
      <c r="H283" s="510">
        <f t="shared" si="59"/>
        <v>0</v>
      </c>
      <c r="I283" s="282"/>
      <c r="J283" s="283"/>
      <c r="K283" s="284"/>
      <c r="L283" s="508">
        <f t="shared" si="58"/>
        <v>0</v>
      </c>
      <c r="M283" s="282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311"/>
      <c r="AD283" s="198">
        <f>'Основні дані'!$B$1</f>
        <v>260</v>
      </c>
    </row>
    <row r="284" spans="1:30" s="157" customFormat="1" ht="30" hidden="1">
      <c r="A284" s="397" t="s">
        <v>480</v>
      </c>
      <c r="B284" s="388"/>
      <c r="C284" s="315"/>
      <c r="D284" s="315"/>
      <c r="E284" s="315"/>
      <c r="F284" s="508">
        <f t="shared" si="56"/>
        <v>0</v>
      </c>
      <c r="G284" s="509">
        <f t="shared" si="57"/>
        <v>0</v>
      </c>
      <c r="H284" s="510">
        <f t="shared" si="59"/>
        <v>0</v>
      </c>
      <c r="I284" s="282"/>
      <c r="J284" s="283"/>
      <c r="K284" s="284"/>
      <c r="L284" s="508">
        <f t="shared" si="58"/>
        <v>0</v>
      </c>
      <c r="M284" s="282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311"/>
      <c r="AD284" s="198">
        <f>'Основні дані'!$B$1</f>
        <v>260</v>
      </c>
    </row>
    <row r="285" spans="1:30" s="157" customFormat="1" ht="30" hidden="1">
      <c r="A285" s="397" t="s">
        <v>481</v>
      </c>
      <c r="B285" s="388"/>
      <c r="C285" s="315"/>
      <c r="D285" s="315"/>
      <c r="E285" s="315"/>
      <c r="F285" s="508">
        <f t="shared" si="56"/>
        <v>0</v>
      </c>
      <c r="G285" s="509">
        <f t="shared" si="57"/>
        <v>0</v>
      </c>
      <c r="H285" s="510">
        <f t="shared" si="59"/>
        <v>0</v>
      </c>
      <c r="I285" s="282"/>
      <c r="J285" s="283"/>
      <c r="K285" s="284"/>
      <c r="L285" s="508">
        <f t="shared" si="58"/>
        <v>0</v>
      </c>
      <c r="M285" s="282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311"/>
      <c r="AD285" s="198">
        <f>'Основні дані'!$B$1</f>
        <v>260</v>
      </c>
    </row>
    <row r="286" spans="1:30" s="157" customFormat="1" ht="30" hidden="1">
      <c r="A286" s="397" t="s">
        <v>482</v>
      </c>
      <c r="B286" s="386"/>
      <c r="C286" s="385"/>
      <c r="D286" s="314"/>
      <c r="E286" s="314"/>
      <c r="F286" s="508">
        <f t="shared" si="56"/>
        <v>0</v>
      </c>
      <c r="G286" s="509">
        <f t="shared" si="57"/>
        <v>0</v>
      </c>
      <c r="H286" s="510">
        <f t="shared" si="59"/>
        <v>0</v>
      </c>
      <c r="I286" s="282"/>
      <c r="J286" s="283"/>
      <c r="K286" s="284"/>
      <c r="L286" s="508">
        <f t="shared" si="58"/>
        <v>0</v>
      </c>
      <c r="M286" s="282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311"/>
      <c r="AD286" s="198">
        <f>'Основні дані'!$B$1</f>
        <v>260</v>
      </c>
    </row>
    <row r="287" spans="1:30" s="157" customFormat="1" ht="30" hidden="1">
      <c r="A287" s="397" t="s">
        <v>483</v>
      </c>
      <c r="B287" s="387"/>
      <c r="C287" s="385"/>
      <c r="D287" s="314"/>
      <c r="E287" s="314"/>
      <c r="F287" s="508">
        <f t="shared" si="56"/>
        <v>0</v>
      </c>
      <c r="G287" s="509">
        <f t="shared" si="57"/>
        <v>0</v>
      </c>
      <c r="H287" s="510">
        <f t="shared" si="59"/>
        <v>0</v>
      </c>
      <c r="I287" s="282"/>
      <c r="J287" s="283"/>
      <c r="K287" s="284"/>
      <c r="L287" s="508">
        <f t="shared" si="58"/>
        <v>0</v>
      </c>
      <c r="M287" s="282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311"/>
      <c r="AD287" s="198">
        <f>'Основні дані'!$B$1</f>
        <v>260</v>
      </c>
    </row>
    <row r="288" spans="1:30" s="157" customFormat="1" ht="30" hidden="1">
      <c r="A288" s="397" t="s">
        <v>484</v>
      </c>
      <c r="B288" s="388"/>
      <c r="C288" s="385"/>
      <c r="D288" s="315"/>
      <c r="E288" s="314"/>
      <c r="F288" s="508">
        <f t="shared" si="56"/>
        <v>0</v>
      </c>
      <c r="G288" s="509">
        <f t="shared" si="57"/>
        <v>0</v>
      </c>
      <c r="H288" s="510">
        <f t="shared" si="59"/>
        <v>0</v>
      </c>
      <c r="I288" s="282"/>
      <c r="J288" s="283"/>
      <c r="K288" s="284"/>
      <c r="L288" s="508">
        <f t="shared" si="58"/>
        <v>0</v>
      </c>
      <c r="M288" s="282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311"/>
      <c r="AD288" s="198">
        <f>'Основні дані'!$B$1</f>
        <v>260</v>
      </c>
    </row>
    <row r="289" spans="1:30" s="157" customFormat="1" ht="30" hidden="1">
      <c r="A289" s="397" t="s">
        <v>485</v>
      </c>
      <c r="B289" s="388"/>
      <c r="C289" s="385"/>
      <c r="D289" s="315"/>
      <c r="E289" s="314"/>
      <c r="F289" s="508">
        <f t="shared" si="56"/>
        <v>0</v>
      </c>
      <c r="G289" s="509">
        <f t="shared" si="57"/>
        <v>0</v>
      </c>
      <c r="H289" s="510">
        <f t="shared" si="59"/>
        <v>0</v>
      </c>
      <c r="I289" s="282"/>
      <c r="J289" s="283"/>
      <c r="K289" s="284"/>
      <c r="L289" s="508">
        <f t="shared" si="58"/>
        <v>0</v>
      </c>
      <c r="M289" s="282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311"/>
      <c r="AD289" s="198">
        <f>'Основні дані'!$B$1</f>
        <v>260</v>
      </c>
    </row>
    <row r="290" spans="1:30" s="157" customFormat="1" ht="30" hidden="1">
      <c r="A290" s="397" t="s">
        <v>486</v>
      </c>
      <c r="B290" s="449"/>
      <c r="C290" s="450"/>
      <c r="D290" s="451"/>
      <c r="E290" s="452"/>
      <c r="F290" s="512">
        <f t="shared" si="56"/>
        <v>0</v>
      </c>
      <c r="G290" s="513">
        <f t="shared" si="57"/>
        <v>0</v>
      </c>
      <c r="H290" s="510">
        <f t="shared" si="59"/>
        <v>0</v>
      </c>
      <c r="I290" s="285"/>
      <c r="J290" s="286"/>
      <c r="K290" s="287"/>
      <c r="L290" s="512">
        <f t="shared" si="58"/>
        <v>0</v>
      </c>
      <c r="M290" s="285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312"/>
      <c r="AD290" s="198">
        <f>'Основні дані'!$B$1</f>
        <v>260</v>
      </c>
    </row>
    <row r="291" spans="1:30" s="456" customFormat="1" ht="28.5" hidden="1" thickBot="1">
      <c r="A291" s="453"/>
      <c r="B291" s="469" t="s">
        <v>31</v>
      </c>
      <c r="C291" s="463"/>
      <c r="D291" s="468" t="s">
        <v>378</v>
      </c>
      <c r="E291" s="464"/>
      <c r="F291" s="458">
        <f t="shared" si="56"/>
        <v>6</v>
      </c>
      <c r="G291" s="459">
        <f t="shared" si="57"/>
        <v>180</v>
      </c>
      <c r="H291" s="459">
        <f>(M291*Титул!BC$18)+(O291*Титул!BD$18)+(Q291*Титул!BE$18)+(S291*Титул!BF$18)+(U291*Титул!BG$18)+(W291*Титул!BH$18)+(Y291*Титул!BI$18)+(AA291*Титул!BJ$18)</f>
        <v>0</v>
      </c>
      <c r="I291" s="459"/>
      <c r="J291" s="459"/>
      <c r="K291" s="459"/>
      <c r="L291" s="459">
        <f t="shared" si="58"/>
        <v>180</v>
      </c>
      <c r="M291" s="459"/>
      <c r="N291" s="459">
        <f>Титул!$BC$20*1.5</f>
        <v>0</v>
      </c>
      <c r="O291" s="459"/>
      <c r="P291" s="459">
        <f>Титул!$BD$20*1.5</f>
        <v>0</v>
      </c>
      <c r="Q291" s="459"/>
      <c r="R291" s="459">
        <f>Титул!$BE$20*1.5</f>
        <v>0</v>
      </c>
      <c r="S291" s="459"/>
      <c r="T291" s="459">
        <f>Титул!$BF$20*1.5</f>
        <v>0</v>
      </c>
      <c r="U291" s="459"/>
      <c r="V291" s="459">
        <f>Титул!$BG$20*1.5</f>
        <v>0</v>
      </c>
      <c r="W291" s="459"/>
      <c r="X291" s="459">
        <f>Титул!$BH$20*1.5</f>
        <v>0</v>
      </c>
      <c r="Y291" s="459"/>
      <c r="Z291" s="459">
        <f>Титул!$BI$20*1.5</f>
        <v>0</v>
      </c>
      <c r="AA291" s="459"/>
      <c r="AB291" s="459">
        <v>6</v>
      </c>
      <c r="AC291" s="454"/>
      <c r="AD291" s="455">
        <f>'Основні дані'!$B$1</f>
        <v>260</v>
      </c>
    </row>
    <row r="292" spans="1:30" s="157" customFormat="1" ht="28.5" hidden="1" thickBot="1">
      <c r="A292" s="266"/>
      <c r="B292" s="470" t="s">
        <v>115</v>
      </c>
      <c r="C292" s="465"/>
      <c r="D292" s="465"/>
      <c r="E292" s="466"/>
      <c r="F292" s="461">
        <f t="shared" si="56"/>
        <v>6</v>
      </c>
      <c r="G292" s="461">
        <f>F292*30</f>
        <v>180</v>
      </c>
      <c r="H292" s="461"/>
      <c r="I292" s="461"/>
      <c r="J292" s="461"/>
      <c r="K292" s="461"/>
      <c r="L292" s="461">
        <f>IF(G292-H292=G292-I292-J292-K292,G292-H292,"!ОШИБКА!")</f>
        <v>180</v>
      </c>
      <c r="M292" s="461"/>
      <c r="N292" s="461"/>
      <c r="O292" s="461"/>
      <c r="P292" s="461"/>
      <c r="Q292" s="461"/>
      <c r="R292" s="461"/>
      <c r="S292" s="461"/>
      <c r="T292" s="461"/>
      <c r="U292" s="461"/>
      <c r="V292" s="461"/>
      <c r="W292" s="461"/>
      <c r="X292" s="461"/>
      <c r="Y292" s="461"/>
      <c r="Z292" s="461"/>
      <c r="AA292" s="461"/>
      <c r="AB292" s="461">
        <f>Титул!$AS$35+Титул!$AS$37+Титул!$AS$39</f>
        <v>6</v>
      </c>
      <c r="AC292" s="349"/>
      <c r="AD292" s="198">
        <f>'Основні дані'!$B$1</f>
        <v>260</v>
      </c>
    </row>
    <row r="293" spans="1:30" s="157" customFormat="1" ht="27" hidden="1">
      <c r="A293" s="445" t="s">
        <v>488</v>
      </c>
      <c r="B293" s="446" t="s">
        <v>487</v>
      </c>
      <c r="C293" s="447"/>
      <c r="D293" s="447"/>
      <c r="E293" s="447"/>
      <c r="F293" s="457">
        <f>IF(SUM(F294:F320)=F$97,F$97,"ОШИБКА")</f>
        <v>12</v>
      </c>
      <c r="G293" s="457">
        <f>IF(SUM(G294:G320)=G$97,G$97,"ОШИБКА")</f>
        <v>360</v>
      </c>
      <c r="H293" s="457">
        <f aca="true" t="shared" si="60" ref="H293:AA293">SUM(H294:H320)</f>
        <v>0</v>
      </c>
      <c r="I293" s="457">
        <f t="shared" si="60"/>
        <v>0</v>
      </c>
      <c r="J293" s="457">
        <f t="shared" si="60"/>
        <v>0</v>
      </c>
      <c r="K293" s="457">
        <f t="shared" si="60"/>
        <v>0</v>
      </c>
      <c r="L293" s="457">
        <f t="shared" si="60"/>
        <v>360</v>
      </c>
      <c r="M293" s="457">
        <f t="shared" si="60"/>
        <v>0</v>
      </c>
      <c r="N293" s="457">
        <f t="shared" si="60"/>
        <v>0</v>
      </c>
      <c r="O293" s="457">
        <f t="shared" si="60"/>
        <v>0</v>
      </c>
      <c r="P293" s="457">
        <f t="shared" si="60"/>
        <v>0</v>
      </c>
      <c r="Q293" s="457">
        <f t="shared" si="60"/>
        <v>0</v>
      </c>
      <c r="R293" s="457">
        <f t="shared" si="60"/>
        <v>0</v>
      </c>
      <c r="S293" s="457">
        <f t="shared" si="60"/>
        <v>0</v>
      </c>
      <c r="T293" s="457">
        <f t="shared" si="60"/>
        <v>0</v>
      </c>
      <c r="U293" s="457">
        <f t="shared" si="60"/>
        <v>0</v>
      </c>
      <c r="V293" s="457">
        <f t="shared" si="60"/>
        <v>0</v>
      </c>
      <c r="W293" s="457">
        <f t="shared" si="60"/>
        <v>0</v>
      </c>
      <c r="X293" s="457">
        <f t="shared" si="60"/>
        <v>0</v>
      </c>
      <c r="Y293" s="457">
        <f t="shared" si="60"/>
        <v>0</v>
      </c>
      <c r="Z293" s="457">
        <f t="shared" si="60"/>
        <v>0</v>
      </c>
      <c r="AA293" s="457">
        <f t="shared" si="60"/>
        <v>0</v>
      </c>
      <c r="AB293" s="457"/>
      <c r="AC293" s="448"/>
      <c r="AD293" s="198">
        <f>'Основні дані'!$B$1</f>
        <v>260</v>
      </c>
    </row>
    <row r="294" spans="1:30" s="157" customFormat="1" ht="30" hidden="1">
      <c r="A294" s="397" t="s">
        <v>489</v>
      </c>
      <c r="B294" s="386"/>
      <c r="C294" s="444"/>
      <c r="D294" s="444"/>
      <c r="E294" s="444"/>
      <c r="F294" s="510">
        <f aca="true" t="shared" si="61" ref="F294:F320">N294+P294+R294+T294+V294+X294+Z294+AB294</f>
        <v>0</v>
      </c>
      <c r="G294" s="511">
        <f aca="true" t="shared" si="62" ref="G294:G319">F294*30</f>
        <v>0</v>
      </c>
      <c r="H294" s="510">
        <f>M294*2+O294*2+Q294*2+S294*2+U294*3+W294*3+Y294*3+AA294*2</f>
        <v>0</v>
      </c>
      <c r="I294" s="288"/>
      <c r="J294" s="289"/>
      <c r="K294" s="290"/>
      <c r="L294" s="510">
        <f aca="true" t="shared" si="63" ref="L294:L319">IF(H294=I294+J294+K294,G294-H294,"!ОШИБКА!")</f>
        <v>0</v>
      </c>
      <c r="M294" s="288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  <c r="X294" s="289"/>
      <c r="Y294" s="289"/>
      <c r="Z294" s="289"/>
      <c r="AA294" s="289"/>
      <c r="AB294" s="289"/>
      <c r="AC294" s="442"/>
      <c r="AD294" s="198">
        <f>'Основні дані'!$B$1</f>
        <v>260</v>
      </c>
    </row>
    <row r="295" spans="1:30" s="157" customFormat="1" ht="30" hidden="1">
      <c r="A295" s="397" t="s">
        <v>490</v>
      </c>
      <c r="B295" s="384"/>
      <c r="C295" s="385"/>
      <c r="D295" s="385"/>
      <c r="E295" s="385"/>
      <c r="F295" s="508">
        <f t="shared" si="61"/>
        <v>0</v>
      </c>
      <c r="G295" s="509">
        <f t="shared" si="62"/>
        <v>0</v>
      </c>
      <c r="H295" s="510">
        <f aca="true" t="shared" si="64" ref="H295:H318">M295*2+O295*2+Q295*2+S295*2+U295*3+W295*3+Y295*3+AA295*2</f>
        <v>0</v>
      </c>
      <c r="I295" s="282"/>
      <c r="J295" s="283"/>
      <c r="K295" s="284"/>
      <c r="L295" s="508">
        <f t="shared" si="63"/>
        <v>0</v>
      </c>
      <c r="M295" s="282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3"/>
      <c r="Z295" s="283"/>
      <c r="AA295" s="283"/>
      <c r="AB295" s="283"/>
      <c r="AC295" s="443"/>
      <c r="AD295" s="198">
        <f>'Основні дані'!$B$1</f>
        <v>260</v>
      </c>
    </row>
    <row r="296" spans="1:30" s="157" customFormat="1" ht="30" hidden="1">
      <c r="A296" s="397" t="s">
        <v>491</v>
      </c>
      <c r="B296" s="384"/>
      <c r="C296" s="385"/>
      <c r="D296" s="385"/>
      <c r="E296" s="385"/>
      <c r="F296" s="508">
        <f t="shared" si="61"/>
        <v>0</v>
      </c>
      <c r="G296" s="509">
        <f t="shared" si="62"/>
        <v>0</v>
      </c>
      <c r="H296" s="510">
        <f t="shared" si="64"/>
        <v>0</v>
      </c>
      <c r="I296" s="282"/>
      <c r="J296" s="283"/>
      <c r="K296" s="284"/>
      <c r="L296" s="508">
        <f t="shared" si="63"/>
        <v>0</v>
      </c>
      <c r="M296" s="282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311"/>
      <c r="AD296" s="198">
        <f>'Основні дані'!$B$1</f>
        <v>260</v>
      </c>
    </row>
    <row r="297" spans="1:30" s="157" customFormat="1" ht="30" hidden="1">
      <c r="A297" s="397" t="s">
        <v>492</v>
      </c>
      <c r="B297" s="384"/>
      <c r="C297" s="385"/>
      <c r="D297" s="385"/>
      <c r="E297" s="385"/>
      <c r="F297" s="508">
        <f t="shared" si="61"/>
        <v>0</v>
      </c>
      <c r="G297" s="509">
        <f t="shared" si="62"/>
        <v>0</v>
      </c>
      <c r="H297" s="510">
        <f t="shared" si="64"/>
        <v>0</v>
      </c>
      <c r="I297" s="282"/>
      <c r="J297" s="283"/>
      <c r="K297" s="284"/>
      <c r="L297" s="508">
        <f t="shared" si="63"/>
        <v>0</v>
      </c>
      <c r="M297" s="282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311"/>
      <c r="AD297" s="198">
        <f>'Основні дані'!$B$1</f>
        <v>260</v>
      </c>
    </row>
    <row r="298" spans="1:30" s="157" customFormat="1" ht="30" hidden="1">
      <c r="A298" s="397" t="s">
        <v>493</v>
      </c>
      <c r="B298" s="384"/>
      <c r="C298" s="385"/>
      <c r="D298" s="314"/>
      <c r="E298" s="315"/>
      <c r="F298" s="508">
        <f t="shared" si="61"/>
        <v>0</v>
      </c>
      <c r="G298" s="509">
        <f t="shared" si="62"/>
        <v>0</v>
      </c>
      <c r="H298" s="510">
        <f t="shared" si="64"/>
        <v>0</v>
      </c>
      <c r="I298" s="282"/>
      <c r="J298" s="283"/>
      <c r="K298" s="284"/>
      <c r="L298" s="508">
        <f t="shared" si="63"/>
        <v>0</v>
      </c>
      <c r="M298" s="282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  <c r="Y298" s="283"/>
      <c r="Z298" s="283"/>
      <c r="AA298" s="283"/>
      <c r="AB298" s="283"/>
      <c r="AC298" s="311"/>
      <c r="AD298" s="198">
        <f>'Основні дані'!$B$1</f>
        <v>260</v>
      </c>
    </row>
    <row r="299" spans="1:30" s="157" customFormat="1" ht="30" hidden="1">
      <c r="A299" s="397" t="s">
        <v>494</v>
      </c>
      <c r="B299" s="386"/>
      <c r="C299" s="385"/>
      <c r="D299" s="314"/>
      <c r="E299" s="314"/>
      <c r="F299" s="508">
        <f t="shared" si="61"/>
        <v>0</v>
      </c>
      <c r="G299" s="509">
        <f t="shared" si="62"/>
        <v>0</v>
      </c>
      <c r="H299" s="510">
        <f t="shared" si="64"/>
        <v>0</v>
      </c>
      <c r="I299" s="282"/>
      <c r="J299" s="283"/>
      <c r="K299" s="284"/>
      <c r="L299" s="508">
        <f t="shared" si="63"/>
        <v>0</v>
      </c>
      <c r="M299" s="282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311"/>
      <c r="AD299" s="198">
        <f>'Основні дані'!$B$1</f>
        <v>260</v>
      </c>
    </row>
    <row r="300" spans="1:30" s="157" customFormat="1" ht="30" hidden="1">
      <c r="A300" s="397" t="s">
        <v>495</v>
      </c>
      <c r="B300" s="387"/>
      <c r="C300" s="385"/>
      <c r="D300" s="314"/>
      <c r="E300" s="314"/>
      <c r="F300" s="508">
        <f t="shared" si="61"/>
        <v>0</v>
      </c>
      <c r="G300" s="509">
        <f t="shared" si="62"/>
        <v>0</v>
      </c>
      <c r="H300" s="510">
        <f t="shared" si="64"/>
        <v>0</v>
      </c>
      <c r="I300" s="282"/>
      <c r="J300" s="283"/>
      <c r="K300" s="284"/>
      <c r="L300" s="508">
        <f t="shared" si="63"/>
        <v>0</v>
      </c>
      <c r="M300" s="282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283"/>
      <c r="Z300" s="283"/>
      <c r="AA300" s="283"/>
      <c r="AB300" s="283"/>
      <c r="AC300" s="311"/>
      <c r="AD300" s="198">
        <f>'Основні дані'!$B$1</f>
        <v>260</v>
      </c>
    </row>
    <row r="301" spans="1:30" s="157" customFormat="1" ht="30" hidden="1">
      <c r="A301" s="397" t="s">
        <v>496</v>
      </c>
      <c r="B301" s="388"/>
      <c r="C301" s="385"/>
      <c r="D301" s="315"/>
      <c r="E301" s="314"/>
      <c r="F301" s="508">
        <f t="shared" si="61"/>
        <v>0</v>
      </c>
      <c r="G301" s="509">
        <f t="shared" si="62"/>
        <v>0</v>
      </c>
      <c r="H301" s="510">
        <f t="shared" si="64"/>
        <v>0</v>
      </c>
      <c r="I301" s="282"/>
      <c r="J301" s="283"/>
      <c r="K301" s="284"/>
      <c r="L301" s="508">
        <f t="shared" si="63"/>
        <v>0</v>
      </c>
      <c r="M301" s="282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311"/>
      <c r="AD301" s="198">
        <f>'Основні дані'!$B$1</f>
        <v>260</v>
      </c>
    </row>
    <row r="302" spans="1:30" s="157" customFormat="1" ht="30" hidden="1">
      <c r="A302" s="397" t="s">
        <v>497</v>
      </c>
      <c r="B302" s="388"/>
      <c r="C302" s="385"/>
      <c r="D302" s="315"/>
      <c r="E302" s="314"/>
      <c r="F302" s="508">
        <f t="shared" si="61"/>
        <v>0</v>
      </c>
      <c r="G302" s="509">
        <f t="shared" si="62"/>
        <v>0</v>
      </c>
      <c r="H302" s="510">
        <f t="shared" si="64"/>
        <v>0</v>
      </c>
      <c r="I302" s="282"/>
      <c r="J302" s="283"/>
      <c r="K302" s="284"/>
      <c r="L302" s="508">
        <f t="shared" si="63"/>
        <v>0</v>
      </c>
      <c r="M302" s="282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311"/>
      <c r="AD302" s="198">
        <f>'Основні дані'!$B$1</f>
        <v>260</v>
      </c>
    </row>
    <row r="303" spans="1:30" s="157" customFormat="1" ht="30" hidden="1">
      <c r="A303" s="397" t="s">
        <v>498</v>
      </c>
      <c r="B303" s="388"/>
      <c r="C303" s="385"/>
      <c r="D303" s="315"/>
      <c r="E303" s="314"/>
      <c r="F303" s="508">
        <f t="shared" si="61"/>
        <v>0</v>
      </c>
      <c r="G303" s="509">
        <f t="shared" si="62"/>
        <v>0</v>
      </c>
      <c r="H303" s="510">
        <f t="shared" si="64"/>
        <v>0</v>
      </c>
      <c r="I303" s="282"/>
      <c r="J303" s="283"/>
      <c r="K303" s="284"/>
      <c r="L303" s="508">
        <f t="shared" si="63"/>
        <v>0</v>
      </c>
      <c r="M303" s="282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311"/>
      <c r="AD303" s="198">
        <f>'Основні дані'!$B$1</f>
        <v>260</v>
      </c>
    </row>
    <row r="304" spans="1:30" s="157" customFormat="1" ht="30" hidden="1">
      <c r="A304" s="397" t="s">
        <v>499</v>
      </c>
      <c r="B304" s="388"/>
      <c r="C304" s="314"/>
      <c r="D304" s="315"/>
      <c r="E304" s="315"/>
      <c r="F304" s="508">
        <f t="shared" si="61"/>
        <v>0</v>
      </c>
      <c r="G304" s="509">
        <f t="shared" si="62"/>
        <v>0</v>
      </c>
      <c r="H304" s="510">
        <f t="shared" si="64"/>
        <v>0</v>
      </c>
      <c r="I304" s="282"/>
      <c r="J304" s="283"/>
      <c r="K304" s="284"/>
      <c r="L304" s="508">
        <f t="shared" si="63"/>
        <v>0</v>
      </c>
      <c r="M304" s="282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311"/>
      <c r="AD304" s="198">
        <f>'Основні дані'!$B$1</f>
        <v>260</v>
      </c>
    </row>
    <row r="305" spans="1:30" s="157" customFormat="1" ht="30" hidden="1">
      <c r="A305" s="397" t="s">
        <v>500</v>
      </c>
      <c r="B305" s="388"/>
      <c r="C305" s="314"/>
      <c r="D305" s="315"/>
      <c r="E305" s="315"/>
      <c r="F305" s="508">
        <f t="shared" si="61"/>
        <v>0</v>
      </c>
      <c r="G305" s="509">
        <f t="shared" si="62"/>
        <v>0</v>
      </c>
      <c r="H305" s="510">
        <f t="shared" si="64"/>
        <v>0</v>
      </c>
      <c r="I305" s="282"/>
      <c r="J305" s="283"/>
      <c r="K305" s="284"/>
      <c r="L305" s="508">
        <f t="shared" si="63"/>
        <v>0</v>
      </c>
      <c r="M305" s="282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311"/>
      <c r="AD305" s="198">
        <f>'Основні дані'!$B$1</f>
        <v>260</v>
      </c>
    </row>
    <row r="306" spans="1:30" s="157" customFormat="1" ht="30" hidden="1">
      <c r="A306" s="397" t="s">
        <v>501</v>
      </c>
      <c r="B306" s="388"/>
      <c r="C306" s="314"/>
      <c r="D306" s="315"/>
      <c r="E306" s="315"/>
      <c r="F306" s="508">
        <f t="shared" si="61"/>
        <v>0</v>
      </c>
      <c r="G306" s="509">
        <f t="shared" si="62"/>
        <v>0</v>
      </c>
      <c r="H306" s="510">
        <f t="shared" si="64"/>
        <v>0</v>
      </c>
      <c r="I306" s="282"/>
      <c r="J306" s="283"/>
      <c r="K306" s="284"/>
      <c r="L306" s="508">
        <f t="shared" si="63"/>
        <v>0</v>
      </c>
      <c r="M306" s="282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311"/>
      <c r="AD306" s="198">
        <f>'Основні дані'!$B$1</f>
        <v>260</v>
      </c>
    </row>
    <row r="307" spans="1:30" s="157" customFormat="1" ht="30" hidden="1">
      <c r="A307" s="397" t="s">
        <v>502</v>
      </c>
      <c r="B307" s="388"/>
      <c r="C307" s="315"/>
      <c r="D307" s="315"/>
      <c r="E307" s="315"/>
      <c r="F307" s="508">
        <f t="shared" si="61"/>
        <v>0</v>
      </c>
      <c r="G307" s="509">
        <f t="shared" si="62"/>
        <v>0</v>
      </c>
      <c r="H307" s="510">
        <f t="shared" si="64"/>
        <v>0</v>
      </c>
      <c r="I307" s="282"/>
      <c r="J307" s="283"/>
      <c r="K307" s="284"/>
      <c r="L307" s="508">
        <f t="shared" si="63"/>
        <v>0</v>
      </c>
      <c r="M307" s="282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311"/>
      <c r="AD307" s="198">
        <f>'Основні дані'!$B$1</f>
        <v>260</v>
      </c>
    </row>
    <row r="308" spans="1:30" s="157" customFormat="1" ht="30" hidden="1">
      <c r="A308" s="397" t="s">
        <v>503</v>
      </c>
      <c r="B308" s="388"/>
      <c r="C308" s="315"/>
      <c r="D308" s="315"/>
      <c r="E308" s="315"/>
      <c r="F308" s="508">
        <f t="shared" si="61"/>
        <v>0</v>
      </c>
      <c r="G308" s="509">
        <f t="shared" si="62"/>
        <v>0</v>
      </c>
      <c r="H308" s="510">
        <f t="shared" si="64"/>
        <v>0</v>
      </c>
      <c r="I308" s="282"/>
      <c r="J308" s="283"/>
      <c r="K308" s="284"/>
      <c r="L308" s="508">
        <f t="shared" si="63"/>
        <v>0</v>
      </c>
      <c r="M308" s="282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311"/>
      <c r="AD308" s="198">
        <f>'Основні дані'!$B$1</f>
        <v>260</v>
      </c>
    </row>
    <row r="309" spans="1:30" s="157" customFormat="1" ht="30" hidden="1">
      <c r="A309" s="397" t="s">
        <v>504</v>
      </c>
      <c r="B309" s="388"/>
      <c r="C309" s="315"/>
      <c r="D309" s="315"/>
      <c r="E309" s="315"/>
      <c r="F309" s="508">
        <f t="shared" si="61"/>
        <v>0</v>
      </c>
      <c r="G309" s="509">
        <f t="shared" si="62"/>
        <v>0</v>
      </c>
      <c r="H309" s="510">
        <f t="shared" si="64"/>
        <v>0</v>
      </c>
      <c r="I309" s="282"/>
      <c r="J309" s="283"/>
      <c r="K309" s="284"/>
      <c r="L309" s="508">
        <f t="shared" si="63"/>
        <v>0</v>
      </c>
      <c r="M309" s="282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311"/>
      <c r="AD309" s="198">
        <f>'Основні дані'!$B$1</f>
        <v>260</v>
      </c>
    </row>
    <row r="310" spans="1:30" s="157" customFormat="1" ht="30" hidden="1">
      <c r="A310" s="397" t="s">
        <v>505</v>
      </c>
      <c r="B310" s="388"/>
      <c r="C310" s="315"/>
      <c r="D310" s="315"/>
      <c r="E310" s="315"/>
      <c r="F310" s="508">
        <f t="shared" si="61"/>
        <v>0</v>
      </c>
      <c r="G310" s="509">
        <f t="shared" si="62"/>
        <v>0</v>
      </c>
      <c r="H310" s="510">
        <f t="shared" si="64"/>
        <v>0</v>
      </c>
      <c r="I310" s="282"/>
      <c r="J310" s="283"/>
      <c r="K310" s="284"/>
      <c r="L310" s="508">
        <f t="shared" si="63"/>
        <v>0</v>
      </c>
      <c r="M310" s="282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311"/>
      <c r="AD310" s="198">
        <f>'Основні дані'!$B$1</f>
        <v>260</v>
      </c>
    </row>
    <row r="311" spans="1:30" s="157" customFormat="1" ht="30" hidden="1">
      <c r="A311" s="397" t="s">
        <v>506</v>
      </c>
      <c r="B311" s="388"/>
      <c r="C311" s="315"/>
      <c r="D311" s="315"/>
      <c r="E311" s="315"/>
      <c r="F311" s="508">
        <f t="shared" si="61"/>
        <v>0</v>
      </c>
      <c r="G311" s="509">
        <f t="shared" si="62"/>
        <v>0</v>
      </c>
      <c r="H311" s="510">
        <f t="shared" si="64"/>
        <v>0</v>
      </c>
      <c r="I311" s="282"/>
      <c r="J311" s="283"/>
      <c r="K311" s="284"/>
      <c r="L311" s="508">
        <f t="shared" si="63"/>
        <v>0</v>
      </c>
      <c r="M311" s="282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311"/>
      <c r="AD311" s="198">
        <f>'Основні дані'!$B$1</f>
        <v>260</v>
      </c>
    </row>
    <row r="312" spans="1:30" s="157" customFormat="1" ht="30" hidden="1">
      <c r="A312" s="397" t="s">
        <v>507</v>
      </c>
      <c r="B312" s="388"/>
      <c r="C312" s="315"/>
      <c r="D312" s="315"/>
      <c r="E312" s="315"/>
      <c r="F312" s="508">
        <f t="shared" si="61"/>
        <v>0</v>
      </c>
      <c r="G312" s="509">
        <f t="shared" si="62"/>
        <v>0</v>
      </c>
      <c r="H312" s="510">
        <f t="shared" si="64"/>
        <v>0</v>
      </c>
      <c r="I312" s="282"/>
      <c r="J312" s="283"/>
      <c r="K312" s="284"/>
      <c r="L312" s="508">
        <f t="shared" si="63"/>
        <v>0</v>
      </c>
      <c r="M312" s="282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311"/>
      <c r="AD312" s="198">
        <f>'Основні дані'!$B$1</f>
        <v>260</v>
      </c>
    </row>
    <row r="313" spans="1:30" s="157" customFormat="1" ht="30" hidden="1">
      <c r="A313" s="397" t="s">
        <v>508</v>
      </c>
      <c r="B313" s="388"/>
      <c r="C313" s="315"/>
      <c r="D313" s="315"/>
      <c r="E313" s="315"/>
      <c r="F313" s="508">
        <f t="shared" si="61"/>
        <v>0</v>
      </c>
      <c r="G313" s="509">
        <f t="shared" si="62"/>
        <v>0</v>
      </c>
      <c r="H313" s="510">
        <f t="shared" si="64"/>
        <v>0</v>
      </c>
      <c r="I313" s="282"/>
      <c r="J313" s="283"/>
      <c r="K313" s="284"/>
      <c r="L313" s="508">
        <f t="shared" si="63"/>
        <v>0</v>
      </c>
      <c r="M313" s="282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311"/>
      <c r="AD313" s="198">
        <f>'Основні дані'!$B$1</f>
        <v>260</v>
      </c>
    </row>
    <row r="314" spans="1:30" s="157" customFormat="1" ht="30" hidden="1">
      <c r="A314" s="397" t="s">
        <v>509</v>
      </c>
      <c r="B314" s="386"/>
      <c r="C314" s="385"/>
      <c r="D314" s="314"/>
      <c r="E314" s="314"/>
      <c r="F314" s="508">
        <f t="shared" si="61"/>
        <v>0</v>
      </c>
      <c r="G314" s="509">
        <f t="shared" si="62"/>
        <v>0</v>
      </c>
      <c r="H314" s="510">
        <f t="shared" si="64"/>
        <v>0</v>
      </c>
      <c r="I314" s="282"/>
      <c r="J314" s="283"/>
      <c r="K314" s="284"/>
      <c r="L314" s="508">
        <f t="shared" si="63"/>
        <v>0</v>
      </c>
      <c r="M314" s="282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311"/>
      <c r="AD314" s="198">
        <f>'Основні дані'!$B$1</f>
        <v>260</v>
      </c>
    </row>
    <row r="315" spans="1:30" s="157" customFormat="1" ht="30" hidden="1">
      <c r="A315" s="397" t="s">
        <v>510</v>
      </c>
      <c r="B315" s="387"/>
      <c r="C315" s="385"/>
      <c r="D315" s="314"/>
      <c r="E315" s="314"/>
      <c r="F315" s="508">
        <f t="shared" si="61"/>
        <v>0</v>
      </c>
      <c r="G315" s="509">
        <f t="shared" si="62"/>
        <v>0</v>
      </c>
      <c r="H315" s="510">
        <f t="shared" si="64"/>
        <v>0</v>
      </c>
      <c r="I315" s="282"/>
      <c r="J315" s="283"/>
      <c r="K315" s="284"/>
      <c r="L315" s="508">
        <f t="shared" si="63"/>
        <v>0</v>
      </c>
      <c r="M315" s="282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311"/>
      <c r="AD315" s="198">
        <f>'Основні дані'!$B$1</f>
        <v>260</v>
      </c>
    </row>
    <row r="316" spans="1:30" s="157" customFormat="1" ht="30" hidden="1">
      <c r="A316" s="397" t="s">
        <v>511</v>
      </c>
      <c r="B316" s="388"/>
      <c r="C316" s="385"/>
      <c r="D316" s="315"/>
      <c r="E316" s="314"/>
      <c r="F316" s="508">
        <f t="shared" si="61"/>
        <v>0</v>
      </c>
      <c r="G316" s="509">
        <f t="shared" si="62"/>
        <v>0</v>
      </c>
      <c r="H316" s="510">
        <f t="shared" si="64"/>
        <v>0</v>
      </c>
      <c r="I316" s="282"/>
      <c r="J316" s="283"/>
      <c r="K316" s="284"/>
      <c r="L316" s="508">
        <f t="shared" si="63"/>
        <v>0</v>
      </c>
      <c r="M316" s="282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311"/>
      <c r="AD316" s="198">
        <f>'Основні дані'!$B$1</f>
        <v>260</v>
      </c>
    </row>
    <row r="317" spans="1:30" s="157" customFormat="1" ht="30" hidden="1">
      <c r="A317" s="397" t="s">
        <v>512</v>
      </c>
      <c r="B317" s="388"/>
      <c r="C317" s="385"/>
      <c r="D317" s="315"/>
      <c r="E317" s="314"/>
      <c r="F317" s="508">
        <f t="shared" si="61"/>
        <v>0</v>
      </c>
      <c r="G317" s="509">
        <f t="shared" si="62"/>
        <v>0</v>
      </c>
      <c r="H317" s="510">
        <f t="shared" si="64"/>
        <v>0</v>
      </c>
      <c r="I317" s="282"/>
      <c r="J317" s="283"/>
      <c r="K317" s="284"/>
      <c r="L317" s="508">
        <f t="shared" si="63"/>
        <v>0</v>
      </c>
      <c r="M317" s="282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311"/>
      <c r="AD317" s="198">
        <f>'Основні дані'!$B$1</f>
        <v>260</v>
      </c>
    </row>
    <row r="318" spans="1:30" s="157" customFormat="1" ht="30" hidden="1">
      <c r="A318" s="397" t="s">
        <v>513</v>
      </c>
      <c r="B318" s="449"/>
      <c r="C318" s="450"/>
      <c r="D318" s="451"/>
      <c r="E318" s="452"/>
      <c r="F318" s="512">
        <f t="shared" si="61"/>
        <v>0</v>
      </c>
      <c r="G318" s="513">
        <f t="shared" si="62"/>
        <v>0</v>
      </c>
      <c r="H318" s="510">
        <f t="shared" si="64"/>
        <v>0</v>
      </c>
      <c r="I318" s="285"/>
      <c r="J318" s="286"/>
      <c r="K318" s="287"/>
      <c r="L318" s="512">
        <f t="shared" si="63"/>
        <v>0</v>
      </c>
      <c r="M318" s="285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312"/>
      <c r="AD318" s="198">
        <f>'Основні дані'!$B$1</f>
        <v>260</v>
      </c>
    </row>
    <row r="319" spans="1:30" s="456" customFormat="1" ht="28.5" hidden="1" thickBot="1">
      <c r="A319" s="453"/>
      <c r="B319" s="469" t="s">
        <v>31</v>
      </c>
      <c r="C319" s="463"/>
      <c r="D319" s="468" t="s">
        <v>378</v>
      </c>
      <c r="E319" s="464"/>
      <c r="F319" s="458">
        <f t="shared" si="61"/>
        <v>6</v>
      </c>
      <c r="G319" s="459">
        <f t="shared" si="62"/>
        <v>180</v>
      </c>
      <c r="H319" s="459">
        <f>(M319*Титул!BC$18)+(O319*Титул!BD$18)+(Q319*Титул!BE$18)+(S319*Титул!BF$18)+(U319*Титул!BG$18)+(W319*Титул!BH$18)+(Y319*Титул!BI$18)+(AA319*Титул!BJ$18)</f>
        <v>0</v>
      </c>
      <c r="I319" s="459"/>
      <c r="J319" s="459"/>
      <c r="K319" s="459"/>
      <c r="L319" s="459">
        <f t="shared" si="63"/>
        <v>180</v>
      </c>
      <c r="M319" s="459"/>
      <c r="N319" s="459">
        <f>Титул!$BC$20*1.5</f>
        <v>0</v>
      </c>
      <c r="O319" s="459"/>
      <c r="P319" s="459">
        <f>Титул!$BD$20*1.5</f>
        <v>0</v>
      </c>
      <c r="Q319" s="459"/>
      <c r="R319" s="459">
        <f>Титул!$BE$20*1.5</f>
        <v>0</v>
      </c>
      <c r="S319" s="459"/>
      <c r="T319" s="459">
        <f>Титул!$BF$20*1.5</f>
        <v>0</v>
      </c>
      <c r="U319" s="459"/>
      <c r="V319" s="459">
        <f>Титул!$BG$20*1.5</f>
        <v>0</v>
      </c>
      <c r="W319" s="459"/>
      <c r="X319" s="459">
        <f>Титул!$BH$20*1.5</f>
        <v>0</v>
      </c>
      <c r="Y319" s="459"/>
      <c r="Z319" s="459">
        <f>Титул!$BI$20*1.5</f>
        <v>0</v>
      </c>
      <c r="AA319" s="459"/>
      <c r="AB319" s="459">
        <v>6</v>
      </c>
      <c r="AC319" s="454"/>
      <c r="AD319" s="455">
        <f>'Основні дані'!$B$1</f>
        <v>260</v>
      </c>
    </row>
    <row r="320" spans="1:30" s="157" customFormat="1" ht="28.5" hidden="1" thickBot="1">
      <c r="A320" s="266"/>
      <c r="B320" s="470" t="s">
        <v>115</v>
      </c>
      <c r="C320" s="465"/>
      <c r="D320" s="465"/>
      <c r="E320" s="466"/>
      <c r="F320" s="461">
        <f t="shared" si="61"/>
        <v>6</v>
      </c>
      <c r="G320" s="461">
        <f>F320*30</f>
        <v>180</v>
      </c>
      <c r="H320" s="461"/>
      <c r="I320" s="461"/>
      <c r="J320" s="461"/>
      <c r="K320" s="461"/>
      <c r="L320" s="461">
        <f>IF(G320-H320=G320-I320-J320-K320,G320-H320,"!ОШИБКА!")</f>
        <v>180</v>
      </c>
      <c r="M320" s="461"/>
      <c r="N320" s="461"/>
      <c r="O320" s="461"/>
      <c r="P320" s="461"/>
      <c r="Q320" s="461"/>
      <c r="R320" s="461"/>
      <c r="S320" s="461"/>
      <c r="T320" s="461"/>
      <c r="U320" s="461"/>
      <c r="V320" s="461"/>
      <c r="W320" s="461"/>
      <c r="X320" s="461"/>
      <c r="Y320" s="461"/>
      <c r="Z320" s="461"/>
      <c r="AA320" s="461"/>
      <c r="AB320" s="461">
        <f>Титул!$AS$35+Титул!$AS$37+Титул!$AS$39</f>
        <v>6</v>
      </c>
      <c r="AC320" s="349"/>
      <c r="AD320" s="198">
        <f>'Основні дані'!$B$1</f>
        <v>260</v>
      </c>
    </row>
    <row r="321" spans="1:30" s="157" customFormat="1" ht="27" hidden="1">
      <c r="A321" s="445" t="s">
        <v>515</v>
      </c>
      <c r="B321" s="446" t="s">
        <v>514</v>
      </c>
      <c r="C321" s="447"/>
      <c r="D321" s="447"/>
      <c r="E321" s="447"/>
      <c r="F321" s="457">
        <f>IF(SUM(F322:F348)=F$97,F$97,"ОШИБКА")</f>
        <v>12</v>
      </c>
      <c r="G321" s="457">
        <f>IF(SUM(G322:G348)=G$97,G$97,"ОШИБКА")</f>
        <v>360</v>
      </c>
      <c r="H321" s="457">
        <f aca="true" t="shared" si="65" ref="H321:AA321">SUM(H322:H348)</f>
        <v>0</v>
      </c>
      <c r="I321" s="457">
        <f t="shared" si="65"/>
        <v>0</v>
      </c>
      <c r="J321" s="457">
        <f t="shared" si="65"/>
        <v>0</v>
      </c>
      <c r="K321" s="457">
        <f t="shared" si="65"/>
        <v>0</v>
      </c>
      <c r="L321" s="457">
        <f t="shared" si="65"/>
        <v>360</v>
      </c>
      <c r="M321" s="457">
        <f t="shared" si="65"/>
        <v>0</v>
      </c>
      <c r="N321" s="457">
        <f t="shared" si="65"/>
        <v>0</v>
      </c>
      <c r="O321" s="457">
        <f t="shared" si="65"/>
        <v>0</v>
      </c>
      <c r="P321" s="457">
        <f t="shared" si="65"/>
        <v>0</v>
      </c>
      <c r="Q321" s="457">
        <f t="shared" si="65"/>
        <v>0</v>
      </c>
      <c r="R321" s="457">
        <f t="shared" si="65"/>
        <v>0</v>
      </c>
      <c r="S321" s="457">
        <f t="shared" si="65"/>
        <v>0</v>
      </c>
      <c r="T321" s="457">
        <f t="shared" si="65"/>
        <v>0</v>
      </c>
      <c r="U321" s="457">
        <f t="shared" si="65"/>
        <v>0</v>
      </c>
      <c r="V321" s="457">
        <f t="shared" si="65"/>
        <v>0</v>
      </c>
      <c r="W321" s="457">
        <f t="shared" si="65"/>
        <v>0</v>
      </c>
      <c r="X321" s="457">
        <f t="shared" si="65"/>
        <v>0</v>
      </c>
      <c r="Y321" s="457">
        <f t="shared" si="65"/>
        <v>0</v>
      </c>
      <c r="Z321" s="457">
        <f t="shared" si="65"/>
        <v>0</v>
      </c>
      <c r="AA321" s="457">
        <f t="shared" si="65"/>
        <v>0</v>
      </c>
      <c r="AB321" s="457"/>
      <c r="AC321" s="448"/>
      <c r="AD321" s="198">
        <f>'Основні дані'!$B$1</f>
        <v>260</v>
      </c>
    </row>
    <row r="322" spans="1:30" s="157" customFormat="1" ht="30" hidden="1">
      <c r="A322" s="397" t="s">
        <v>516</v>
      </c>
      <c r="B322" s="386"/>
      <c r="C322" s="444"/>
      <c r="D322" s="444"/>
      <c r="E322" s="444"/>
      <c r="F322" s="510">
        <f aca="true" t="shared" si="66" ref="F322:F348">N322+P322+R322+T322+V322+X322+Z322+AB322</f>
        <v>0</v>
      </c>
      <c r="G322" s="511">
        <f aca="true" t="shared" si="67" ref="G322:G347">F322*30</f>
        <v>0</v>
      </c>
      <c r="H322" s="510">
        <f>M322*2+O322*2+Q322*2+S322*2+U322*3+W322*3+Y322*3+AA322*2</f>
        <v>0</v>
      </c>
      <c r="I322" s="288"/>
      <c r="J322" s="289"/>
      <c r="K322" s="290"/>
      <c r="L322" s="510">
        <f aca="true" t="shared" si="68" ref="L322:L347">IF(H322=I322+J322+K322,G322-H322,"!ОШИБКА!")</f>
        <v>0</v>
      </c>
      <c r="M322" s="288"/>
      <c r="N322" s="289"/>
      <c r="O322" s="289"/>
      <c r="P322" s="289"/>
      <c r="Q322" s="289"/>
      <c r="R322" s="289"/>
      <c r="S322" s="289"/>
      <c r="T322" s="289"/>
      <c r="U322" s="289"/>
      <c r="V322" s="289"/>
      <c r="W322" s="289"/>
      <c r="X322" s="289"/>
      <c r="Y322" s="289"/>
      <c r="Z322" s="289"/>
      <c r="AA322" s="289"/>
      <c r="AB322" s="289"/>
      <c r="AC322" s="442"/>
      <c r="AD322" s="198">
        <f>'Основні дані'!$B$1</f>
        <v>260</v>
      </c>
    </row>
    <row r="323" spans="1:30" s="157" customFormat="1" ht="30" hidden="1">
      <c r="A323" s="397" t="s">
        <v>517</v>
      </c>
      <c r="B323" s="384"/>
      <c r="C323" s="385"/>
      <c r="D323" s="385"/>
      <c r="E323" s="385"/>
      <c r="F323" s="508">
        <f t="shared" si="66"/>
        <v>0</v>
      </c>
      <c r="G323" s="509">
        <f t="shared" si="67"/>
        <v>0</v>
      </c>
      <c r="H323" s="510">
        <f aca="true" t="shared" si="69" ref="H323:H346">M323*2+O323*2+Q323*2+S323*2+U323*3+W323*3+Y323*3+AA323*2</f>
        <v>0</v>
      </c>
      <c r="I323" s="282"/>
      <c r="J323" s="283"/>
      <c r="K323" s="284"/>
      <c r="L323" s="508">
        <f t="shared" si="68"/>
        <v>0</v>
      </c>
      <c r="M323" s="282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443"/>
      <c r="AD323" s="198">
        <f>'Основні дані'!$B$1</f>
        <v>260</v>
      </c>
    </row>
    <row r="324" spans="1:30" s="157" customFormat="1" ht="30" hidden="1">
      <c r="A324" s="397" t="s">
        <v>518</v>
      </c>
      <c r="B324" s="384"/>
      <c r="C324" s="385"/>
      <c r="D324" s="385"/>
      <c r="E324" s="385"/>
      <c r="F324" s="508">
        <f t="shared" si="66"/>
        <v>0</v>
      </c>
      <c r="G324" s="509">
        <f t="shared" si="67"/>
        <v>0</v>
      </c>
      <c r="H324" s="510">
        <f t="shared" si="69"/>
        <v>0</v>
      </c>
      <c r="I324" s="282"/>
      <c r="J324" s="283"/>
      <c r="K324" s="284"/>
      <c r="L324" s="508">
        <f t="shared" si="68"/>
        <v>0</v>
      </c>
      <c r="M324" s="282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311"/>
      <c r="AD324" s="198">
        <f>'Основні дані'!$B$1</f>
        <v>260</v>
      </c>
    </row>
    <row r="325" spans="1:30" s="157" customFormat="1" ht="30" hidden="1">
      <c r="A325" s="397" t="s">
        <v>519</v>
      </c>
      <c r="B325" s="384"/>
      <c r="C325" s="385"/>
      <c r="D325" s="385"/>
      <c r="E325" s="385"/>
      <c r="F325" s="508">
        <f t="shared" si="66"/>
        <v>0</v>
      </c>
      <c r="G325" s="509">
        <f t="shared" si="67"/>
        <v>0</v>
      </c>
      <c r="H325" s="510">
        <f t="shared" si="69"/>
        <v>0</v>
      </c>
      <c r="I325" s="282"/>
      <c r="J325" s="283"/>
      <c r="K325" s="284"/>
      <c r="L325" s="508">
        <f t="shared" si="68"/>
        <v>0</v>
      </c>
      <c r="M325" s="282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311"/>
      <c r="AD325" s="198">
        <f>'Основні дані'!$B$1</f>
        <v>260</v>
      </c>
    </row>
    <row r="326" spans="1:30" s="157" customFormat="1" ht="30" hidden="1">
      <c r="A326" s="397" t="s">
        <v>520</v>
      </c>
      <c r="B326" s="384"/>
      <c r="C326" s="385"/>
      <c r="D326" s="314"/>
      <c r="E326" s="315"/>
      <c r="F326" s="508">
        <f t="shared" si="66"/>
        <v>0</v>
      </c>
      <c r="G326" s="509">
        <f t="shared" si="67"/>
        <v>0</v>
      </c>
      <c r="H326" s="510">
        <f t="shared" si="69"/>
        <v>0</v>
      </c>
      <c r="I326" s="282"/>
      <c r="J326" s="283"/>
      <c r="K326" s="284"/>
      <c r="L326" s="508">
        <f t="shared" si="68"/>
        <v>0</v>
      </c>
      <c r="M326" s="282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311"/>
      <c r="AD326" s="198">
        <f>'Основні дані'!$B$1</f>
        <v>260</v>
      </c>
    </row>
    <row r="327" spans="1:30" s="157" customFormat="1" ht="30" hidden="1">
      <c r="A327" s="397" t="s">
        <v>521</v>
      </c>
      <c r="B327" s="386"/>
      <c r="C327" s="385"/>
      <c r="D327" s="314"/>
      <c r="E327" s="314"/>
      <c r="F327" s="508">
        <f t="shared" si="66"/>
        <v>0</v>
      </c>
      <c r="G327" s="509">
        <f t="shared" si="67"/>
        <v>0</v>
      </c>
      <c r="H327" s="510">
        <f t="shared" si="69"/>
        <v>0</v>
      </c>
      <c r="I327" s="282"/>
      <c r="J327" s="283"/>
      <c r="K327" s="284"/>
      <c r="L327" s="508">
        <f t="shared" si="68"/>
        <v>0</v>
      </c>
      <c r="M327" s="282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311"/>
      <c r="AD327" s="198">
        <f>'Основні дані'!$B$1</f>
        <v>260</v>
      </c>
    </row>
    <row r="328" spans="1:30" s="157" customFormat="1" ht="30" hidden="1">
      <c r="A328" s="397" t="s">
        <v>522</v>
      </c>
      <c r="B328" s="387"/>
      <c r="C328" s="385"/>
      <c r="D328" s="314"/>
      <c r="E328" s="314"/>
      <c r="F328" s="508">
        <f t="shared" si="66"/>
        <v>0</v>
      </c>
      <c r="G328" s="509">
        <f t="shared" si="67"/>
        <v>0</v>
      </c>
      <c r="H328" s="510">
        <f t="shared" si="69"/>
        <v>0</v>
      </c>
      <c r="I328" s="282"/>
      <c r="J328" s="283"/>
      <c r="K328" s="284"/>
      <c r="L328" s="508">
        <f t="shared" si="68"/>
        <v>0</v>
      </c>
      <c r="M328" s="282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311"/>
      <c r="AD328" s="198">
        <f>'Основні дані'!$B$1</f>
        <v>260</v>
      </c>
    </row>
    <row r="329" spans="1:30" s="157" customFormat="1" ht="30" hidden="1">
      <c r="A329" s="397" t="s">
        <v>523</v>
      </c>
      <c r="B329" s="388"/>
      <c r="C329" s="385"/>
      <c r="D329" s="315"/>
      <c r="E329" s="314"/>
      <c r="F329" s="508">
        <f t="shared" si="66"/>
        <v>0</v>
      </c>
      <c r="G329" s="509">
        <f t="shared" si="67"/>
        <v>0</v>
      </c>
      <c r="H329" s="510">
        <f t="shared" si="69"/>
        <v>0</v>
      </c>
      <c r="I329" s="282"/>
      <c r="J329" s="283"/>
      <c r="K329" s="284"/>
      <c r="L329" s="508">
        <f t="shared" si="68"/>
        <v>0</v>
      </c>
      <c r="M329" s="282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311"/>
      <c r="AD329" s="198">
        <f>'Основні дані'!$B$1</f>
        <v>260</v>
      </c>
    </row>
    <row r="330" spans="1:30" s="157" customFormat="1" ht="30" hidden="1">
      <c r="A330" s="397" t="s">
        <v>524</v>
      </c>
      <c r="B330" s="388"/>
      <c r="C330" s="385"/>
      <c r="D330" s="315"/>
      <c r="E330" s="314"/>
      <c r="F330" s="508">
        <f t="shared" si="66"/>
        <v>0</v>
      </c>
      <c r="G330" s="509">
        <f t="shared" si="67"/>
        <v>0</v>
      </c>
      <c r="H330" s="510">
        <f t="shared" si="69"/>
        <v>0</v>
      </c>
      <c r="I330" s="282"/>
      <c r="J330" s="283"/>
      <c r="K330" s="284"/>
      <c r="L330" s="508">
        <f t="shared" si="68"/>
        <v>0</v>
      </c>
      <c r="M330" s="282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311"/>
      <c r="AD330" s="198">
        <f>'Основні дані'!$B$1</f>
        <v>260</v>
      </c>
    </row>
    <row r="331" spans="1:30" s="157" customFormat="1" ht="30" hidden="1">
      <c r="A331" s="397" t="s">
        <v>525</v>
      </c>
      <c r="B331" s="388"/>
      <c r="C331" s="385"/>
      <c r="D331" s="315"/>
      <c r="E331" s="314"/>
      <c r="F331" s="508">
        <f t="shared" si="66"/>
        <v>0</v>
      </c>
      <c r="G331" s="509">
        <f t="shared" si="67"/>
        <v>0</v>
      </c>
      <c r="H331" s="510">
        <f t="shared" si="69"/>
        <v>0</v>
      </c>
      <c r="I331" s="282"/>
      <c r="J331" s="283"/>
      <c r="K331" s="284"/>
      <c r="L331" s="508">
        <f t="shared" si="68"/>
        <v>0</v>
      </c>
      <c r="M331" s="282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311"/>
      <c r="AD331" s="198">
        <f>'Основні дані'!$B$1</f>
        <v>260</v>
      </c>
    </row>
    <row r="332" spans="1:30" s="157" customFormat="1" ht="30" hidden="1">
      <c r="A332" s="397" t="s">
        <v>526</v>
      </c>
      <c r="B332" s="388"/>
      <c r="C332" s="314"/>
      <c r="D332" s="315"/>
      <c r="E332" s="315"/>
      <c r="F332" s="508">
        <f t="shared" si="66"/>
        <v>0</v>
      </c>
      <c r="G332" s="509">
        <f t="shared" si="67"/>
        <v>0</v>
      </c>
      <c r="H332" s="510">
        <f t="shared" si="69"/>
        <v>0</v>
      </c>
      <c r="I332" s="282"/>
      <c r="J332" s="283"/>
      <c r="K332" s="284"/>
      <c r="L332" s="508">
        <f t="shared" si="68"/>
        <v>0</v>
      </c>
      <c r="M332" s="282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311"/>
      <c r="AD332" s="198">
        <f>'Основні дані'!$B$1</f>
        <v>260</v>
      </c>
    </row>
    <row r="333" spans="1:30" s="157" customFormat="1" ht="30" hidden="1">
      <c r="A333" s="397" t="s">
        <v>527</v>
      </c>
      <c r="B333" s="388"/>
      <c r="C333" s="314"/>
      <c r="D333" s="315"/>
      <c r="E333" s="315"/>
      <c r="F333" s="508">
        <f t="shared" si="66"/>
        <v>0</v>
      </c>
      <c r="G333" s="509">
        <f t="shared" si="67"/>
        <v>0</v>
      </c>
      <c r="H333" s="510">
        <f t="shared" si="69"/>
        <v>0</v>
      </c>
      <c r="I333" s="282"/>
      <c r="J333" s="283"/>
      <c r="K333" s="284"/>
      <c r="L333" s="508">
        <f t="shared" si="68"/>
        <v>0</v>
      </c>
      <c r="M333" s="282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311"/>
      <c r="AD333" s="198">
        <f>'Основні дані'!$B$1</f>
        <v>260</v>
      </c>
    </row>
    <row r="334" spans="1:30" s="157" customFormat="1" ht="30" hidden="1">
      <c r="A334" s="397" t="s">
        <v>528</v>
      </c>
      <c r="B334" s="388"/>
      <c r="C334" s="314"/>
      <c r="D334" s="315"/>
      <c r="E334" s="315"/>
      <c r="F334" s="508">
        <f t="shared" si="66"/>
        <v>0</v>
      </c>
      <c r="G334" s="509">
        <f t="shared" si="67"/>
        <v>0</v>
      </c>
      <c r="H334" s="510">
        <f t="shared" si="69"/>
        <v>0</v>
      </c>
      <c r="I334" s="282"/>
      <c r="J334" s="283"/>
      <c r="K334" s="284"/>
      <c r="L334" s="508">
        <f t="shared" si="68"/>
        <v>0</v>
      </c>
      <c r="M334" s="282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311"/>
      <c r="AD334" s="198">
        <f>'Основні дані'!$B$1</f>
        <v>260</v>
      </c>
    </row>
    <row r="335" spans="1:30" s="157" customFormat="1" ht="30" hidden="1">
      <c r="A335" s="397" t="s">
        <v>529</v>
      </c>
      <c r="B335" s="388"/>
      <c r="C335" s="315"/>
      <c r="D335" s="315"/>
      <c r="E335" s="315"/>
      <c r="F335" s="508">
        <f t="shared" si="66"/>
        <v>0</v>
      </c>
      <c r="G335" s="509">
        <f t="shared" si="67"/>
        <v>0</v>
      </c>
      <c r="H335" s="510">
        <f t="shared" si="69"/>
        <v>0</v>
      </c>
      <c r="I335" s="282"/>
      <c r="J335" s="283"/>
      <c r="K335" s="284"/>
      <c r="L335" s="508">
        <f t="shared" si="68"/>
        <v>0</v>
      </c>
      <c r="M335" s="282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311"/>
      <c r="AD335" s="198">
        <f>'Основні дані'!$B$1</f>
        <v>260</v>
      </c>
    </row>
    <row r="336" spans="1:30" s="157" customFormat="1" ht="30" hidden="1">
      <c r="A336" s="397" t="s">
        <v>530</v>
      </c>
      <c r="B336" s="388"/>
      <c r="C336" s="315"/>
      <c r="D336" s="315"/>
      <c r="E336" s="315"/>
      <c r="F336" s="508">
        <f t="shared" si="66"/>
        <v>0</v>
      </c>
      <c r="G336" s="509">
        <f t="shared" si="67"/>
        <v>0</v>
      </c>
      <c r="H336" s="510">
        <f t="shared" si="69"/>
        <v>0</v>
      </c>
      <c r="I336" s="282"/>
      <c r="J336" s="283"/>
      <c r="K336" s="284"/>
      <c r="L336" s="508">
        <f t="shared" si="68"/>
        <v>0</v>
      </c>
      <c r="M336" s="282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311"/>
      <c r="AD336" s="198">
        <f>'Основні дані'!$B$1</f>
        <v>260</v>
      </c>
    </row>
    <row r="337" spans="1:30" s="157" customFormat="1" ht="30" hidden="1">
      <c r="A337" s="397" t="s">
        <v>531</v>
      </c>
      <c r="B337" s="388"/>
      <c r="C337" s="315"/>
      <c r="D337" s="315"/>
      <c r="E337" s="315"/>
      <c r="F337" s="508">
        <f t="shared" si="66"/>
        <v>0</v>
      </c>
      <c r="G337" s="509">
        <f t="shared" si="67"/>
        <v>0</v>
      </c>
      <c r="H337" s="510">
        <f t="shared" si="69"/>
        <v>0</v>
      </c>
      <c r="I337" s="282"/>
      <c r="J337" s="283"/>
      <c r="K337" s="284"/>
      <c r="L337" s="508">
        <f t="shared" si="68"/>
        <v>0</v>
      </c>
      <c r="M337" s="282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311"/>
      <c r="AD337" s="198">
        <f>'Основні дані'!$B$1</f>
        <v>260</v>
      </c>
    </row>
    <row r="338" spans="1:30" s="157" customFormat="1" ht="30" hidden="1">
      <c r="A338" s="397" t="s">
        <v>532</v>
      </c>
      <c r="B338" s="388"/>
      <c r="C338" s="315"/>
      <c r="D338" s="315"/>
      <c r="E338" s="315"/>
      <c r="F338" s="508">
        <f t="shared" si="66"/>
        <v>0</v>
      </c>
      <c r="G338" s="509">
        <f t="shared" si="67"/>
        <v>0</v>
      </c>
      <c r="H338" s="510">
        <f t="shared" si="69"/>
        <v>0</v>
      </c>
      <c r="I338" s="282"/>
      <c r="J338" s="283"/>
      <c r="K338" s="284"/>
      <c r="L338" s="508">
        <f t="shared" si="68"/>
        <v>0</v>
      </c>
      <c r="M338" s="282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311"/>
      <c r="AD338" s="198">
        <f>'Основні дані'!$B$1</f>
        <v>260</v>
      </c>
    </row>
    <row r="339" spans="1:30" s="157" customFormat="1" ht="30" hidden="1">
      <c r="A339" s="397" t="s">
        <v>533</v>
      </c>
      <c r="B339" s="388"/>
      <c r="C339" s="315"/>
      <c r="D339" s="315"/>
      <c r="E339" s="315"/>
      <c r="F339" s="508">
        <f t="shared" si="66"/>
        <v>0</v>
      </c>
      <c r="G339" s="509">
        <f t="shared" si="67"/>
        <v>0</v>
      </c>
      <c r="H339" s="510">
        <f t="shared" si="69"/>
        <v>0</v>
      </c>
      <c r="I339" s="282"/>
      <c r="J339" s="283"/>
      <c r="K339" s="284"/>
      <c r="L339" s="508">
        <f t="shared" si="68"/>
        <v>0</v>
      </c>
      <c r="M339" s="282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311"/>
      <c r="AD339" s="198">
        <f>'Основні дані'!$B$1</f>
        <v>260</v>
      </c>
    </row>
    <row r="340" spans="1:30" s="157" customFormat="1" ht="30" hidden="1">
      <c r="A340" s="397" t="s">
        <v>534</v>
      </c>
      <c r="B340" s="388"/>
      <c r="C340" s="315"/>
      <c r="D340" s="315"/>
      <c r="E340" s="315"/>
      <c r="F340" s="508">
        <f t="shared" si="66"/>
        <v>0</v>
      </c>
      <c r="G340" s="509">
        <f t="shared" si="67"/>
        <v>0</v>
      </c>
      <c r="H340" s="510">
        <f t="shared" si="69"/>
        <v>0</v>
      </c>
      <c r="I340" s="282"/>
      <c r="J340" s="283"/>
      <c r="K340" s="284"/>
      <c r="L340" s="508">
        <f t="shared" si="68"/>
        <v>0</v>
      </c>
      <c r="M340" s="282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311"/>
      <c r="AD340" s="198">
        <f>'Основні дані'!$B$1</f>
        <v>260</v>
      </c>
    </row>
    <row r="341" spans="1:30" s="157" customFormat="1" ht="30" hidden="1">
      <c r="A341" s="397" t="s">
        <v>535</v>
      </c>
      <c r="B341" s="388"/>
      <c r="C341" s="315"/>
      <c r="D341" s="315"/>
      <c r="E341" s="315"/>
      <c r="F341" s="508">
        <f t="shared" si="66"/>
        <v>0</v>
      </c>
      <c r="G341" s="509">
        <f t="shared" si="67"/>
        <v>0</v>
      </c>
      <c r="H341" s="510">
        <f t="shared" si="69"/>
        <v>0</v>
      </c>
      <c r="I341" s="282"/>
      <c r="J341" s="283"/>
      <c r="K341" s="284"/>
      <c r="L341" s="508">
        <f t="shared" si="68"/>
        <v>0</v>
      </c>
      <c r="M341" s="282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311"/>
      <c r="AD341" s="198">
        <f>'Основні дані'!$B$1</f>
        <v>260</v>
      </c>
    </row>
    <row r="342" spans="1:30" s="157" customFormat="1" ht="30" hidden="1">
      <c r="A342" s="397" t="s">
        <v>536</v>
      </c>
      <c r="B342" s="386"/>
      <c r="C342" s="385"/>
      <c r="D342" s="314"/>
      <c r="E342" s="314"/>
      <c r="F342" s="508">
        <f t="shared" si="66"/>
        <v>0</v>
      </c>
      <c r="G342" s="509">
        <f t="shared" si="67"/>
        <v>0</v>
      </c>
      <c r="H342" s="510">
        <f t="shared" si="69"/>
        <v>0</v>
      </c>
      <c r="I342" s="282"/>
      <c r="J342" s="283"/>
      <c r="K342" s="284"/>
      <c r="L342" s="508">
        <f t="shared" si="68"/>
        <v>0</v>
      </c>
      <c r="M342" s="282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311"/>
      <c r="AD342" s="198">
        <f>'Основні дані'!$B$1</f>
        <v>260</v>
      </c>
    </row>
    <row r="343" spans="1:30" s="157" customFormat="1" ht="30" hidden="1">
      <c r="A343" s="397" t="s">
        <v>537</v>
      </c>
      <c r="B343" s="387"/>
      <c r="C343" s="385"/>
      <c r="D343" s="314"/>
      <c r="E343" s="314"/>
      <c r="F343" s="508">
        <f t="shared" si="66"/>
        <v>0</v>
      </c>
      <c r="G343" s="509">
        <f t="shared" si="67"/>
        <v>0</v>
      </c>
      <c r="H343" s="510">
        <f t="shared" si="69"/>
        <v>0</v>
      </c>
      <c r="I343" s="282"/>
      <c r="J343" s="283"/>
      <c r="K343" s="284"/>
      <c r="L343" s="508">
        <f t="shared" si="68"/>
        <v>0</v>
      </c>
      <c r="M343" s="282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311"/>
      <c r="AD343" s="198">
        <f>'Основні дані'!$B$1</f>
        <v>260</v>
      </c>
    </row>
    <row r="344" spans="1:30" s="157" customFormat="1" ht="30" hidden="1">
      <c r="A344" s="397" t="s">
        <v>538</v>
      </c>
      <c r="B344" s="388"/>
      <c r="C344" s="385"/>
      <c r="D344" s="315"/>
      <c r="E344" s="314"/>
      <c r="F344" s="508">
        <f t="shared" si="66"/>
        <v>0</v>
      </c>
      <c r="G344" s="509">
        <f t="shared" si="67"/>
        <v>0</v>
      </c>
      <c r="H344" s="510">
        <f t="shared" si="69"/>
        <v>0</v>
      </c>
      <c r="I344" s="282"/>
      <c r="J344" s="283"/>
      <c r="K344" s="284"/>
      <c r="L344" s="508">
        <f t="shared" si="68"/>
        <v>0</v>
      </c>
      <c r="M344" s="282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  <c r="AB344" s="283"/>
      <c r="AC344" s="311"/>
      <c r="AD344" s="198">
        <f>'Основні дані'!$B$1</f>
        <v>260</v>
      </c>
    </row>
    <row r="345" spans="1:30" s="157" customFormat="1" ht="30" hidden="1">
      <c r="A345" s="397" t="s">
        <v>539</v>
      </c>
      <c r="B345" s="388"/>
      <c r="C345" s="385"/>
      <c r="D345" s="315"/>
      <c r="E345" s="314"/>
      <c r="F345" s="508">
        <f t="shared" si="66"/>
        <v>0</v>
      </c>
      <c r="G345" s="509">
        <f t="shared" si="67"/>
        <v>0</v>
      </c>
      <c r="H345" s="510">
        <f t="shared" si="69"/>
        <v>0</v>
      </c>
      <c r="I345" s="282"/>
      <c r="J345" s="283"/>
      <c r="K345" s="284"/>
      <c r="L345" s="508">
        <f t="shared" si="68"/>
        <v>0</v>
      </c>
      <c r="M345" s="282"/>
      <c r="N345" s="283"/>
      <c r="O345" s="283"/>
      <c r="P345" s="283"/>
      <c r="Q345" s="283"/>
      <c r="R345" s="283"/>
      <c r="S345" s="283"/>
      <c r="T345" s="283"/>
      <c r="U345" s="283"/>
      <c r="V345" s="283"/>
      <c r="W345" s="283"/>
      <c r="X345" s="283"/>
      <c r="Y345" s="283"/>
      <c r="Z345" s="283"/>
      <c r="AA345" s="283"/>
      <c r="AB345" s="283"/>
      <c r="AC345" s="311"/>
      <c r="AD345" s="198">
        <f>'Основні дані'!$B$1</f>
        <v>260</v>
      </c>
    </row>
    <row r="346" spans="1:30" s="157" customFormat="1" ht="30" hidden="1">
      <c r="A346" s="397" t="s">
        <v>540</v>
      </c>
      <c r="B346" s="449"/>
      <c r="C346" s="450"/>
      <c r="D346" s="451"/>
      <c r="E346" s="452"/>
      <c r="F346" s="512">
        <f t="shared" si="66"/>
        <v>0</v>
      </c>
      <c r="G346" s="513">
        <f t="shared" si="67"/>
        <v>0</v>
      </c>
      <c r="H346" s="510">
        <f t="shared" si="69"/>
        <v>0</v>
      </c>
      <c r="I346" s="285"/>
      <c r="J346" s="286"/>
      <c r="K346" s="287"/>
      <c r="L346" s="512">
        <f t="shared" si="68"/>
        <v>0</v>
      </c>
      <c r="M346" s="285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312"/>
      <c r="AD346" s="198">
        <f>'Основні дані'!$B$1</f>
        <v>260</v>
      </c>
    </row>
    <row r="347" spans="1:30" s="456" customFormat="1" ht="28.5" hidden="1" thickBot="1">
      <c r="A347" s="453"/>
      <c r="B347" s="469" t="s">
        <v>31</v>
      </c>
      <c r="C347" s="463"/>
      <c r="D347" s="468" t="s">
        <v>378</v>
      </c>
      <c r="E347" s="464"/>
      <c r="F347" s="458">
        <f t="shared" si="66"/>
        <v>6</v>
      </c>
      <c r="G347" s="459">
        <f t="shared" si="67"/>
        <v>180</v>
      </c>
      <c r="H347" s="459">
        <f>(M347*Титул!BC$18)+(O347*Титул!BD$18)+(Q347*Титул!BE$18)+(S347*Титул!BF$18)+(U347*Титул!BG$18)+(W347*Титул!BH$18)+(Y347*Титул!BI$18)+(AA347*Титул!BJ$18)</f>
        <v>0</v>
      </c>
      <c r="I347" s="459"/>
      <c r="J347" s="459"/>
      <c r="K347" s="459"/>
      <c r="L347" s="459">
        <f t="shared" si="68"/>
        <v>180</v>
      </c>
      <c r="M347" s="459"/>
      <c r="N347" s="459">
        <f>Титул!$BC$20*1.5</f>
        <v>0</v>
      </c>
      <c r="O347" s="459"/>
      <c r="P347" s="459">
        <f>Титул!$BD$20*1.5</f>
        <v>0</v>
      </c>
      <c r="Q347" s="459"/>
      <c r="R347" s="459">
        <f>Титул!$BE$20*1.5</f>
        <v>0</v>
      </c>
      <c r="S347" s="459"/>
      <c r="T347" s="459">
        <f>Титул!$BF$20*1.5</f>
        <v>0</v>
      </c>
      <c r="U347" s="459"/>
      <c r="V347" s="459">
        <f>Титул!$BG$20*1.5</f>
        <v>0</v>
      </c>
      <c r="W347" s="459"/>
      <c r="X347" s="459">
        <f>Титул!$BH$20*1.5</f>
        <v>0</v>
      </c>
      <c r="Y347" s="459"/>
      <c r="Z347" s="459">
        <f>Титул!$BI$20*1.5</f>
        <v>0</v>
      </c>
      <c r="AA347" s="459"/>
      <c r="AB347" s="459">
        <v>6</v>
      </c>
      <c r="AC347" s="454"/>
      <c r="AD347" s="455">
        <f>'Основні дані'!$B$1</f>
        <v>260</v>
      </c>
    </row>
    <row r="348" spans="1:30" s="157" customFormat="1" ht="28.5" hidden="1" thickBot="1">
      <c r="A348" s="266"/>
      <c r="B348" s="470" t="s">
        <v>115</v>
      </c>
      <c r="C348" s="465"/>
      <c r="D348" s="465"/>
      <c r="E348" s="466"/>
      <c r="F348" s="461">
        <f t="shared" si="66"/>
        <v>6</v>
      </c>
      <c r="G348" s="461">
        <f>F348*30</f>
        <v>180</v>
      </c>
      <c r="H348" s="461"/>
      <c r="I348" s="461"/>
      <c r="J348" s="461"/>
      <c r="K348" s="461"/>
      <c r="L348" s="461">
        <f>IF(G348-H348=G348-I348-J348-K348,G348-H348,"!ОШИБКА!")</f>
        <v>180</v>
      </c>
      <c r="M348" s="461"/>
      <c r="N348" s="461"/>
      <c r="O348" s="461"/>
      <c r="P348" s="461"/>
      <c r="Q348" s="461"/>
      <c r="R348" s="461"/>
      <c r="S348" s="461"/>
      <c r="T348" s="461"/>
      <c r="U348" s="461"/>
      <c r="V348" s="461"/>
      <c r="W348" s="461"/>
      <c r="X348" s="461"/>
      <c r="Y348" s="461"/>
      <c r="Z348" s="461"/>
      <c r="AA348" s="461"/>
      <c r="AB348" s="461">
        <f>Титул!$AS$35+Титул!$AS$37+Титул!$AS$39</f>
        <v>6</v>
      </c>
      <c r="AC348" s="349"/>
      <c r="AD348" s="198">
        <f>'Основні дані'!$B$1</f>
        <v>260</v>
      </c>
    </row>
    <row r="349" spans="1:30" s="157" customFormat="1" ht="27" hidden="1">
      <c r="A349" s="445" t="s">
        <v>542</v>
      </c>
      <c r="B349" s="446" t="s">
        <v>541</v>
      </c>
      <c r="C349" s="447"/>
      <c r="D349" s="447"/>
      <c r="E349" s="447"/>
      <c r="F349" s="457">
        <f>IF(SUM(F350:F376)=F$97,F$97,"ОШИБКА")</f>
        <v>12</v>
      </c>
      <c r="G349" s="457">
        <f>IF(SUM(G350:G376)=G$97,G$97,"ОШИБКА")</f>
        <v>360</v>
      </c>
      <c r="H349" s="457">
        <f aca="true" t="shared" si="70" ref="H349:AA349">SUM(H350:H376)</f>
        <v>0</v>
      </c>
      <c r="I349" s="457">
        <f t="shared" si="70"/>
        <v>0</v>
      </c>
      <c r="J349" s="457">
        <f t="shared" si="70"/>
        <v>0</v>
      </c>
      <c r="K349" s="457">
        <f t="shared" si="70"/>
        <v>0</v>
      </c>
      <c r="L349" s="457">
        <f t="shared" si="70"/>
        <v>360</v>
      </c>
      <c r="M349" s="457">
        <f t="shared" si="70"/>
        <v>0</v>
      </c>
      <c r="N349" s="457">
        <f t="shared" si="70"/>
        <v>0</v>
      </c>
      <c r="O349" s="457">
        <f t="shared" si="70"/>
        <v>0</v>
      </c>
      <c r="P349" s="457">
        <f t="shared" si="70"/>
        <v>0</v>
      </c>
      <c r="Q349" s="457">
        <f t="shared" si="70"/>
        <v>0</v>
      </c>
      <c r="R349" s="457">
        <f t="shared" si="70"/>
        <v>0</v>
      </c>
      <c r="S349" s="457">
        <f t="shared" si="70"/>
        <v>0</v>
      </c>
      <c r="T349" s="457">
        <f t="shared" si="70"/>
        <v>0</v>
      </c>
      <c r="U349" s="457">
        <f t="shared" si="70"/>
        <v>0</v>
      </c>
      <c r="V349" s="457">
        <f t="shared" si="70"/>
        <v>0</v>
      </c>
      <c r="W349" s="457">
        <f t="shared" si="70"/>
        <v>0</v>
      </c>
      <c r="X349" s="457">
        <f t="shared" si="70"/>
        <v>0</v>
      </c>
      <c r="Y349" s="457">
        <f t="shared" si="70"/>
        <v>0</v>
      </c>
      <c r="Z349" s="457">
        <f t="shared" si="70"/>
        <v>0</v>
      </c>
      <c r="AA349" s="457">
        <f t="shared" si="70"/>
        <v>0</v>
      </c>
      <c r="AB349" s="457"/>
      <c r="AC349" s="448"/>
      <c r="AD349" s="198">
        <f>'Основні дані'!$B$1</f>
        <v>260</v>
      </c>
    </row>
    <row r="350" spans="1:30" s="157" customFormat="1" ht="30" hidden="1">
      <c r="A350" s="397" t="s">
        <v>543</v>
      </c>
      <c r="B350" s="386"/>
      <c r="C350" s="444"/>
      <c r="D350" s="444"/>
      <c r="E350" s="444"/>
      <c r="F350" s="510">
        <f aca="true" t="shared" si="71" ref="F350:F376">N350+P350+R350+T350+V350+X350+Z350+AB350</f>
        <v>0</v>
      </c>
      <c r="G350" s="511">
        <f aca="true" t="shared" si="72" ref="G350:G375">F350*30</f>
        <v>0</v>
      </c>
      <c r="H350" s="510">
        <f>M350*2+O350*2+Q350*2+S350*2+U350*3+W350*3+Y350*3+AA350*2</f>
        <v>0</v>
      </c>
      <c r="I350" s="288"/>
      <c r="J350" s="289"/>
      <c r="K350" s="290"/>
      <c r="L350" s="510">
        <f aca="true" t="shared" si="73" ref="L350:L375">IF(H350=I350+J350+K350,G350-H350,"!ОШИБКА!")</f>
        <v>0</v>
      </c>
      <c r="M350" s="288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442"/>
      <c r="AD350" s="198">
        <f>'Основні дані'!$B$1</f>
        <v>260</v>
      </c>
    </row>
    <row r="351" spans="1:30" s="157" customFormat="1" ht="30" hidden="1">
      <c r="A351" s="397" t="s">
        <v>544</v>
      </c>
      <c r="B351" s="384"/>
      <c r="C351" s="385"/>
      <c r="D351" s="385"/>
      <c r="E351" s="385"/>
      <c r="F351" s="508">
        <f t="shared" si="71"/>
        <v>0</v>
      </c>
      <c r="G351" s="509">
        <f t="shared" si="72"/>
        <v>0</v>
      </c>
      <c r="H351" s="510">
        <f aca="true" t="shared" si="74" ref="H351:H374">M351*2+O351*2+Q351*2+S351*2+U351*3+W351*3+Y351*3+AA351*2</f>
        <v>0</v>
      </c>
      <c r="I351" s="282"/>
      <c r="J351" s="283"/>
      <c r="K351" s="284"/>
      <c r="L351" s="508">
        <f t="shared" si="73"/>
        <v>0</v>
      </c>
      <c r="M351" s="282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443"/>
      <c r="AD351" s="198">
        <f>'Основні дані'!$B$1</f>
        <v>260</v>
      </c>
    </row>
    <row r="352" spans="1:30" s="157" customFormat="1" ht="30" hidden="1">
      <c r="A352" s="397" t="s">
        <v>545</v>
      </c>
      <c r="B352" s="384"/>
      <c r="C352" s="385"/>
      <c r="D352" s="385"/>
      <c r="E352" s="385"/>
      <c r="F352" s="508">
        <f t="shared" si="71"/>
        <v>0</v>
      </c>
      <c r="G352" s="509">
        <f t="shared" si="72"/>
        <v>0</v>
      </c>
      <c r="H352" s="510">
        <f t="shared" si="74"/>
        <v>0</v>
      </c>
      <c r="I352" s="282"/>
      <c r="J352" s="283"/>
      <c r="K352" s="284"/>
      <c r="L352" s="508">
        <f t="shared" si="73"/>
        <v>0</v>
      </c>
      <c r="M352" s="282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311"/>
      <c r="AD352" s="198">
        <f>'Основні дані'!$B$1</f>
        <v>260</v>
      </c>
    </row>
    <row r="353" spans="1:30" s="157" customFormat="1" ht="30" hidden="1">
      <c r="A353" s="397" t="s">
        <v>546</v>
      </c>
      <c r="B353" s="384"/>
      <c r="C353" s="385"/>
      <c r="D353" s="385"/>
      <c r="E353" s="385"/>
      <c r="F353" s="508">
        <f t="shared" si="71"/>
        <v>0</v>
      </c>
      <c r="G353" s="509">
        <f t="shared" si="72"/>
        <v>0</v>
      </c>
      <c r="H353" s="510">
        <f t="shared" si="74"/>
        <v>0</v>
      </c>
      <c r="I353" s="282"/>
      <c r="J353" s="283"/>
      <c r="K353" s="284"/>
      <c r="L353" s="508">
        <f t="shared" si="73"/>
        <v>0</v>
      </c>
      <c r="M353" s="282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311"/>
      <c r="AD353" s="198">
        <f>'Основні дані'!$B$1</f>
        <v>260</v>
      </c>
    </row>
    <row r="354" spans="1:30" s="157" customFormat="1" ht="30" hidden="1">
      <c r="A354" s="397" t="s">
        <v>547</v>
      </c>
      <c r="B354" s="384"/>
      <c r="C354" s="385"/>
      <c r="D354" s="314"/>
      <c r="E354" s="315"/>
      <c r="F354" s="508">
        <f t="shared" si="71"/>
        <v>0</v>
      </c>
      <c r="G354" s="509">
        <f t="shared" si="72"/>
        <v>0</v>
      </c>
      <c r="H354" s="510">
        <f t="shared" si="74"/>
        <v>0</v>
      </c>
      <c r="I354" s="282"/>
      <c r="J354" s="283"/>
      <c r="K354" s="284"/>
      <c r="L354" s="508">
        <f t="shared" si="73"/>
        <v>0</v>
      </c>
      <c r="M354" s="282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311"/>
      <c r="AD354" s="198">
        <f>'Основні дані'!$B$1</f>
        <v>260</v>
      </c>
    </row>
    <row r="355" spans="1:30" s="157" customFormat="1" ht="30" hidden="1">
      <c r="A355" s="397" t="s">
        <v>548</v>
      </c>
      <c r="B355" s="386"/>
      <c r="C355" s="385"/>
      <c r="D355" s="314"/>
      <c r="E355" s="314"/>
      <c r="F355" s="508">
        <f t="shared" si="71"/>
        <v>0</v>
      </c>
      <c r="G355" s="509">
        <f t="shared" si="72"/>
        <v>0</v>
      </c>
      <c r="H355" s="510">
        <f t="shared" si="74"/>
        <v>0</v>
      </c>
      <c r="I355" s="282"/>
      <c r="J355" s="283"/>
      <c r="K355" s="284"/>
      <c r="L355" s="508">
        <f t="shared" si="73"/>
        <v>0</v>
      </c>
      <c r="M355" s="282"/>
      <c r="N355" s="283"/>
      <c r="O355" s="283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  <c r="AB355" s="283"/>
      <c r="AC355" s="311"/>
      <c r="AD355" s="198">
        <f>'Основні дані'!$B$1</f>
        <v>260</v>
      </c>
    </row>
    <row r="356" spans="1:30" s="157" customFormat="1" ht="30" hidden="1">
      <c r="A356" s="397" t="s">
        <v>549</v>
      </c>
      <c r="B356" s="387"/>
      <c r="C356" s="385"/>
      <c r="D356" s="314"/>
      <c r="E356" s="314"/>
      <c r="F356" s="508">
        <f t="shared" si="71"/>
        <v>0</v>
      </c>
      <c r="G356" s="509">
        <f t="shared" si="72"/>
        <v>0</v>
      </c>
      <c r="H356" s="510">
        <f t="shared" si="74"/>
        <v>0</v>
      </c>
      <c r="I356" s="282"/>
      <c r="J356" s="283"/>
      <c r="K356" s="284"/>
      <c r="L356" s="508">
        <f t="shared" si="73"/>
        <v>0</v>
      </c>
      <c r="M356" s="282"/>
      <c r="N356" s="283"/>
      <c r="O356" s="283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  <c r="AB356" s="283"/>
      <c r="AC356" s="311"/>
      <c r="AD356" s="198">
        <f>'Основні дані'!$B$1</f>
        <v>260</v>
      </c>
    </row>
    <row r="357" spans="1:30" s="157" customFormat="1" ht="30" hidden="1">
      <c r="A357" s="397" t="s">
        <v>550</v>
      </c>
      <c r="B357" s="388"/>
      <c r="C357" s="385"/>
      <c r="D357" s="315"/>
      <c r="E357" s="314"/>
      <c r="F357" s="508">
        <f t="shared" si="71"/>
        <v>0</v>
      </c>
      <c r="G357" s="509">
        <f t="shared" si="72"/>
        <v>0</v>
      </c>
      <c r="H357" s="510">
        <f t="shared" si="74"/>
        <v>0</v>
      </c>
      <c r="I357" s="282"/>
      <c r="J357" s="283"/>
      <c r="K357" s="284"/>
      <c r="L357" s="508">
        <f t="shared" si="73"/>
        <v>0</v>
      </c>
      <c r="M357" s="282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311"/>
      <c r="AD357" s="198">
        <f>'Основні дані'!$B$1</f>
        <v>260</v>
      </c>
    </row>
    <row r="358" spans="1:30" s="157" customFormat="1" ht="30" hidden="1">
      <c r="A358" s="397" t="s">
        <v>551</v>
      </c>
      <c r="B358" s="388"/>
      <c r="C358" s="385"/>
      <c r="D358" s="315"/>
      <c r="E358" s="314"/>
      <c r="F358" s="508">
        <f t="shared" si="71"/>
        <v>0</v>
      </c>
      <c r="G358" s="509">
        <f t="shared" si="72"/>
        <v>0</v>
      </c>
      <c r="H358" s="510">
        <f t="shared" si="74"/>
        <v>0</v>
      </c>
      <c r="I358" s="282"/>
      <c r="J358" s="283"/>
      <c r="K358" s="284"/>
      <c r="L358" s="508">
        <f t="shared" si="73"/>
        <v>0</v>
      </c>
      <c r="M358" s="282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311"/>
      <c r="AD358" s="198">
        <f>'Основні дані'!$B$1</f>
        <v>260</v>
      </c>
    </row>
    <row r="359" spans="1:30" s="157" customFormat="1" ht="30" hidden="1">
      <c r="A359" s="397" t="s">
        <v>552</v>
      </c>
      <c r="B359" s="388"/>
      <c r="C359" s="385"/>
      <c r="D359" s="315"/>
      <c r="E359" s="314"/>
      <c r="F359" s="508">
        <f t="shared" si="71"/>
        <v>0</v>
      </c>
      <c r="G359" s="509">
        <f t="shared" si="72"/>
        <v>0</v>
      </c>
      <c r="H359" s="510">
        <f t="shared" si="74"/>
        <v>0</v>
      </c>
      <c r="I359" s="282"/>
      <c r="J359" s="283"/>
      <c r="K359" s="284"/>
      <c r="L359" s="508">
        <f t="shared" si="73"/>
        <v>0</v>
      </c>
      <c r="M359" s="282"/>
      <c r="N359" s="283"/>
      <c r="O359" s="283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  <c r="AB359" s="283"/>
      <c r="AC359" s="311"/>
      <c r="AD359" s="198">
        <f>'Основні дані'!$B$1</f>
        <v>260</v>
      </c>
    </row>
    <row r="360" spans="1:30" s="157" customFormat="1" ht="30" hidden="1">
      <c r="A360" s="397" t="s">
        <v>553</v>
      </c>
      <c r="B360" s="388"/>
      <c r="C360" s="314"/>
      <c r="D360" s="315"/>
      <c r="E360" s="315"/>
      <c r="F360" s="508">
        <f t="shared" si="71"/>
        <v>0</v>
      </c>
      <c r="G360" s="509">
        <f t="shared" si="72"/>
        <v>0</v>
      </c>
      <c r="H360" s="510">
        <f t="shared" si="74"/>
        <v>0</v>
      </c>
      <c r="I360" s="282"/>
      <c r="J360" s="283"/>
      <c r="K360" s="284"/>
      <c r="L360" s="508">
        <f t="shared" si="73"/>
        <v>0</v>
      </c>
      <c r="M360" s="282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311"/>
      <c r="AD360" s="198">
        <f>'Основні дані'!$B$1</f>
        <v>260</v>
      </c>
    </row>
    <row r="361" spans="1:30" s="157" customFormat="1" ht="30" hidden="1">
      <c r="A361" s="397" t="s">
        <v>554</v>
      </c>
      <c r="B361" s="388"/>
      <c r="C361" s="314"/>
      <c r="D361" s="315"/>
      <c r="E361" s="315"/>
      <c r="F361" s="508">
        <f t="shared" si="71"/>
        <v>0</v>
      </c>
      <c r="G361" s="509">
        <f t="shared" si="72"/>
        <v>0</v>
      </c>
      <c r="H361" s="510">
        <f t="shared" si="74"/>
        <v>0</v>
      </c>
      <c r="I361" s="282"/>
      <c r="J361" s="283"/>
      <c r="K361" s="284"/>
      <c r="L361" s="508">
        <f t="shared" si="73"/>
        <v>0</v>
      </c>
      <c r="M361" s="282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311"/>
      <c r="AD361" s="198">
        <f>'Основні дані'!$B$1</f>
        <v>260</v>
      </c>
    </row>
    <row r="362" spans="1:30" s="157" customFormat="1" ht="30" hidden="1">
      <c r="A362" s="397" t="s">
        <v>555</v>
      </c>
      <c r="B362" s="388"/>
      <c r="C362" s="314"/>
      <c r="D362" s="315"/>
      <c r="E362" s="315"/>
      <c r="F362" s="508">
        <f t="shared" si="71"/>
        <v>0</v>
      </c>
      <c r="G362" s="509">
        <f t="shared" si="72"/>
        <v>0</v>
      </c>
      <c r="H362" s="510">
        <f t="shared" si="74"/>
        <v>0</v>
      </c>
      <c r="I362" s="282"/>
      <c r="J362" s="283"/>
      <c r="K362" s="284"/>
      <c r="L362" s="508">
        <f t="shared" si="73"/>
        <v>0</v>
      </c>
      <c r="M362" s="282"/>
      <c r="N362" s="283"/>
      <c r="O362" s="283"/>
      <c r="P362" s="283"/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311"/>
      <c r="AD362" s="198">
        <f>'Основні дані'!$B$1</f>
        <v>260</v>
      </c>
    </row>
    <row r="363" spans="1:30" s="157" customFormat="1" ht="30" hidden="1">
      <c r="A363" s="397" t="s">
        <v>556</v>
      </c>
      <c r="B363" s="388"/>
      <c r="C363" s="315"/>
      <c r="D363" s="315"/>
      <c r="E363" s="315"/>
      <c r="F363" s="508">
        <f t="shared" si="71"/>
        <v>0</v>
      </c>
      <c r="G363" s="509">
        <f t="shared" si="72"/>
        <v>0</v>
      </c>
      <c r="H363" s="510">
        <f t="shared" si="74"/>
        <v>0</v>
      </c>
      <c r="I363" s="282"/>
      <c r="J363" s="283"/>
      <c r="K363" s="284"/>
      <c r="L363" s="508">
        <f t="shared" si="73"/>
        <v>0</v>
      </c>
      <c r="M363" s="282"/>
      <c r="N363" s="283"/>
      <c r="O363" s="283"/>
      <c r="P363" s="283"/>
      <c r="Q363" s="283"/>
      <c r="R363" s="283"/>
      <c r="S363" s="283"/>
      <c r="T363" s="283"/>
      <c r="U363" s="283"/>
      <c r="V363" s="283"/>
      <c r="W363" s="283"/>
      <c r="X363" s="283"/>
      <c r="Y363" s="283"/>
      <c r="Z363" s="283"/>
      <c r="AA363" s="283"/>
      <c r="AB363" s="283"/>
      <c r="AC363" s="311"/>
      <c r="AD363" s="198">
        <f>'Основні дані'!$B$1</f>
        <v>260</v>
      </c>
    </row>
    <row r="364" spans="1:30" s="157" customFormat="1" ht="30" hidden="1">
      <c r="A364" s="397" t="s">
        <v>557</v>
      </c>
      <c r="B364" s="388"/>
      <c r="C364" s="315"/>
      <c r="D364" s="315"/>
      <c r="E364" s="315"/>
      <c r="F364" s="508">
        <f t="shared" si="71"/>
        <v>0</v>
      </c>
      <c r="G364" s="509">
        <f t="shared" si="72"/>
        <v>0</v>
      </c>
      <c r="H364" s="510">
        <f t="shared" si="74"/>
        <v>0</v>
      </c>
      <c r="I364" s="282"/>
      <c r="J364" s="283"/>
      <c r="K364" s="284"/>
      <c r="L364" s="508">
        <f t="shared" si="73"/>
        <v>0</v>
      </c>
      <c r="M364" s="282"/>
      <c r="N364" s="283"/>
      <c r="O364" s="283"/>
      <c r="P364" s="283"/>
      <c r="Q364" s="283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311"/>
      <c r="AD364" s="198">
        <f>'Основні дані'!$B$1</f>
        <v>260</v>
      </c>
    </row>
    <row r="365" spans="1:30" s="157" customFormat="1" ht="30" hidden="1">
      <c r="A365" s="397" t="s">
        <v>558</v>
      </c>
      <c r="B365" s="388"/>
      <c r="C365" s="315"/>
      <c r="D365" s="315"/>
      <c r="E365" s="315"/>
      <c r="F365" s="508">
        <f t="shared" si="71"/>
        <v>0</v>
      </c>
      <c r="G365" s="509">
        <f t="shared" si="72"/>
        <v>0</v>
      </c>
      <c r="H365" s="510">
        <f t="shared" si="74"/>
        <v>0</v>
      </c>
      <c r="I365" s="282"/>
      <c r="J365" s="283"/>
      <c r="K365" s="284"/>
      <c r="L365" s="508">
        <f t="shared" si="73"/>
        <v>0</v>
      </c>
      <c r="M365" s="282"/>
      <c r="N365" s="283"/>
      <c r="O365" s="283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  <c r="AB365" s="283"/>
      <c r="AC365" s="311"/>
      <c r="AD365" s="198">
        <f>'Основні дані'!$B$1</f>
        <v>260</v>
      </c>
    </row>
    <row r="366" spans="1:30" s="157" customFormat="1" ht="30" hidden="1">
      <c r="A366" s="397" t="s">
        <v>559</v>
      </c>
      <c r="B366" s="388"/>
      <c r="C366" s="315"/>
      <c r="D366" s="315"/>
      <c r="E366" s="315"/>
      <c r="F366" s="508">
        <f t="shared" si="71"/>
        <v>0</v>
      </c>
      <c r="G366" s="509">
        <f t="shared" si="72"/>
        <v>0</v>
      </c>
      <c r="H366" s="510">
        <f t="shared" si="74"/>
        <v>0</v>
      </c>
      <c r="I366" s="282"/>
      <c r="J366" s="283"/>
      <c r="K366" s="284"/>
      <c r="L366" s="508">
        <f t="shared" si="73"/>
        <v>0</v>
      </c>
      <c r="M366" s="282"/>
      <c r="N366" s="283"/>
      <c r="O366" s="283"/>
      <c r="P366" s="283"/>
      <c r="Q366" s="283"/>
      <c r="R366" s="283"/>
      <c r="S366" s="283"/>
      <c r="T366" s="283"/>
      <c r="U366" s="283"/>
      <c r="V366" s="283"/>
      <c r="W366" s="283"/>
      <c r="X366" s="283"/>
      <c r="Y366" s="283"/>
      <c r="Z366" s="283"/>
      <c r="AA366" s="283"/>
      <c r="AB366" s="283"/>
      <c r="AC366" s="311"/>
      <c r="AD366" s="198">
        <f>'Основні дані'!$B$1</f>
        <v>260</v>
      </c>
    </row>
    <row r="367" spans="1:30" s="157" customFormat="1" ht="30" hidden="1">
      <c r="A367" s="397" t="s">
        <v>560</v>
      </c>
      <c r="B367" s="388"/>
      <c r="C367" s="315"/>
      <c r="D367" s="315"/>
      <c r="E367" s="315"/>
      <c r="F367" s="508">
        <f t="shared" si="71"/>
        <v>0</v>
      </c>
      <c r="G367" s="509">
        <f t="shared" si="72"/>
        <v>0</v>
      </c>
      <c r="H367" s="510">
        <f t="shared" si="74"/>
        <v>0</v>
      </c>
      <c r="I367" s="282"/>
      <c r="J367" s="283"/>
      <c r="K367" s="284"/>
      <c r="L367" s="508">
        <f t="shared" si="73"/>
        <v>0</v>
      </c>
      <c r="M367" s="282"/>
      <c r="N367" s="283"/>
      <c r="O367" s="283"/>
      <c r="P367" s="283"/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311"/>
      <c r="AD367" s="198">
        <f>'Основні дані'!$B$1</f>
        <v>260</v>
      </c>
    </row>
    <row r="368" spans="1:30" s="157" customFormat="1" ht="30" hidden="1">
      <c r="A368" s="397" t="s">
        <v>561</v>
      </c>
      <c r="B368" s="388"/>
      <c r="C368" s="315"/>
      <c r="D368" s="315"/>
      <c r="E368" s="315"/>
      <c r="F368" s="508">
        <f t="shared" si="71"/>
        <v>0</v>
      </c>
      <c r="G368" s="509">
        <f t="shared" si="72"/>
        <v>0</v>
      </c>
      <c r="H368" s="510">
        <f t="shared" si="74"/>
        <v>0</v>
      </c>
      <c r="I368" s="282"/>
      <c r="J368" s="283"/>
      <c r="K368" s="284"/>
      <c r="L368" s="508">
        <f t="shared" si="73"/>
        <v>0</v>
      </c>
      <c r="M368" s="282"/>
      <c r="N368" s="283"/>
      <c r="O368" s="283"/>
      <c r="P368" s="283"/>
      <c r="Q368" s="283"/>
      <c r="R368" s="283"/>
      <c r="S368" s="283"/>
      <c r="T368" s="283"/>
      <c r="U368" s="283"/>
      <c r="V368" s="283"/>
      <c r="W368" s="283"/>
      <c r="X368" s="283"/>
      <c r="Y368" s="283"/>
      <c r="Z368" s="283"/>
      <c r="AA368" s="283"/>
      <c r="AB368" s="283"/>
      <c r="AC368" s="311"/>
      <c r="AD368" s="198">
        <f>'Основні дані'!$B$1</f>
        <v>260</v>
      </c>
    </row>
    <row r="369" spans="1:30" s="157" customFormat="1" ht="30" hidden="1">
      <c r="A369" s="397" t="s">
        <v>562</v>
      </c>
      <c r="B369" s="388"/>
      <c r="C369" s="315"/>
      <c r="D369" s="315"/>
      <c r="E369" s="315"/>
      <c r="F369" s="508">
        <f t="shared" si="71"/>
        <v>0</v>
      </c>
      <c r="G369" s="509">
        <f t="shared" si="72"/>
        <v>0</v>
      </c>
      <c r="H369" s="510">
        <f t="shared" si="74"/>
        <v>0</v>
      </c>
      <c r="I369" s="282"/>
      <c r="J369" s="283"/>
      <c r="K369" s="284"/>
      <c r="L369" s="508">
        <f t="shared" si="73"/>
        <v>0</v>
      </c>
      <c r="M369" s="282"/>
      <c r="N369" s="283"/>
      <c r="O369" s="283"/>
      <c r="P369" s="283"/>
      <c r="Q369" s="283"/>
      <c r="R369" s="283"/>
      <c r="S369" s="283"/>
      <c r="T369" s="283"/>
      <c r="U369" s="283"/>
      <c r="V369" s="283"/>
      <c r="W369" s="283"/>
      <c r="X369" s="283"/>
      <c r="Y369" s="283"/>
      <c r="Z369" s="283"/>
      <c r="AA369" s="283"/>
      <c r="AB369" s="283"/>
      <c r="AC369" s="311"/>
      <c r="AD369" s="198">
        <f>'Основні дані'!$B$1</f>
        <v>260</v>
      </c>
    </row>
    <row r="370" spans="1:30" s="157" customFormat="1" ht="30" hidden="1">
      <c r="A370" s="397" t="s">
        <v>563</v>
      </c>
      <c r="B370" s="386"/>
      <c r="C370" s="385"/>
      <c r="D370" s="314"/>
      <c r="E370" s="314"/>
      <c r="F370" s="508">
        <f t="shared" si="71"/>
        <v>0</v>
      </c>
      <c r="G370" s="509">
        <f t="shared" si="72"/>
        <v>0</v>
      </c>
      <c r="H370" s="510">
        <f t="shared" si="74"/>
        <v>0</v>
      </c>
      <c r="I370" s="282"/>
      <c r="J370" s="283"/>
      <c r="K370" s="284"/>
      <c r="L370" s="508">
        <f t="shared" si="73"/>
        <v>0</v>
      </c>
      <c r="M370" s="282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311"/>
      <c r="AD370" s="198">
        <f>'Основні дані'!$B$1</f>
        <v>260</v>
      </c>
    </row>
    <row r="371" spans="1:30" s="157" customFormat="1" ht="30" hidden="1">
      <c r="A371" s="397" t="s">
        <v>564</v>
      </c>
      <c r="B371" s="387"/>
      <c r="C371" s="385"/>
      <c r="D371" s="314"/>
      <c r="E371" s="314"/>
      <c r="F371" s="508">
        <f t="shared" si="71"/>
        <v>0</v>
      </c>
      <c r="G371" s="509">
        <f t="shared" si="72"/>
        <v>0</v>
      </c>
      <c r="H371" s="510">
        <f t="shared" si="74"/>
        <v>0</v>
      </c>
      <c r="I371" s="282"/>
      <c r="J371" s="283"/>
      <c r="K371" s="284"/>
      <c r="L371" s="508">
        <f t="shared" si="73"/>
        <v>0</v>
      </c>
      <c r="M371" s="282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311"/>
      <c r="AD371" s="198">
        <f>'Основні дані'!$B$1</f>
        <v>260</v>
      </c>
    </row>
    <row r="372" spans="1:30" s="157" customFormat="1" ht="30" hidden="1">
      <c r="A372" s="397" t="s">
        <v>565</v>
      </c>
      <c r="B372" s="388"/>
      <c r="C372" s="385"/>
      <c r="D372" s="315"/>
      <c r="E372" s="314"/>
      <c r="F372" s="508">
        <f t="shared" si="71"/>
        <v>0</v>
      </c>
      <c r="G372" s="509">
        <f t="shared" si="72"/>
        <v>0</v>
      </c>
      <c r="H372" s="510">
        <f t="shared" si="74"/>
        <v>0</v>
      </c>
      <c r="I372" s="282"/>
      <c r="J372" s="283"/>
      <c r="K372" s="284"/>
      <c r="L372" s="508">
        <f t="shared" si="73"/>
        <v>0</v>
      </c>
      <c r="M372" s="282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311"/>
      <c r="AD372" s="198">
        <f>'Основні дані'!$B$1</f>
        <v>260</v>
      </c>
    </row>
    <row r="373" spans="1:30" s="157" customFormat="1" ht="30" hidden="1">
      <c r="A373" s="397" t="s">
        <v>566</v>
      </c>
      <c r="B373" s="388"/>
      <c r="C373" s="385"/>
      <c r="D373" s="315"/>
      <c r="E373" s="314"/>
      <c r="F373" s="508">
        <f t="shared" si="71"/>
        <v>0</v>
      </c>
      <c r="G373" s="509">
        <f t="shared" si="72"/>
        <v>0</v>
      </c>
      <c r="H373" s="510">
        <f t="shared" si="74"/>
        <v>0</v>
      </c>
      <c r="I373" s="282"/>
      <c r="J373" s="283"/>
      <c r="K373" s="284"/>
      <c r="L373" s="508">
        <f t="shared" si="73"/>
        <v>0</v>
      </c>
      <c r="M373" s="282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311"/>
      <c r="AD373" s="198">
        <f>'Основні дані'!$B$1</f>
        <v>260</v>
      </c>
    </row>
    <row r="374" spans="1:30" s="157" customFormat="1" ht="30" hidden="1">
      <c r="A374" s="397" t="s">
        <v>567</v>
      </c>
      <c r="B374" s="449"/>
      <c r="C374" s="450"/>
      <c r="D374" s="451"/>
      <c r="E374" s="452"/>
      <c r="F374" s="512">
        <f t="shared" si="71"/>
        <v>0</v>
      </c>
      <c r="G374" s="513">
        <f t="shared" si="72"/>
        <v>0</v>
      </c>
      <c r="H374" s="510">
        <f t="shared" si="74"/>
        <v>0</v>
      </c>
      <c r="I374" s="285"/>
      <c r="J374" s="286"/>
      <c r="K374" s="287"/>
      <c r="L374" s="512">
        <f t="shared" si="73"/>
        <v>0</v>
      </c>
      <c r="M374" s="285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312"/>
      <c r="AD374" s="198">
        <f>'Основні дані'!$B$1</f>
        <v>260</v>
      </c>
    </row>
    <row r="375" spans="1:30" s="456" customFormat="1" ht="28.5" hidden="1" thickBot="1">
      <c r="A375" s="453"/>
      <c r="B375" s="469" t="s">
        <v>31</v>
      </c>
      <c r="C375" s="463"/>
      <c r="D375" s="468" t="s">
        <v>378</v>
      </c>
      <c r="E375" s="464"/>
      <c r="F375" s="458">
        <f t="shared" si="71"/>
        <v>6</v>
      </c>
      <c r="G375" s="459">
        <f t="shared" si="72"/>
        <v>180</v>
      </c>
      <c r="H375" s="459">
        <f>(M375*Титул!BC$18)+(O375*Титул!BD$18)+(Q375*Титул!BE$18)+(S375*Титул!BF$18)+(U375*Титул!BG$18)+(W375*Титул!BH$18)+(Y375*Титул!BI$18)+(AA375*Титул!BJ$18)</f>
        <v>0</v>
      </c>
      <c r="I375" s="459"/>
      <c r="J375" s="459"/>
      <c r="K375" s="459"/>
      <c r="L375" s="459">
        <f t="shared" si="73"/>
        <v>180</v>
      </c>
      <c r="M375" s="459"/>
      <c r="N375" s="459">
        <f>Титул!$BC$20*1.5</f>
        <v>0</v>
      </c>
      <c r="O375" s="459"/>
      <c r="P375" s="459">
        <f>Титул!$BD$20*1.5</f>
        <v>0</v>
      </c>
      <c r="Q375" s="459"/>
      <c r="R375" s="459">
        <f>Титул!$BE$20*1.5</f>
        <v>0</v>
      </c>
      <c r="S375" s="459"/>
      <c r="T375" s="459">
        <f>Титул!$BF$20*1.5</f>
        <v>0</v>
      </c>
      <c r="U375" s="459"/>
      <c r="V375" s="459">
        <f>Титул!$BG$20*1.5</f>
        <v>0</v>
      </c>
      <c r="W375" s="459"/>
      <c r="X375" s="459">
        <f>Титул!$BH$20*1.5</f>
        <v>0</v>
      </c>
      <c r="Y375" s="459"/>
      <c r="Z375" s="459">
        <f>Титул!$BI$20*1.5</f>
        <v>0</v>
      </c>
      <c r="AA375" s="459"/>
      <c r="AB375" s="459">
        <v>6</v>
      </c>
      <c r="AC375" s="454"/>
      <c r="AD375" s="455">
        <f>'Основні дані'!$B$1</f>
        <v>260</v>
      </c>
    </row>
    <row r="376" spans="1:30" s="157" customFormat="1" ht="28.5" hidden="1" thickBot="1">
      <c r="A376" s="266"/>
      <c r="B376" s="470" t="s">
        <v>115</v>
      </c>
      <c r="C376" s="465"/>
      <c r="D376" s="465"/>
      <c r="E376" s="466"/>
      <c r="F376" s="461">
        <f t="shared" si="71"/>
        <v>6</v>
      </c>
      <c r="G376" s="461">
        <f>F376*30</f>
        <v>180</v>
      </c>
      <c r="H376" s="461"/>
      <c r="I376" s="461"/>
      <c r="J376" s="461"/>
      <c r="K376" s="461"/>
      <c r="L376" s="461">
        <f>IF(G376-H376=G376-I376-J376-K376,G376-H376,"!ОШИБКА!")</f>
        <v>180</v>
      </c>
      <c r="M376" s="461"/>
      <c r="N376" s="461"/>
      <c r="O376" s="461"/>
      <c r="P376" s="461"/>
      <c r="Q376" s="461"/>
      <c r="R376" s="461"/>
      <c r="S376" s="461"/>
      <c r="T376" s="461"/>
      <c r="U376" s="461"/>
      <c r="V376" s="461"/>
      <c r="W376" s="461"/>
      <c r="X376" s="461"/>
      <c r="Y376" s="461"/>
      <c r="Z376" s="461"/>
      <c r="AA376" s="461"/>
      <c r="AB376" s="461">
        <f>Титул!$AS$35+Титул!$AS$37+Титул!$AS$39</f>
        <v>6</v>
      </c>
      <c r="AC376" s="349"/>
      <c r="AD376" s="198">
        <f>'Основні дані'!$B$1</f>
        <v>260</v>
      </c>
    </row>
    <row r="377" spans="1:30" s="157" customFormat="1" ht="27" hidden="1">
      <c r="A377" s="445" t="s">
        <v>569</v>
      </c>
      <c r="B377" s="446" t="s">
        <v>568</v>
      </c>
      <c r="C377" s="447"/>
      <c r="D377" s="447"/>
      <c r="E377" s="447"/>
      <c r="F377" s="457">
        <f>IF(SUM(F378:F404)=F$97,F$97,"ОШИБКА")</f>
        <v>12</v>
      </c>
      <c r="G377" s="457">
        <f>IF(SUM(G378:G404)=G$97,G$97,"ОШИБКА")</f>
        <v>360</v>
      </c>
      <c r="H377" s="457">
        <f aca="true" t="shared" si="75" ref="H377:AA377">SUM(H378:H404)</f>
        <v>0</v>
      </c>
      <c r="I377" s="457">
        <f t="shared" si="75"/>
        <v>0</v>
      </c>
      <c r="J377" s="457">
        <f t="shared" si="75"/>
        <v>0</v>
      </c>
      <c r="K377" s="457">
        <f t="shared" si="75"/>
        <v>0</v>
      </c>
      <c r="L377" s="457">
        <f t="shared" si="75"/>
        <v>360</v>
      </c>
      <c r="M377" s="457">
        <f t="shared" si="75"/>
        <v>0</v>
      </c>
      <c r="N377" s="457">
        <f t="shared" si="75"/>
        <v>0</v>
      </c>
      <c r="O377" s="457">
        <f t="shared" si="75"/>
        <v>0</v>
      </c>
      <c r="P377" s="457">
        <f t="shared" si="75"/>
        <v>0</v>
      </c>
      <c r="Q377" s="457">
        <f t="shared" si="75"/>
        <v>0</v>
      </c>
      <c r="R377" s="457">
        <f t="shared" si="75"/>
        <v>0</v>
      </c>
      <c r="S377" s="457">
        <f t="shared" si="75"/>
        <v>0</v>
      </c>
      <c r="T377" s="457">
        <f t="shared" si="75"/>
        <v>0</v>
      </c>
      <c r="U377" s="457">
        <f t="shared" si="75"/>
        <v>0</v>
      </c>
      <c r="V377" s="457">
        <f t="shared" si="75"/>
        <v>0</v>
      </c>
      <c r="W377" s="457">
        <f t="shared" si="75"/>
        <v>0</v>
      </c>
      <c r="X377" s="457">
        <f t="shared" si="75"/>
        <v>0</v>
      </c>
      <c r="Y377" s="457">
        <f t="shared" si="75"/>
        <v>0</v>
      </c>
      <c r="Z377" s="457">
        <f t="shared" si="75"/>
        <v>0</v>
      </c>
      <c r="AA377" s="457">
        <f t="shared" si="75"/>
        <v>0</v>
      </c>
      <c r="AB377" s="457"/>
      <c r="AC377" s="448"/>
      <c r="AD377" s="198">
        <f>'Основні дані'!$B$1</f>
        <v>260</v>
      </c>
    </row>
    <row r="378" spans="1:30" s="157" customFormat="1" ht="30" hidden="1">
      <c r="A378" s="397" t="s">
        <v>570</v>
      </c>
      <c r="B378" s="386"/>
      <c r="C378" s="444"/>
      <c r="D378" s="444"/>
      <c r="E378" s="444"/>
      <c r="F378" s="510">
        <f aca="true" t="shared" si="76" ref="F378:F404">N378+P378+R378+T378+V378+X378+Z378+AB378</f>
        <v>0</v>
      </c>
      <c r="G378" s="511">
        <f aca="true" t="shared" si="77" ref="G378:G403">F378*30</f>
        <v>0</v>
      </c>
      <c r="H378" s="510">
        <f>M378*2+O378*2+Q378*2+S378*2+U378*3+W378*3+Y378*3+AA378*2</f>
        <v>0</v>
      </c>
      <c r="I378" s="288"/>
      <c r="J378" s="289"/>
      <c r="K378" s="290"/>
      <c r="L378" s="510">
        <f aca="true" t="shared" si="78" ref="L378:L403">IF(H378=I378+J378+K378,G378-H378,"!ОШИБКА!")</f>
        <v>0</v>
      </c>
      <c r="M378" s="288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442"/>
      <c r="AD378" s="198">
        <f>'Основні дані'!$B$1</f>
        <v>260</v>
      </c>
    </row>
    <row r="379" spans="1:30" s="157" customFormat="1" ht="30" hidden="1">
      <c r="A379" s="397" t="s">
        <v>571</v>
      </c>
      <c r="B379" s="384"/>
      <c r="C379" s="385"/>
      <c r="D379" s="385"/>
      <c r="E379" s="385"/>
      <c r="F379" s="508">
        <f t="shared" si="76"/>
        <v>0</v>
      </c>
      <c r="G379" s="509">
        <f t="shared" si="77"/>
        <v>0</v>
      </c>
      <c r="H379" s="510">
        <f aca="true" t="shared" si="79" ref="H379:H402">M379*2+O379*2+Q379*2+S379*2+U379*3+W379*3+Y379*3+AA379*2</f>
        <v>0</v>
      </c>
      <c r="I379" s="282"/>
      <c r="J379" s="283"/>
      <c r="K379" s="284"/>
      <c r="L379" s="508">
        <f t="shared" si="78"/>
        <v>0</v>
      </c>
      <c r="M379" s="282"/>
      <c r="N379" s="283"/>
      <c r="O379" s="283"/>
      <c r="P379" s="283"/>
      <c r="Q379" s="283"/>
      <c r="R379" s="283"/>
      <c r="S379" s="283"/>
      <c r="T379" s="283"/>
      <c r="U379" s="283"/>
      <c r="V379" s="283"/>
      <c r="W379" s="283"/>
      <c r="X379" s="283"/>
      <c r="Y379" s="283"/>
      <c r="Z379" s="283"/>
      <c r="AA379" s="283"/>
      <c r="AB379" s="283"/>
      <c r="AC379" s="443"/>
      <c r="AD379" s="198">
        <f>'Основні дані'!$B$1</f>
        <v>260</v>
      </c>
    </row>
    <row r="380" spans="1:30" s="157" customFormat="1" ht="30" hidden="1">
      <c r="A380" s="397" t="s">
        <v>572</v>
      </c>
      <c r="B380" s="384"/>
      <c r="C380" s="385"/>
      <c r="D380" s="385"/>
      <c r="E380" s="385"/>
      <c r="F380" s="508">
        <f t="shared" si="76"/>
        <v>0</v>
      </c>
      <c r="G380" s="509">
        <f t="shared" si="77"/>
        <v>0</v>
      </c>
      <c r="H380" s="510">
        <f t="shared" si="79"/>
        <v>0</v>
      </c>
      <c r="I380" s="282"/>
      <c r="J380" s="283"/>
      <c r="K380" s="284"/>
      <c r="L380" s="508">
        <f t="shared" si="78"/>
        <v>0</v>
      </c>
      <c r="M380" s="282"/>
      <c r="N380" s="283"/>
      <c r="O380" s="283"/>
      <c r="P380" s="283"/>
      <c r="Q380" s="283"/>
      <c r="R380" s="283"/>
      <c r="S380" s="283"/>
      <c r="T380" s="283"/>
      <c r="U380" s="283"/>
      <c r="V380" s="283"/>
      <c r="W380" s="283"/>
      <c r="X380" s="283"/>
      <c r="Y380" s="283"/>
      <c r="Z380" s="283"/>
      <c r="AA380" s="283"/>
      <c r="AB380" s="283"/>
      <c r="AC380" s="311"/>
      <c r="AD380" s="198">
        <f>'Основні дані'!$B$1</f>
        <v>260</v>
      </c>
    </row>
    <row r="381" spans="1:30" s="157" customFormat="1" ht="30" hidden="1">
      <c r="A381" s="397" t="s">
        <v>573</v>
      </c>
      <c r="B381" s="384"/>
      <c r="C381" s="385"/>
      <c r="D381" s="385"/>
      <c r="E381" s="385"/>
      <c r="F381" s="508">
        <f t="shared" si="76"/>
        <v>0</v>
      </c>
      <c r="G381" s="509">
        <f t="shared" si="77"/>
        <v>0</v>
      </c>
      <c r="H381" s="510">
        <f t="shared" si="79"/>
        <v>0</v>
      </c>
      <c r="I381" s="282"/>
      <c r="J381" s="283"/>
      <c r="K381" s="284"/>
      <c r="L381" s="508">
        <f t="shared" si="78"/>
        <v>0</v>
      </c>
      <c r="M381" s="282"/>
      <c r="N381" s="283"/>
      <c r="O381" s="283"/>
      <c r="P381" s="283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311"/>
      <c r="AD381" s="198">
        <f>'Основні дані'!$B$1</f>
        <v>260</v>
      </c>
    </row>
    <row r="382" spans="1:30" s="157" customFormat="1" ht="30" hidden="1">
      <c r="A382" s="397" t="s">
        <v>574</v>
      </c>
      <c r="B382" s="384"/>
      <c r="C382" s="385"/>
      <c r="D382" s="314"/>
      <c r="E382" s="315"/>
      <c r="F382" s="508">
        <f t="shared" si="76"/>
        <v>0</v>
      </c>
      <c r="G382" s="509">
        <f t="shared" si="77"/>
        <v>0</v>
      </c>
      <c r="H382" s="510">
        <f t="shared" si="79"/>
        <v>0</v>
      </c>
      <c r="I382" s="282"/>
      <c r="J382" s="283"/>
      <c r="K382" s="284"/>
      <c r="L382" s="508">
        <f t="shared" si="78"/>
        <v>0</v>
      </c>
      <c r="M382" s="282"/>
      <c r="N382" s="283"/>
      <c r="O382" s="283"/>
      <c r="P382" s="283"/>
      <c r="Q382" s="283"/>
      <c r="R382" s="283"/>
      <c r="S382" s="283"/>
      <c r="T382" s="283"/>
      <c r="U382" s="283"/>
      <c r="V382" s="283"/>
      <c r="W382" s="283"/>
      <c r="X382" s="283"/>
      <c r="Y382" s="283"/>
      <c r="Z382" s="283"/>
      <c r="AA382" s="283"/>
      <c r="AB382" s="283"/>
      <c r="AC382" s="311"/>
      <c r="AD382" s="198">
        <f>'Основні дані'!$B$1</f>
        <v>260</v>
      </c>
    </row>
    <row r="383" spans="1:30" s="157" customFormat="1" ht="30" hidden="1">
      <c r="A383" s="397" t="s">
        <v>575</v>
      </c>
      <c r="B383" s="386"/>
      <c r="C383" s="385"/>
      <c r="D383" s="314"/>
      <c r="E383" s="314"/>
      <c r="F383" s="508">
        <f t="shared" si="76"/>
        <v>0</v>
      </c>
      <c r="G383" s="509">
        <f t="shared" si="77"/>
        <v>0</v>
      </c>
      <c r="H383" s="510">
        <f t="shared" si="79"/>
        <v>0</v>
      </c>
      <c r="I383" s="282"/>
      <c r="J383" s="283"/>
      <c r="K383" s="284"/>
      <c r="L383" s="508">
        <f t="shared" si="78"/>
        <v>0</v>
      </c>
      <c r="M383" s="282"/>
      <c r="N383" s="283"/>
      <c r="O383" s="283"/>
      <c r="P383" s="283"/>
      <c r="Q383" s="283"/>
      <c r="R383" s="283"/>
      <c r="S383" s="283"/>
      <c r="T383" s="283"/>
      <c r="U383" s="283"/>
      <c r="V383" s="283"/>
      <c r="W383" s="283"/>
      <c r="X383" s="283"/>
      <c r="Y383" s="283"/>
      <c r="Z383" s="283"/>
      <c r="AA383" s="283"/>
      <c r="AB383" s="283"/>
      <c r="AC383" s="311"/>
      <c r="AD383" s="198">
        <f>'Основні дані'!$B$1</f>
        <v>260</v>
      </c>
    </row>
    <row r="384" spans="1:30" s="157" customFormat="1" ht="30" hidden="1">
      <c r="A384" s="397" t="s">
        <v>576</v>
      </c>
      <c r="B384" s="387"/>
      <c r="C384" s="385"/>
      <c r="D384" s="314"/>
      <c r="E384" s="314"/>
      <c r="F384" s="508">
        <f t="shared" si="76"/>
        <v>0</v>
      </c>
      <c r="G384" s="509">
        <f t="shared" si="77"/>
        <v>0</v>
      </c>
      <c r="H384" s="510">
        <f t="shared" si="79"/>
        <v>0</v>
      </c>
      <c r="I384" s="282"/>
      <c r="J384" s="283"/>
      <c r="K384" s="284"/>
      <c r="L384" s="508">
        <f t="shared" si="78"/>
        <v>0</v>
      </c>
      <c r="M384" s="282"/>
      <c r="N384" s="283"/>
      <c r="O384" s="283"/>
      <c r="P384" s="283"/>
      <c r="Q384" s="283"/>
      <c r="R384" s="283"/>
      <c r="S384" s="283"/>
      <c r="T384" s="283"/>
      <c r="U384" s="283"/>
      <c r="V384" s="283"/>
      <c r="W384" s="283"/>
      <c r="X384" s="283"/>
      <c r="Y384" s="283"/>
      <c r="Z384" s="283"/>
      <c r="AA384" s="283"/>
      <c r="AB384" s="283"/>
      <c r="AC384" s="311"/>
      <c r="AD384" s="198">
        <f>'Основні дані'!$B$1</f>
        <v>260</v>
      </c>
    </row>
    <row r="385" spans="1:30" s="157" customFormat="1" ht="30" hidden="1">
      <c r="A385" s="397" t="s">
        <v>577</v>
      </c>
      <c r="B385" s="388"/>
      <c r="C385" s="385"/>
      <c r="D385" s="315"/>
      <c r="E385" s="314"/>
      <c r="F385" s="508">
        <f t="shared" si="76"/>
        <v>0</v>
      </c>
      <c r="G385" s="509">
        <f t="shared" si="77"/>
        <v>0</v>
      </c>
      <c r="H385" s="510">
        <f t="shared" si="79"/>
        <v>0</v>
      </c>
      <c r="I385" s="282"/>
      <c r="J385" s="283"/>
      <c r="K385" s="284"/>
      <c r="L385" s="508">
        <f t="shared" si="78"/>
        <v>0</v>
      </c>
      <c r="M385" s="282"/>
      <c r="N385" s="283"/>
      <c r="O385" s="283"/>
      <c r="P385" s="283"/>
      <c r="Q385" s="283"/>
      <c r="R385" s="283"/>
      <c r="S385" s="283"/>
      <c r="T385" s="283"/>
      <c r="U385" s="283"/>
      <c r="V385" s="283"/>
      <c r="W385" s="283"/>
      <c r="X385" s="283"/>
      <c r="Y385" s="283"/>
      <c r="Z385" s="283"/>
      <c r="AA385" s="283"/>
      <c r="AB385" s="283"/>
      <c r="AC385" s="311"/>
      <c r="AD385" s="198">
        <f>'Основні дані'!$B$1</f>
        <v>260</v>
      </c>
    </row>
    <row r="386" spans="1:30" s="157" customFormat="1" ht="30" hidden="1">
      <c r="A386" s="397" t="s">
        <v>578</v>
      </c>
      <c r="B386" s="388"/>
      <c r="C386" s="385"/>
      <c r="D386" s="315"/>
      <c r="E386" s="314"/>
      <c r="F386" s="508">
        <f t="shared" si="76"/>
        <v>0</v>
      </c>
      <c r="G386" s="509">
        <f t="shared" si="77"/>
        <v>0</v>
      </c>
      <c r="H386" s="510">
        <f t="shared" si="79"/>
        <v>0</v>
      </c>
      <c r="I386" s="282"/>
      <c r="J386" s="283"/>
      <c r="K386" s="284"/>
      <c r="L386" s="508">
        <f t="shared" si="78"/>
        <v>0</v>
      </c>
      <c r="M386" s="282"/>
      <c r="N386" s="283"/>
      <c r="O386" s="283"/>
      <c r="P386" s="283"/>
      <c r="Q386" s="283"/>
      <c r="R386" s="283"/>
      <c r="S386" s="283"/>
      <c r="T386" s="283"/>
      <c r="U386" s="283"/>
      <c r="V386" s="283"/>
      <c r="W386" s="283"/>
      <c r="X386" s="283"/>
      <c r="Y386" s="283"/>
      <c r="Z386" s="283"/>
      <c r="AA386" s="283"/>
      <c r="AB386" s="283"/>
      <c r="AC386" s="311"/>
      <c r="AD386" s="198">
        <f>'Основні дані'!$B$1</f>
        <v>260</v>
      </c>
    </row>
    <row r="387" spans="1:30" s="157" customFormat="1" ht="30" hidden="1">
      <c r="A387" s="397" t="s">
        <v>579</v>
      </c>
      <c r="B387" s="388"/>
      <c r="C387" s="385"/>
      <c r="D387" s="315"/>
      <c r="E387" s="314"/>
      <c r="F387" s="508">
        <f t="shared" si="76"/>
        <v>0</v>
      </c>
      <c r="G387" s="509">
        <f t="shared" si="77"/>
        <v>0</v>
      </c>
      <c r="H387" s="510">
        <f t="shared" si="79"/>
        <v>0</v>
      </c>
      <c r="I387" s="282"/>
      <c r="J387" s="283"/>
      <c r="K387" s="284"/>
      <c r="L387" s="508">
        <f t="shared" si="78"/>
        <v>0</v>
      </c>
      <c r="M387" s="282"/>
      <c r="N387" s="283"/>
      <c r="O387" s="283"/>
      <c r="P387" s="283"/>
      <c r="Q387" s="283"/>
      <c r="R387" s="283"/>
      <c r="S387" s="283"/>
      <c r="T387" s="283"/>
      <c r="U387" s="283"/>
      <c r="V387" s="283"/>
      <c r="W387" s="283"/>
      <c r="X387" s="283"/>
      <c r="Y387" s="283"/>
      <c r="Z387" s="283"/>
      <c r="AA387" s="283"/>
      <c r="AB387" s="283"/>
      <c r="AC387" s="311"/>
      <c r="AD387" s="198">
        <f>'Основні дані'!$B$1</f>
        <v>260</v>
      </c>
    </row>
    <row r="388" spans="1:30" s="157" customFormat="1" ht="30" hidden="1">
      <c r="A388" s="397" t="s">
        <v>580</v>
      </c>
      <c r="B388" s="388"/>
      <c r="C388" s="314"/>
      <c r="D388" s="315"/>
      <c r="E388" s="315"/>
      <c r="F388" s="508">
        <f t="shared" si="76"/>
        <v>0</v>
      </c>
      <c r="G388" s="509">
        <f t="shared" si="77"/>
        <v>0</v>
      </c>
      <c r="H388" s="510">
        <f t="shared" si="79"/>
        <v>0</v>
      </c>
      <c r="I388" s="282"/>
      <c r="J388" s="283"/>
      <c r="K388" s="284"/>
      <c r="L388" s="508">
        <f t="shared" si="78"/>
        <v>0</v>
      </c>
      <c r="M388" s="282"/>
      <c r="N388" s="283"/>
      <c r="O388" s="283"/>
      <c r="P388" s="283"/>
      <c r="Q388" s="283"/>
      <c r="R388" s="283"/>
      <c r="S388" s="283"/>
      <c r="T388" s="283"/>
      <c r="U388" s="283"/>
      <c r="V388" s="283"/>
      <c r="W388" s="283"/>
      <c r="X388" s="283"/>
      <c r="Y388" s="283"/>
      <c r="Z388" s="283"/>
      <c r="AA388" s="283"/>
      <c r="AB388" s="283"/>
      <c r="AC388" s="311"/>
      <c r="AD388" s="198">
        <f>'Основні дані'!$B$1</f>
        <v>260</v>
      </c>
    </row>
    <row r="389" spans="1:30" s="157" customFormat="1" ht="30" hidden="1">
      <c r="A389" s="397" t="s">
        <v>581</v>
      </c>
      <c r="B389" s="388"/>
      <c r="C389" s="314"/>
      <c r="D389" s="315"/>
      <c r="E389" s="315"/>
      <c r="F389" s="508">
        <f t="shared" si="76"/>
        <v>0</v>
      </c>
      <c r="G389" s="509">
        <f t="shared" si="77"/>
        <v>0</v>
      </c>
      <c r="H389" s="510">
        <f t="shared" si="79"/>
        <v>0</v>
      </c>
      <c r="I389" s="282"/>
      <c r="J389" s="283"/>
      <c r="K389" s="284"/>
      <c r="L389" s="508">
        <f t="shared" si="78"/>
        <v>0</v>
      </c>
      <c r="M389" s="282"/>
      <c r="N389" s="283"/>
      <c r="O389" s="283"/>
      <c r="P389" s="283"/>
      <c r="Q389" s="283"/>
      <c r="R389" s="283"/>
      <c r="S389" s="283"/>
      <c r="T389" s="283"/>
      <c r="U389" s="283"/>
      <c r="V389" s="283"/>
      <c r="W389" s="283"/>
      <c r="X389" s="283"/>
      <c r="Y389" s="283"/>
      <c r="Z389" s="283"/>
      <c r="AA389" s="283"/>
      <c r="AB389" s="283"/>
      <c r="AC389" s="311"/>
      <c r="AD389" s="198">
        <f>'Основні дані'!$B$1</f>
        <v>260</v>
      </c>
    </row>
    <row r="390" spans="1:30" s="157" customFormat="1" ht="30" hidden="1">
      <c r="A390" s="397" t="s">
        <v>582</v>
      </c>
      <c r="B390" s="388"/>
      <c r="C390" s="314"/>
      <c r="D390" s="315"/>
      <c r="E390" s="315"/>
      <c r="F390" s="508">
        <f t="shared" si="76"/>
        <v>0</v>
      </c>
      <c r="G390" s="509">
        <f t="shared" si="77"/>
        <v>0</v>
      </c>
      <c r="H390" s="510">
        <f t="shared" si="79"/>
        <v>0</v>
      </c>
      <c r="I390" s="282"/>
      <c r="J390" s="283"/>
      <c r="K390" s="284"/>
      <c r="L390" s="508">
        <f t="shared" si="78"/>
        <v>0</v>
      </c>
      <c r="M390" s="282"/>
      <c r="N390" s="283"/>
      <c r="O390" s="283"/>
      <c r="P390" s="283"/>
      <c r="Q390" s="283"/>
      <c r="R390" s="283"/>
      <c r="S390" s="283"/>
      <c r="T390" s="283"/>
      <c r="U390" s="283"/>
      <c r="V390" s="283"/>
      <c r="W390" s="283"/>
      <c r="X390" s="283"/>
      <c r="Y390" s="283"/>
      <c r="Z390" s="283"/>
      <c r="AA390" s="283"/>
      <c r="AB390" s="283"/>
      <c r="AC390" s="311"/>
      <c r="AD390" s="198">
        <f>'Основні дані'!$B$1</f>
        <v>260</v>
      </c>
    </row>
    <row r="391" spans="1:30" s="157" customFormat="1" ht="30" hidden="1">
      <c r="A391" s="397" t="s">
        <v>583</v>
      </c>
      <c r="B391" s="388"/>
      <c r="C391" s="315"/>
      <c r="D391" s="315"/>
      <c r="E391" s="315"/>
      <c r="F391" s="508">
        <f t="shared" si="76"/>
        <v>0</v>
      </c>
      <c r="G391" s="509">
        <f t="shared" si="77"/>
        <v>0</v>
      </c>
      <c r="H391" s="510">
        <f t="shared" si="79"/>
        <v>0</v>
      </c>
      <c r="I391" s="282"/>
      <c r="J391" s="283"/>
      <c r="K391" s="284"/>
      <c r="L391" s="508">
        <f t="shared" si="78"/>
        <v>0</v>
      </c>
      <c r="M391" s="282"/>
      <c r="N391" s="283"/>
      <c r="O391" s="283"/>
      <c r="P391" s="283"/>
      <c r="Q391" s="283"/>
      <c r="R391" s="283"/>
      <c r="S391" s="283"/>
      <c r="T391" s="283"/>
      <c r="U391" s="283"/>
      <c r="V391" s="283"/>
      <c r="W391" s="283"/>
      <c r="X391" s="283"/>
      <c r="Y391" s="283"/>
      <c r="Z391" s="283"/>
      <c r="AA391" s="283"/>
      <c r="AB391" s="283"/>
      <c r="AC391" s="311"/>
      <c r="AD391" s="198">
        <f>'Основні дані'!$B$1</f>
        <v>260</v>
      </c>
    </row>
    <row r="392" spans="1:30" s="157" customFormat="1" ht="30" hidden="1">
      <c r="A392" s="397" t="s">
        <v>584</v>
      </c>
      <c r="B392" s="388"/>
      <c r="C392" s="315"/>
      <c r="D392" s="315"/>
      <c r="E392" s="315"/>
      <c r="F392" s="508">
        <f t="shared" si="76"/>
        <v>0</v>
      </c>
      <c r="G392" s="509">
        <f t="shared" si="77"/>
        <v>0</v>
      </c>
      <c r="H392" s="510">
        <f t="shared" si="79"/>
        <v>0</v>
      </c>
      <c r="I392" s="282"/>
      <c r="J392" s="283"/>
      <c r="K392" s="284"/>
      <c r="L392" s="508">
        <f t="shared" si="78"/>
        <v>0</v>
      </c>
      <c r="M392" s="282"/>
      <c r="N392" s="283"/>
      <c r="O392" s="283"/>
      <c r="P392" s="283"/>
      <c r="Q392" s="283"/>
      <c r="R392" s="283"/>
      <c r="S392" s="283"/>
      <c r="T392" s="283"/>
      <c r="U392" s="283"/>
      <c r="V392" s="283"/>
      <c r="W392" s="283"/>
      <c r="X392" s="283"/>
      <c r="Y392" s="283"/>
      <c r="Z392" s="283"/>
      <c r="AA392" s="283"/>
      <c r="AB392" s="283"/>
      <c r="AC392" s="311"/>
      <c r="AD392" s="198">
        <f>'Основні дані'!$B$1</f>
        <v>260</v>
      </c>
    </row>
    <row r="393" spans="1:30" s="157" customFormat="1" ht="30" hidden="1">
      <c r="A393" s="397" t="s">
        <v>585</v>
      </c>
      <c r="B393" s="388"/>
      <c r="C393" s="315"/>
      <c r="D393" s="315"/>
      <c r="E393" s="315"/>
      <c r="F393" s="508">
        <f t="shared" si="76"/>
        <v>0</v>
      </c>
      <c r="G393" s="509">
        <f t="shared" si="77"/>
        <v>0</v>
      </c>
      <c r="H393" s="510">
        <f t="shared" si="79"/>
        <v>0</v>
      </c>
      <c r="I393" s="282"/>
      <c r="J393" s="283"/>
      <c r="K393" s="284"/>
      <c r="L393" s="508">
        <f t="shared" si="78"/>
        <v>0</v>
      </c>
      <c r="M393" s="282"/>
      <c r="N393" s="283"/>
      <c r="O393" s="283"/>
      <c r="P393" s="283"/>
      <c r="Q393" s="283"/>
      <c r="R393" s="283"/>
      <c r="S393" s="283"/>
      <c r="T393" s="283"/>
      <c r="U393" s="283"/>
      <c r="V393" s="283"/>
      <c r="W393" s="283"/>
      <c r="X393" s="283"/>
      <c r="Y393" s="283"/>
      <c r="Z393" s="283"/>
      <c r="AA393" s="283"/>
      <c r="AB393" s="283"/>
      <c r="AC393" s="311"/>
      <c r="AD393" s="198">
        <f>'Основні дані'!$B$1</f>
        <v>260</v>
      </c>
    </row>
    <row r="394" spans="1:30" s="157" customFormat="1" ht="30" hidden="1">
      <c r="A394" s="397" t="s">
        <v>586</v>
      </c>
      <c r="B394" s="388"/>
      <c r="C394" s="315"/>
      <c r="D394" s="315"/>
      <c r="E394" s="315"/>
      <c r="F394" s="508">
        <f t="shared" si="76"/>
        <v>0</v>
      </c>
      <c r="G394" s="509">
        <f t="shared" si="77"/>
        <v>0</v>
      </c>
      <c r="H394" s="510">
        <f t="shared" si="79"/>
        <v>0</v>
      </c>
      <c r="I394" s="282"/>
      <c r="J394" s="283"/>
      <c r="K394" s="284"/>
      <c r="L394" s="508">
        <f t="shared" si="78"/>
        <v>0</v>
      </c>
      <c r="M394" s="282"/>
      <c r="N394" s="283"/>
      <c r="O394" s="283"/>
      <c r="P394" s="283"/>
      <c r="Q394" s="283"/>
      <c r="R394" s="283"/>
      <c r="S394" s="283"/>
      <c r="T394" s="283"/>
      <c r="U394" s="283"/>
      <c r="V394" s="283"/>
      <c r="W394" s="283"/>
      <c r="X394" s="283"/>
      <c r="Y394" s="283"/>
      <c r="Z394" s="283"/>
      <c r="AA394" s="283"/>
      <c r="AB394" s="283"/>
      <c r="AC394" s="311"/>
      <c r="AD394" s="198">
        <f>'Основні дані'!$B$1</f>
        <v>260</v>
      </c>
    </row>
    <row r="395" spans="1:30" s="157" customFormat="1" ht="30" hidden="1">
      <c r="A395" s="397" t="s">
        <v>587</v>
      </c>
      <c r="B395" s="388"/>
      <c r="C395" s="315"/>
      <c r="D395" s="315"/>
      <c r="E395" s="315"/>
      <c r="F395" s="508">
        <f t="shared" si="76"/>
        <v>0</v>
      </c>
      <c r="G395" s="509">
        <f t="shared" si="77"/>
        <v>0</v>
      </c>
      <c r="H395" s="510">
        <f t="shared" si="79"/>
        <v>0</v>
      </c>
      <c r="I395" s="282"/>
      <c r="J395" s="283"/>
      <c r="K395" s="284"/>
      <c r="L395" s="508">
        <f t="shared" si="78"/>
        <v>0</v>
      </c>
      <c r="M395" s="282"/>
      <c r="N395" s="283"/>
      <c r="O395" s="283"/>
      <c r="P395" s="283"/>
      <c r="Q395" s="283"/>
      <c r="R395" s="283"/>
      <c r="S395" s="283"/>
      <c r="T395" s="283"/>
      <c r="U395" s="283"/>
      <c r="V395" s="283"/>
      <c r="W395" s="283"/>
      <c r="X395" s="283"/>
      <c r="Y395" s="283"/>
      <c r="Z395" s="283"/>
      <c r="AA395" s="283"/>
      <c r="AB395" s="283"/>
      <c r="AC395" s="311"/>
      <c r="AD395" s="198">
        <f>'Основні дані'!$B$1</f>
        <v>260</v>
      </c>
    </row>
    <row r="396" spans="1:30" s="157" customFormat="1" ht="30" hidden="1">
      <c r="A396" s="397" t="s">
        <v>588</v>
      </c>
      <c r="B396" s="388"/>
      <c r="C396" s="315"/>
      <c r="D396" s="315"/>
      <c r="E396" s="315"/>
      <c r="F396" s="508">
        <f t="shared" si="76"/>
        <v>0</v>
      </c>
      <c r="G396" s="509">
        <f t="shared" si="77"/>
        <v>0</v>
      </c>
      <c r="H396" s="510">
        <f t="shared" si="79"/>
        <v>0</v>
      </c>
      <c r="I396" s="282"/>
      <c r="J396" s="283"/>
      <c r="K396" s="284"/>
      <c r="L396" s="508">
        <f t="shared" si="78"/>
        <v>0</v>
      </c>
      <c r="M396" s="282"/>
      <c r="N396" s="283"/>
      <c r="O396" s="283"/>
      <c r="P396" s="283"/>
      <c r="Q396" s="283"/>
      <c r="R396" s="283"/>
      <c r="S396" s="283"/>
      <c r="T396" s="283"/>
      <c r="U396" s="283"/>
      <c r="V396" s="283"/>
      <c r="W396" s="283"/>
      <c r="X396" s="283"/>
      <c r="Y396" s="283"/>
      <c r="Z396" s="283"/>
      <c r="AA396" s="283"/>
      <c r="AB396" s="283"/>
      <c r="AC396" s="311"/>
      <c r="AD396" s="198">
        <f>'Основні дані'!$B$1</f>
        <v>260</v>
      </c>
    </row>
    <row r="397" spans="1:30" s="157" customFormat="1" ht="30" hidden="1">
      <c r="A397" s="397" t="s">
        <v>589</v>
      </c>
      <c r="B397" s="388"/>
      <c r="C397" s="315"/>
      <c r="D397" s="315"/>
      <c r="E397" s="315"/>
      <c r="F397" s="508">
        <f t="shared" si="76"/>
        <v>0</v>
      </c>
      <c r="G397" s="509">
        <f t="shared" si="77"/>
        <v>0</v>
      </c>
      <c r="H397" s="510">
        <f t="shared" si="79"/>
        <v>0</v>
      </c>
      <c r="I397" s="282"/>
      <c r="J397" s="283"/>
      <c r="K397" s="284"/>
      <c r="L397" s="508">
        <f t="shared" si="78"/>
        <v>0</v>
      </c>
      <c r="M397" s="282"/>
      <c r="N397" s="283"/>
      <c r="O397" s="283"/>
      <c r="P397" s="283"/>
      <c r="Q397" s="283"/>
      <c r="R397" s="283"/>
      <c r="S397" s="283"/>
      <c r="T397" s="283"/>
      <c r="U397" s="283"/>
      <c r="V397" s="283"/>
      <c r="W397" s="283"/>
      <c r="X397" s="283"/>
      <c r="Y397" s="283"/>
      <c r="Z397" s="283"/>
      <c r="AA397" s="283"/>
      <c r="AB397" s="283"/>
      <c r="AC397" s="311"/>
      <c r="AD397" s="198">
        <f>'Основні дані'!$B$1</f>
        <v>260</v>
      </c>
    </row>
    <row r="398" spans="1:30" s="157" customFormat="1" ht="30" hidden="1">
      <c r="A398" s="397" t="s">
        <v>590</v>
      </c>
      <c r="B398" s="386"/>
      <c r="C398" s="385"/>
      <c r="D398" s="314"/>
      <c r="E398" s="314"/>
      <c r="F398" s="508">
        <f t="shared" si="76"/>
        <v>0</v>
      </c>
      <c r="G398" s="509">
        <f t="shared" si="77"/>
        <v>0</v>
      </c>
      <c r="H398" s="510">
        <f t="shared" si="79"/>
        <v>0</v>
      </c>
      <c r="I398" s="282"/>
      <c r="J398" s="283"/>
      <c r="K398" s="284"/>
      <c r="L398" s="508">
        <f t="shared" si="78"/>
        <v>0</v>
      </c>
      <c r="M398" s="282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311"/>
      <c r="AD398" s="198">
        <f>'Основні дані'!$B$1</f>
        <v>260</v>
      </c>
    </row>
    <row r="399" spans="1:30" s="157" customFormat="1" ht="30" hidden="1">
      <c r="A399" s="397" t="s">
        <v>591</v>
      </c>
      <c r="B399" s="387"/>
      <c r="C399" s="385"/>
      <c r="D399" s="314"/>
      <c r="E399" s="314"/>
      <c r="F399" s="508">
        <f t="shared" si="76"/>
        <v>0</v>
      </c>
      <c r="G399" s="509">
        <f t="shared" si="77"/>
        <v>0</v>
      </c>
      <c r="H399" s="510">
        <f t="shared" si="79"/>
        <v>0</v>
      </c>
      <c r="I399" s="282"/>
      <c r="J399" s="283"/>
      <c r="K399" s="284"/>
      <c r="L399" s="508">
        <f t="shared" si="78"/>
        <v>0</v>
      </c>
      <c r="M399" s="282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311"/>
      <c r="AD399" s="198">
        <f>'Основні дані'!$B$1</f>
        <v>260</v>
      </c>
    </row>
    <row r="400" spans="1:30" s="157" customFormat="1" ht="30" hidden="1">
      <c r="A400" s="397" t="s">
        <v>592</v>
      </c>
      <c r="B400" s="388"/>
      <c r="C400" s="385"/>
      <c r="D400" s="315"/>
      <c r="E400" s="314"/>
      <c r="F400" s="508">
        <f t="shared" si="76"/>
        <v>0</v>
      </c>
      <c r="G400" s="509">
        <f t="shared" si="77"/>
        <v>0</v>
      </c>
      <c r="H400" s="510">
        <f t="shared" si="79"/>
        <v>0</v>
      </c>
      <c r="I400" s="282"/>
      <c r="J400" s="283"/>
      <c r="K400" s="284"/>
      <c r="L400" s="508">
        <f t="shared" si="78"/>
        <v>0</v>
      </c>
      <c r="M400" s="282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311"/>
      <c r="AD400" s="198">
        <f>'Основні дані'!$B$1</f>
        <v>260</v>
      </c>
    </row>
    <row r="401" spans="1:30" s="157" customFormat="1" ht="30" hidden="1">
      <c r="A401" s="397" t="s">
        <v>593</v>
      </c>
      <c r="B401" s="388"/>
      <c r="C401" s="385"/>
      <c r="D401" s="315"/>
      <c r="E401" s="314"/>
      <c r="F401" s="508">
        <f t="shared" si="76"/>
        <v>0</v>
      </c>
      <c r="G401" s="509">
        <f t="shared" si="77"/>
        <v>0</v>
      </c>
      <c r="H401" s="510">
        <f t="shared" si="79"/>
        <v>0</v>
      </c>
      <c r="I401" s="282"/>
      <c r="J401" s="283"/>
      <c r="K401" s="284"/>
      <c r="L401" s="508">
        <f t="shared" si="78"/>
        <v>0</v>
      </c>
      <c r="M401" s="282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311"/>
      <c r="AD401" s="198">
        <f>'Основні дані'!$B$1</f>
        <v>260</v>
      </c>
    </row>
    <row r="402" spans="1:30" s="157" customFormat="1" ht="30" hidden="1">
      <c r="A402" s="397" t="s">
        <v>594</v>
      </c>
      <c r="B402" s="449"/>
      <c r="C402" s="450"/>
      <c r="D402" s="451"/>
      <c r="E402" s="452"/>
      <c r="F402" s="512">
        <f t="shared" si="76"/>
        <v>0</v>
      </c>
      <c r="G402" s="513">
        <f t="shared" si="77"/>
        <v>0</v>
      </c>
      <c r="H402" s="510">
        <f t="shared" si="79"/>
        <v>0</v>
      </c>
      <c r="I402" s="285"/>
      <c r="J402" s="286"/>
      <c r="K402" s="287"/>
      <c r="L402" s="512">
        <f t="shared" si="78"/>
        <v>0</v>
      </c>
      <c r="M402" s="285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312"/>
      <c r="AD402" s="198">
        <f>'Основні дані'!$B$1</f>
        <v>260</v>
      </c>
    </row>
    <row r="403" spans="1:30" s="456" customFormat="1" ht="28.5" hidden="1" thickBot="1">
      <c r="A403" s="453"/>
      <c r="B403" s="469" t="s">
        <v>31</v>
      </c>
      <c r="C403" s="463"/>
      <c r="D403" s="468" t="s">
        <v>378</v>
      </c>
      <c r="E403" s="464"/>
      <c r="F403" s="458">
        <f t="shared" si="76"/>
        <v>6</v>
      </c>
      <c r="G403" s="459">
        <f t="shared" si="77"/>
        <v>180</v>
      </c>
      <c r="H403" s="459">
        <f>(M403*Титул!BC$18)+(O403*Титул!BD$18)+(Q403*Титул!BE$18)+(S403*Титул!BF$18)+(U403*Титул!BG$18)+(W403*Титул!BH$18)+(Y403*Титул!BI$18)+(AA403*Титул!BJ$18)</f>
        <v>0</v>
      </c>
      <c r="I403" s="459"/>
      <c r="J403" s="459"/>
      <c r="K403" s="459"/>
      <c r="L403" s="459">
        <f t="shared" si="78"/>
        <v>180</v>
      </c>
      <c r="M403" s="459"/>
      <c r="N403" s="459">
        <f>Титул!$BC$20*1.5</f>
        <v>0</v>
      </c>
      <c r="O403" s="459"/>
      <c r="P403" s="459">
        <f>Титул!$BD$20*1.5</f>
        <v>0</v>
      </c>
      <c r="Q403" s="459"/>
      <c r="R403" s="459">
        <f>Титул!$BE$20*1.5</f>
        <v>0</v>
      </c>
      <c r="S403" s="459"/>
      <c r="T403" s="459">
        <f>Титул!$BF$20*1.5</f>
        <v>0</v>
      </c>
      <c r="U403" s="459"/>
      <c r="V403" s="459">
        <f>Титул!$BG$20*1.5</f>
        <v>0</v>
      </c>
      <c r="W403" s="459"/>
      <c r="X403" s="459">
        <f>Титул!$BH$20*1.5</f>
        <v>0</v>
      </c>
      <c r="Y403" s="459"/>
      <c r="Z403" s="459">
        <f>Титул!$BI$20*1.5</f>
        <v>0</v>
      </c>
      <c r="AA403" s="459"/>
      <c r="AB403" s="459">
        <v>6</v>
      </c>
      <c r="AC403" s="454"/>
      <c r="AD403" s="455">
        <f>'Основні дані'!$B$1</f>
        <v>260</v>
      </c>
    </row>
    <row r="404" spans="1:30" s="157" customFormat="1" ht="28.5" hidden="1" thickBot="1">
      <c r="A404" s="266"/>
      <c r="B404" s="470" t="s">
        <v>115</v>
      </c>
      <c r="C404" s="465"/>
      <c r="D404" s="465"/>
      <c r="E404" s="466"/>
      <c r="F404" s="461">
        <f t="shared" si="76"/>
        <v>6</v>
      </c>
      <c r="G404" s="461">
        <f>F404*30</f>
        <v>180</v>
      </c>
      <c r="H404" s="461"/>
      <c r="I404" s="461"/>
      <c r="J404" s="461"/>
      <c r="K404" s="461"/>
      <c r="L404" s="461">
        <f>IF(G404-H404=G404-I404-J404-K404,G404-H404,"!ОШИБКА!")</f>
        <v>180</v>
      </c>
      <c r="M404" s="461"/>
      <c r="N404" s="461"/>
      <c r="O404" s="461"/>
      <c r="P404" s="461"/>
      <c r="Q404" s="461"/>
      <c r="R404" s="461"/>
      <c r="S404" s="461"/>
      <c r="T404" s="461"/>
      <c r="U404" s="461"/>
      <c r="V404" s="461"/>
      <c r="W404" s="461"/>
      <c r="X404" s="461"/>
      <c r="Y404" s="461"/>
      <c r="Z404" s="461"/>
      <c r="AA404" s="461"/>
      <c r="AB404" s="461">
        <f>Титул!$AS$35+Титул!$AS$37+Титул!$AS$39</f>
        <v>6</v>
      </c>
      <c r="AC404" s="349"/>
      <c r="AD404" s="198">
        <f>'Основні дані'!$B$1</f>
        <v>260</v>
      </c>
    </row>
    <row r="405" spans="1:30" s="157" customFormat="1" ht="27" hidden="1">
      <c r="A405" s="445" t="s">
        <v>596</v>
      </c>
      <c r="B405" s="446" t="s">
        <v>595</v>
      </c>
      <c r="C405" s="447"/>
      <c r="D405" s="447"/>
      <c r="E405" s="447"/>
      <c r="F405" s="457">
        <f>IF(SUM(F406:F432)=F$97,F$97,"ОШИБКА")</f>
        <v>12</v>
      </c>
      <c r="G405" s="457">
        <f>IF(SUM(G406:G432)=G$97,G$97,"ОШИБКА")</f>
        <v>360</v>
      </c>
      <c r="H405" s="457">
        <f aca="true" t="shared" si="80" ref="H405:AA405">SUM(H406:H432)</f>
        <v>0</v>
      </c>
      <c r="I405" s="457">
        <f t="shared" si="80"/>
        <v>0</v>
      </c>
      <c r="J405" s="457">
        <f t="shared" si="80"/>
        <v>0</v>
      </c>
      <c r="K405" s="457">
        <f t="shared" si="80"/>
        <v>0</v>
      </c>
      <c r="L405" s="457">
        <f t="shared" si="80"/>
        <v>360</v>
      </c>
      <c r="M405" s="457">
        <f t="shared" si="80"/>
        <v>0</v>
      </c>
      <c r="N405" s="457">
        <f t="shared" si="80"/>
        <v>0</v>
      </c>
      <c r="O405" s="457">
        <f t="shared" si="80"/>
        <v>0</v>
      </c>
      <c r="P405" s="457">
        <f t="shared" si="80"/>
        <v>0</v>
      </c>
      <c r="Q405" s="457">
        <f t="shared" si="80"/>
        <v>0</v>
      </c>
      <c r="R405" s="457">
        <f t="shared" si="80"/>
        <v>0</v>
      </c>
      <c r="S405" s="457">
        <f t="shared" si="80"/>
        <v>0</v>
      </c>
      <c r="T405" s="457">
        <f t="shared" si="80"/>
        <v>0</v>
      </c>
      <c r="U405" s="457">
        <f t="shared" si="80"/>
        <v>0</v>
      </c>
      <c r="V405" s="457">
        <f t="shared" si="80"/>
        <v>0</v>
      </c>
      <c r="W405" s="457">
        <f t="shared" si="80"/>
        <v>0</v>
      </c>
      <c r="X405" s="457">
        <f t="shared" si="80"/>
        <v>0</v>
      </c>
      <c r="Y405" s="457">
        <f t="shared" si="80"/>
        <v>0</v>
      </c>
      <c r="Z405" s="457">
        <f t="shared" si="80"/>
        <v>0</v>
      </c>
      <c r="AA405" s="457">
        <f t="shared" si="80"/>
        <v>0</v>
      </c>
      <c r="AB405" s="457"/>
      <c r="AC405" s="448"/>
      <c r="AD405" s="198">
        <f>'Основні дані'!$B$1</f>
        <v>260</v>
      </c>
    </row>
    <row r="406" spans="1:30" s="157" customFormat="1" ht="30" hidden="1">
      <c r="A406" s="397" t="s">
        <v>597</v>
      </c>
      <c r="B406" s="386"/>
      <c r="C406" s="444"/>
      <c r="D406" s="444"/>
      <c r="E406" s="444"/>
      <c r="F406" s="510">
        <f aca="true" t="shared" si="81" ref="F406:F432">N406+P406+R406+T406+V406+X406+Z406+AB406</f>
        <v>0</v>
      </c>
      <c r="G406" s="511">
        <f aca="true" t="shared" si="82" ref="G406:G431">F406*30</f>
        <v>0</v>
      </c>
      <c r="H406" s="510">
        <f>M406*2+O406*2+Q406*2+S406*2+U406*3+W406*3+Y406*3+AA406*2</f>
        <v>0</v>
      </c>
      <c r="I406" s="288"/>
      <c r="J406" s="289"/>
      <c r="K406" s="290"/>
      <c r="L406" s="510">
        <f aca="true" t="shared" si="83" ref="L406:L431">IF(H406=I406+J406+K406,G406-H406,"!ОШИБКА!")</f>
        <v>0</v>
      </c>
      <c r="M406" s="288"/>
      <c r="N406" s="289"/>
      <c r="O406" s="289"/>
      <c r="P406" s="289"/>
      <c r="Q406" s="289"/>
      <c r="R406" s="289"/>
      <c r="S406" s="289"/>
      <c r="T406" s="289"/>
      <c r="U406" s="289"/>
      <c r="V406" s="289"/>
      <c r="W406" s="289"/>
      <c r="X406" s="289"/>
      <c r="Y406" s="289"/>
      <c r="Z406" s="289"/>
      <c r="AA406" s="289"/>
      <c r="AB406" s="289"/>
      <c r="AC406" s="442"/>
      <c r="AD406" s="198">
        <f>'Основні дані'!$B$1</f>
        <v>260</v>
      </c>
    </row>
    <row r="407" spans="1:30" s="157" customFormat="1" ht="30" hidden="1">
      <c r="A407" s="397" t="s">
        <v>598</v>
      </c>
      <c r="B407" s="384"/>
      <c r="C407" s="385"/>
      <c r="D407" s="385"/>
      <c r="E407" s="385"/>
      <c r="F407" s="508">
        <f t="shared" si="81"/>
        <v>0</v>
      </c>
      <c r="G407" s="509">
        <f t="shared" si="82"/>
        <v>0</v>
      </c>
      <c r="H407" s="510">
        <f aca="true" t="shared" si="84" ref="H407:H430">M407*2+O407*2+Q407*2+S407*2+U407*3+W407*3+Y407*3+AA407*2</f>
        <v>0</v>
      </c>
      <c r="I407" s="282"/>
      <c r="J407" s="283"/>
      <c r="K407" s="284"/>
      <c r="L407" s="508">
        <f t="shared" si="83"/>
        <v>0</v>
      </c>
      <c r="M407" s="282"/>
      <c r="N407" s="283"/>
      <c r="O407" s="283"/>
      <c r="P407" s="283"/>
      <c r="Q407" s="283"/>
      <c r="R407" s="283"/>
      <c r="S407" s="283"/>
      <c r="T407" s="283"/>
      <c r="U407" s="283"/>
      <c r="V407" s="283"/>
      <c r="W407" s="283"/>
      <c r="X407" s="283"/>
      <c r="Y407" s="283"/>
      <c r="Z407" s="283"/>
      <c r="AA407" s="283"/>
      <c r="AB407" s="283"/>
      <c r="AC407" s="443"/>
      <c r="AD407" s="198">
        <f>'Основні дані'!$B$1</f>
        <v>260</v>
      </c>
    </row>
    <row r="408" spans="1:30" s="157" customFormat="1" ht="30" hidden="1">
      <c r="A408" s="397" t="s">
        <v>599</v>
      </c>
      <c r="B408" s="384"/>
      <c r="C408" s="385"/>
      <c r="D408" s="385"/>
      <c r="E408" s="385"/>
      <c r="F408" s="508">
        <f t="shared" si="81"/>
        <v>0</v>
      </c>
      <c r="G408" s="509">
        <f t="shared" si="82"/>
        <v>0</v>
      </c>
      <c r="H408" s="510">
        <f t="shared" si="84"/>
        <v>0</v>
      </c>
      <c r="I408" s="282"/>
      <c r="J408" s="283"/>
      <c r="K408" s="284"/>
      <c r="L408" s="508">
        <f t="shared" si="83"/>
        <v>0</v>
      </c>
      <c r="M408" s="282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311"/>
      <c r="AD408" s="198">
        <f>'Основні дані'!$B$1</f>
        <v>260</v>
      </c>
    </row>
    <row r="409" spans="1:30" s="157" customFormat="1" ht="30" hidden="1">
      <c r="A409" s="397" t="s">
        <v>600</v>
      </c>
      <c r="B409" s="384"/>
      <c r="C409" s="385"/>
      <c r="D409" s="385"/>
      <c r="E409" s="385"/>
      <c r="F409" s="508">
        <f t="shared" si="81"/>
        <v>0</v>
      </c>
      <c r="G409" s="509">
        <f t="shared" si="82"/>
        <v>0</v>
      </c>
      <c r="H409" s="510">
        <f t="shared" si="84"/>
        <v>0</v>
      </c>
      <c r="I409" s="282"/>
      <c r="J409" s="283"/>
      <c r="K409" s="284"/>
      <c r="L409" s="508">
        <f t="shared" si="83"/>
        <v>0</v>
      </c>
      <c r="M409" s="282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  <c r="X409" s="283"/>
      <c r="Y409" s="283"/>
      <c r="Z409" s="283"/>
      <c r="AA409" s="283"/>
      <c r="AB409" s="283"/>
      <c r="AC409" s="311"/>
      <c r="AD409" s="198">
        <f>'Основні дані'!$B$1</f>
        <v>260</v>
      </c>
    </row>
    <row r="410" spans="1:30" s="157" customFormat="1" ht="30" hidden="1">
      <c r="A410" s="397" t="s">
        <v>601</v>
      </c>
      <c r="B410" s="384"/>
      <c r="C410" s="385"/>
      <c r="D410" s="314"/>
      <c r="E410" s="315"/>
      <c r="F410" s="508">
        <f t="shared" si="81"/>
        <v>0</v>
      </c>
      <c r="G410" s="509">
        <f t="shared" si="82"/>
        <v>0</v>
      </c>
      <c r="H410" s="510">
        <f t="shared" si="84"/>
        <v>0</v>
      </c>
      <c r="I410" s="282"/>
      <c r="J410" s="283"/>
      <c r="K410" s="284"/>
      <c r="L410" s="508">
        <f t="shared" si="83"/>
        <v>0</v>
      </c>
      <c r="M410" s="282"/>
      <c r="N410" s="283"/>
      <c r="O410" s="283"/>
      <c r="P410" s="283"/>
      <c r="Q410" s="283"/>
      <c r="R410" s="283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83"/>
      <c r="AC410" s="311"/>
      <c r="AD410" s="198">
        <f>'Основні дані'!$B$1</f>
        <v>260</v>
      </c>
    </row>
    <row r="411" spans="1:30" s="157" customFormat="1" ht="30" hidden="1">
      <c r="A411" s="397" t="s">
        <v>602</v>
      </c>
      <c r="B411" s="386"/>
      <c r="C411" s="385"/>
      <c r="D411" s="314"/>
      <c r="E411" s="314"/>
      <c r="F411" s="508">
        <f t="shared" si="81"/>
        <v>0</v>
      </c>
      <c r="G411" s="509">
        <f t="shared" si="82"/>
        <v>0</v>
      </c>
      <c r="H411" s="510">
        <f t="shared" si="84"/>
        <v>0</v>
      </c>
      <c r="I411" s="282"/>
      <c r="J411" s="283"/>
      <c r="K411" s="284"/>
      <c r="L411" s="508">
        <f t="shared" si="83"/>
        <v>0</v>
      </c>
      <c r="M411" s="282"/>
      <c r="N411" s="283"/>
      <c r="O411" s="283"/>
      <c r="P411" s="283"/>
      <c r="Q411" s="283"/>
      <c r="R411" s="283"/>
      <c r="S411" s="283"/>
      <c r="T411" s="283"/>
      <c r="U411" s="283"/>
      <c r="V411" s="283"/>
      <c r="W411" s="283"/>
      <c r="X411" s="283"/>
      <c r="Y411" s="283"/>
      <c r="Z411" s="283"/>
      <c r="AA411" s="283"/>
      <c r="AB411" s="283"/>
      <c r="AC411" s="311"/>
      <c r="AD411" s="198">
        <f>'Основні дані'!$B$1</f>
        <v>260</v>
      </c>
    </row>
    <row r="412" spans="1:30" s="157" customFormat="1" ht="30" hidden="1">
      <c r="A412" s="397" t="s">
        <v>603</v>
      </c>
      <c r="B412" s="387"/>
      <c r="C412" s="385"/>
      <c r="D412" s="314"/>
      <c r="E412" s="314"/>
      <c r="F412" s="508">
        <f t="shared" si="81"/>
        <v>0</v>
      </c>
      <c r="G412" s="509">
        <f t="shared" si="82"/>
        <v>0</v>
      </c>
      <c r="H412" s="510">
        <f t="shared" si="84"/>
        <v>0</v>
      </c>
      <c r="I412" s="282"/>
      <c r="J412" s="283"/>
      <c r="K412" s="284"/>
      <c r="L412" s="508">
        <f t="shared" si="83"/>
        <v>0</v>
      </c>
      <c r="M412" s="282"/>
      <c r="N412" s="283"/>
      <c r="O412" s="283"/>
      <c r="P412" s="283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311"/>
      <c r="AD412" s="198">
        <f>'Основні дані'!$B$1</f>
        <v>260</v>
      </c>
    </row>
    <row r="413" spans="1:30" s="157" customFormat="1" ht="30" hidden="1">
      <c r="A413" s="397" t="s">
        <v>604</v>
      </c>
      <c r="B413" s="388"/>
      <c r="C413" s="385"/>
      <c r="D413" s="315"/>
      <c r="E413" s="314"/>
      <c r="F413" s="508">
        <f t="shared" si="81"/>
        <v>0</v>
      </c>
      <c r="G413" s="509">
        <f t="shared" si="82"/>
        <v>0</v>
      </c>
      <c r="H413" s="510">
        <f t="shared" si="84"/>
        <v>0</v>
      </c>
      <c r="I413" s="282"/>
      <c r="J413" s="283"/>
      <c r="K413" s="284"/>
      <c r="L413" s="508">
        <f t="shared" si="83"/>
        <v>0</v>
      </c>
      <c r="M413" s="282"/>
      <c r="N413" s="283"/>
      <c r="O413" s="283"/>
      <c r="P413" s="283"/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311"/>
      <c r="AD413" s="198">
        <f>'Основні дані'!$B$1</f>
        <v>260</v>
      </c>
    </row>
    <row r="414" spans="1:30" s="157" customFormat="1" ht="30" hidden="1">
      <c r="A414" s="397" t="s">
        <v>605</v>
      </c>
      <c r="B414" s="388"/>
      <c r="C414" s="385"/>
      <c r="D414" s="315"/>
      <c r="E414" s="314"/>
      <c r="F414" s="508">
        <f t="shared" si="81"/>
        <v>0</v>
      </c>
      <c r="G414" s="509">
        <f t="shared" si="82"/>
        <v>0</v>
      </c>
      <c r="H414" s="510">
        <f t="shared" si="84"/>
        <v>0</v>
      </c>
      <c r="I414" s="282"/>
      <c r="J414" s="283"/>
      <c r="K414" s="284"/>
      <c r="L414" s="508">
        <f t="shared" si="83"/>
        <v>0</v>
      </c>
      <c r="M414" s="282"/>
      <c r="N414" s="283"/>
      <c r="O414" s="283"/>
      <c r="P414" s="283"/>
      <c r="Q414" s="283"/>
      <c r="R414" s="283"/>
      <c r="S414" s="283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311"/>
      <c r="AD414" s="198">
        <f>'Основні дані'!$B$1</f>
        <v>260</v>
      </c>
    </row>
    <row r="415" spans="1:30" s="157" customFormat="1" ht="30" hidden="1">
      <c r="A415" s="397" t="s">
        <v>606</v>
      </c>
      <c r="B415" s="388"/>
      <c r="C415" s="385"/>
      <c r="D415" s="315"/>
      <c r="E415" s="314"/>
      <c r="F415" s="508">
        <f t="shared" si="81"/>
        <v>0</v>
      </c>
      <c r="G415" s="509">
        <f t="shared" si="82"/>
        <v>0</v>
      </c>
      <c r="H415" s="510">
        <f t="shared" si="84"/>
        <v>0</v>
      </c>
      <c r="I415" s="282"/>
      <c r="J415" s="283"/>
      <c r="K415" s="284"/>
      <c r="L415" s="508">
        <f t="shared" si="83"/>
        <v>0</v>
      </c>
      <c r="M415" s="282"/>
      <c r="N415" s="283"/>
      <c r="O415" s="283"/>
      <c r="P415" s="283"/>
      <c r="Q415" s="283"/>
      <c r="R415" s="283"/>
      <c r="S415" s="283"/>
      <c r="T415" s="283"/>
      <c r="U415" s="283"/>
      <c r="V415" s="283"/>
      <c r="W415" s="283"/>
      <c r="X415" s="283"/>
      <c r="Y415" s="283"/>
      <c r="Z415" s="283"/>
      <c r="AA415" s="283"/>
      <c r="AB415" s="283"/>
      <c r="AC415" s="311"/>
      <c r="AD415" s="198">
        <f>'Основні дані'!$B$1</f>
        <v>260</v>
      </c>
    </row>
    <row r="416" spans="1:30" s="157" customFormat="1" ht="30" hidden="1">
      <c r="A416" s="397" t="s">
        <v>607</v>
      </c>
      <c r="B416" s="388"/>
      <c r="C416" s="314"/>
      <c r="D416" s="315"/>
      <c r="E416" s="315"/>
      <c r="F416" s="508">
        <f t="shared" si="81"/>
        <v>0</v>
      </c>
      <c r="G416" s="509">
        <f t="shared" si="82"/>
        <v>0</v>
      </c>
      <c r="H416" s="510">
        <f t="shared" si="84"/>
        <v>0</v>
      </c>
      <c r="I416" s="282"/>
      <c r="J416" s="283"/>
      <c r="K416" s="284"/>
      <c r="L416" s="508">
        <f t="shared" si="83"/>
        <v>0</v>
      </c>
      <c r="M416" s="282"/>
      <c r="N416" s="283"/>
      <c r="O416" s="283"/>
      <c r="P416" s="283"/>
      <c r="Q416" s="283"/>
      <c r="R416" s="283"/>
      <c r="S416" s="283"/>
      <c r="T416" s="283"/>
      <c r="U416" s="283"/>
      <c r="V416" s="283"/>
      <c r="W416" s="283"/>
      <c r="X416" s="283"/>
      <c r="Y416" s="283"/>
      <c r="Z416" s="283"/>
      <c r="AA416" s="283"/>
      <c r="AB416" s="283"/>
      <c r="AC416" s="311"/>
      <c r="AD416" s="198">
        <f>'Основні дані'!$B$1</f>
        <v>260</v>
      </c>
    </row>
    <row r="417" spans="1:30" s="157" customFormat="1" ht="30" hidden="1">
      <c r="A417" s="397" t="s">
        <v>608</v>
      </c>
      <c r="B417" s="388"/>
      <c r="C417" s="314"/>
      <c r="D417" s="315"/>
      <c r="E417" s="315"/>
      <c r="F417" s="508">
        <f t="shared" si="81"/>
        <v>0</v>
      </c>
      <c r="G417" s="509">
        <f t="shared" si="82"/>
        <v>0</v>
      </c>
      <c r="H417" s="510">
        <f t="shared" si="84"/>
        <v>0</v>
      </c>
      <c r="I417" s="282"/>
      <c r="J417" s="283"/>
      <c r="K417" s="284"/>
      <c r="L417" s="508">
        <f t="shared" si="83"/>
        <v>0</v>
      </c>
      <c r="M417" s="282"/>
      <c r="N417" s="283"/>
      <c r="O417" s="283"/>
      <c r="P417" s="283"/>
      <c r="Q417" s="283"/>
      <c r="R417" s="283"/>
      <c r="S417" s="283"/>
      <c r="T417" s="283"/>
      <c r="U417" s="283"/>
      <c r="V417" s="283"/>
      <c r="W417" s="283"/>
      <c r="X417" s="283"/>
      <c r="Y417" s="283"/>
      <c r="Z417" s="283"/>
      <c r="AA417" s="283"/>
      <c r="AB417" s="283"/>
      <c r="AC417" s="311"/>
      <c r="AD417" s="198">
        <f>'Основні дані'!$B$1</f>
        <v>260</v>
      </c>
    </row>
    <row r="418" spans="1:30" s="157" customFormat="1" ht="30" hidden="1">
      <c r="A418" s="397" t="s">
        <v>609</v>
      </c>
      <c r="B418" s="388"/>
      <c r="C418" s="314"/>
      <c r="D418" s="315"/>
      <c r="E418" s="315"/>
      <c r="F418" s="508">
        <f t="shared" si="81"/>
        <v>0</v>
      </c>
      <c r="G418" s="509">
        <f t="shared" si="82"/>
        <v>0</v>
      </c>
      <c r="H418" s="510">
        <f t="shared" si="84"/>
        <v>0</v>
      </c>
      <c r="I418" s="282"/>
      <c r="J418" s="283"/>
      <c r="K418" s="284"/>
      <c r="L418" s="508">
        <f t="shared" si="83"/>
        <v>0</v>
      </c>
      <c r="M418" s="282"/>
      <c r="N418" s="283"/>
      <c r="O418" s="283"/>
      <c r="P418" s="283"/>
      <c r="Q418" s="283"/>
      <c r="R418" s="283"/>
      <c r="S418" s="283"/>
      <c r="T418" s="283"/>
      <c r="U418" s="283"/>
      <c r="V418" s="283"/>
      <c r="W418" s="283"/>
      <c r="X418" s="283"/>
      <c r="Y418" s="283"/>
      <c r="Z418" s="283"/>
      <c r="AA418" s="283"/>
      <c r="AB418" s="283"/>
      <c r="AC418" s="311"/>
      <c r="AD418" s="198">
        <f>'Основні дані'!$B$1</f>
        <v>260</v>
      </c>
    </row>
    <row r="419" spans="1:30" s="157" customFormat="1" ht="30" hidden="1">
      <c r="A419" s="397" t="s">
        <v>610</v>
      </c>
      <c r="B419" s="388"/>
      <c r="C419" s="315"/>
      <c r="D419" s="315"/>
      <c r="E419" s="315"/>
      <c r="F419" s="508">
        <f t="shared" si="81"/>
        <v>0</v>
      </c>
      <c r="G419" s="509">
        <f t="shared" si="82"/>
        <v>0</v>
      </c>
      <c r="H419" s="510">
        <f t="shared" si="84"/>
        <v>0</v>
      </c>
      <c r="I419" s="282"/>
      <c r="J419" s="283"/>
      <c r="K419" s="284"/>
      <c r="L419" s="508">
        <f t="shared" si="83"/>
        <v>0</v>
      </c>
      <c r="M419" s="282"/>
      <c r="N419" s="283"/>
      <c r="O419" s="283"/>
      <c r="P419" s="283"/>
      <c r="Q419" s="283"/>
      <c r="R419" s="283"/>
      <c r="S419" s="283"/>
      <c r="T419" s="283"/>
      <c r="U419" s="283"/>
      <c r="V419" s="283"/>
      <c r="W419" s="283"/>
      <c r="X419" s="283"/>
      <c r="Y419" s="283"/>
      <c r="Z419" s="283"/>
      <c r="AA419" s="283"/>
      <c r="AB419" s="283"/>
      <c r="AC419" s="311"/>
      <c r="AD419" s="198">
        <f>'Основні дані'!$B$1</f>
        <v>260</v>
      </c>
    </row>
    <row r="420" spans="1:30" s="157" customFormat="1" ht="30" hidden="1">
      <c r="A420" s="397" t="s">
        <v>611</v>
      </c>
      <c r="B420" s="388"/>
      <c r="C420" s="315"/>
      <c r="D420" s="315"/>
      <c r="E420" s="315"/>
      <c r="F420" s="508">
        <f t="shared" si="81"/>
        <v>0</v>
      </c>
      <c r="G420" s="509">
        <f t="shared" si="82"/>
        <v>0</v>
      </c>
      <c r="H420" s="510">
        <f t="shared" si="84"/>
        <v>0</v>
      </c>
      <c r="I420" s="282"/>
      <c r="J420" s="283"/>
      <c r="K420" s="284"/>
      <c r="L420" s="508">
        <f t="shared" si="83"/>
        <v>0</v>
      </c>
      <c r="M420" s="282"/>
      <c r="N420" s="283"/>
      <c r="O420" s="283"/>
      <c r="P420" s="283"/>
      <c r="Q420" s="283"/>
      <c r="R420" s="283"/>
      <c r="S420" s="283"/>
      <c r="T420" s="283"/>
      <c r="U420" s="283"/>
      <c r="V420" s="283"/>
      <c r="W420" s="283"/>
      <c r="X420" s="283"/>
      <c r="Y420" s="283"/>
      <c r="Z420" s="283"/>
      <c r="AA420" s="283"/>
      <c r="AB420" s="283"/>
      <c r="AC420" s="311"/>
      <c r="AD420" s="198">
        <f>'Основні дані'!$B$1</f>
        <v>260</v>
      </c>
    </row>
    <row r="421" spans="1:30" s="157" customFormat="1" ht="30" hidden="1">
      <c r="A421" s="397" t="s">
        <v>612</v>
      </c>
      <c r="B421" s="388"/>
      <c r="C421" s="315"/>
      <c r="D421" s="315"/>
      <c r="E421" s="315"/>
      <c r="F421" s="508">
        <f t="shared" si="81"/>
        <v>0</v>
      </c>
      <c r="G421" s="509">
        <f t="shared" si="82"/>
        <v>0</v>
      </c>
      <c r="H421" s="510">
        <f t="shared" si="84"/>
        <v>0</v>
      </c>
      <c r="I421" s="282"/>
      <c r="J421" s="283"/>
      <c r="K421" s="284"/>
      <c r="L421" s="508">
        <f t="shared" si="83"/>
        <v>0</v>
      </c>
      <c r="M421" s="282"/>
      <c r="N421" s="283"/>
      <c r="O421" s="283"/>
      <c r="P421" s="283"/>
      <c r="Q421" s="283"/>
      <c r="R421" s="283"/>
      <c r="S421" s="283"/>
      <c r="T421" s="283"/>
      <c r="U421" s="283"/>
      <c r="V421" s="283"/>
      <c r="W421" s="283"/>
      <c r="X421" s="283"/>
      <c r="Y421" s="283"/>
      <c r="Z421" s="283"/>
      <c r="AA421" s="283"/>
      <c r="AB421" s="283"/>
      <c r="AC421" s="311"/>
      <c r="AD421" s="198">
        <f>'Основні дані'!$B$1</f>
        <v>260</v>
      </c>
    </row>
    <row r="422" spans="1:30" s="157" customFormat="1" ht="30" hidden="1">
      <c r="A422" s="397" t="s">
        <v>613</v>
      </c>
      <c r="B422" s="388"/>
      <c r="C422" s="315"/>
      <c r="D422" s="315"/>
      <c r="E422" s="315"/>
      <c r="F422" s="508">
        <f t="shared" si="81"/>
        <v>0</v>
      </c>
      <c r="G422" s="509">
        <f t="shared" si="82"/>
        <v>0</v>
      </c>
      <c r="H422" s="510">
        <f t="shared" si="84"/>
        <v>0</v>
      </c>
      <c r="I422" s="282"/>
      <c r="J422" s="283"/>
      <c r="K422" s="284"/>
      <c r="L422" s="508">
        <f t="shared" si="83"/>
        <v>0</v>
      </c>
      <c r="M422" s="282"/>
      <c r="N422" s="283"/>
      <c r="O422" s="283"/>
      <c r="P422" s="283"/>
      <c r="Q422" s="283"/>
      <c r="R422" s="283"/>
      <c r="S422" s="283"/>
      <c r="T422" s="283"/>
      <c r="U422" s="283"/>
      <c r="V422" s="283"/>
      <c r="W422" s="283"/>
      <c r="X422" s="283"/>
      <c r="Y422" s="283"/>
      <c r="Z422" s="283"/>
      <c r="AA422" s="283"/>
      <c r="AB422" s="283"/>
      <c r="AC422" s="311"/>
      <c r="AD422" s="198">
        <f>'Основні дані'!$B$1</f>
        <v>260</v>
      </c>
    </row>
    <row r="423" spans="1:30" s="157" customFormat="1" ht="30" hidden="1">
      <c r="A423" s="397" t="s">
        <v>614</v>
      </c>
      <c r="B423" s="388"/>
      <c r="C423" s="315"/>
      <c r="D423" s="315"/>
      <c r="E423" s="315"/>
      <c r="F423" s="508">
        <f t="shared" si="81"/>
        <v>0</v>
      </c>
      <c r="G423" s="509">
        <f t="shared" si="82"/>
        <v>0</v>
      </c>
      <c r="H423" s="510">
        <f t="shared" si="84"/>
        <v>0</v>
      </c>
      <c r="I423" s="282"/>
      <c r="J423" s="283"/>
      <c r="K423" s="284"/>
      <c r="L423" s="508">
        <f t="shared" si="83"/>
        <v>0</v>
      </c>
      <c r="M423" s="282"/>
      <c r="N423" s="283"/>
      <c r="O423" s="283"/>
      <c r="P423" s="283"/>
      <c r="Q423" s="283"/>
      <c r="R423" s="283"/>
      <c r="S423" s="283"/>
      <c r="T423" s="283"/>
      <c r="U423" s="283"/>
      <c r="V423" s="283"/>
      <c r="W423" s="283"/>
      <c r="X423" s="283"/>
      <c r="Y423" s="283"/>
      <c r="Z423" s="283"/>
      <c r="AA423" s="283"/>
      <c r="AB423" s="283"/>
      <c r="AC423" s="311"/>
      <c r="AD423" s="198">
        <f>'Основні дані'!$B$1</f>
        <v>260</v>
      </c>
    </row>
    <row r="424" spans="1:30" s="157" customFormat="1" ht="30" hidden="1">
      <c r="A424" s="397" t="s">
        <v>615</v>
      </c>
      <c r="B424" s="388"/>
      <c r="C424" s="315"/>
      <c r="D424" s="315"/>
      <c r="E424" s="315"/>
      <c r="F424" s="508">
        <f t="shared" si="81"/>
        <v>0</v>
      </c>
      <c r="G424" s="509">
        <f t="shared" si="82"/>
        <v>0</v>
      </c>
      <c r="H424" s="510">
        <f t="shared" si="84"/>
        <v>0</v>
      </c>
      <c r="I424" s="282"/>
      <c r="J424" s="283"/>
      <c r="K424" s="284"/>
      <c r="L424" s="508">
        <f t="shared" si="83"/>
        <v>0</v>
      </c>
      <c r="M424" s="282"/>
      <c r="N424" s="283"/>
      <c r="O424" s="283"/>
      <c r="P424" s="283"/>
      <c r="Q424" s="283"/>
      <c r="R424" s="283"/>
      <c r="S424" s="283"/>
      <c r="T424" s="283"/>
      <c r="U424" s="283"/>
      <c r="V424" s="283"/>
      <c r="W424" s="283"/>
      <c r="X424" s="283"/>
      <c r="Y424" s="283"/>
      <c r="Z424" s="283"/>
      <c r="AA424" s="283"/>
      <c r="AB424" s="283"/>
      <c r="AC424" s="311"/>
      <c r="AD424" s="198">
        <f>'Основні дані'!$B$1</f>
        <v>260</v>
      </c>
    </row>
    <row r="425" spans="1:30" s="157" customFormat="1" ht="30" hidden="1">
      <c r="A425" s="397" t="s">
        <v>616</v>
      </c>
      <c r="B425" s="388"/>
      <c r="C425" s="315"/>
      <c r="D425" s="315"/>
      <c r="E425" s="315"/>
      <c r="F425" s="508">
        <f t="shared" si="81"/>
        <v>0</v>
      </c>
      <c r="G425" s="509">
        <f t="shared" si="82"/>
        <v>0</v>
      </c>
      <c r="H425" s="510">
        <f t="shared" si="84"/>
        <v>0</v>
      </c>
      <c r="I425" s="282"/>
      <c r="J425" s="283"/>
      <c r="K425" s="284"/>
      <c r="L425" s="508">
        <f t="shared" si="83"/>
        <v>0</v>
      </c>
      <c r="M425" s="282"/>
      <c r="N425" s="283"/>
      <c r="O425" s="283"/>
      <c r="P425" s="283"/>
      <c r="Q425" s="283"/>
      <c r="R425" s="283"/>
      <c r="S425" s="283"/>
      <c r="T425" s="283"/>
      <c r="U425" s="283"/>
      <c r="V425" s="283"/>
      <c r="W425" s="283"/>
      <c r="X425" s="283"/>
      <c r="Y425" s="283"/>
      <c r="Z425" s="283"/>
      <c r="AA425" s="283"/>
      <c r="AB425" s="283"/>
      <c r="AC425" s="311"/>
      <c r="AD425" s="198">
        <f>'Основні дані'!$B$1</f>
        <v>260</v>
      </c>
    </row>
    <row r="426" spans="1:30" s="157" customFormat="1" ht="30" hidden="1">
      <c r="A426" s="397" t="s">
        <v>617</v>
      </c>
      <c r="B426" s="386"/>
      <c r="C426" s="385"/>
      <c r="D426" s="314"/>
      <c r="E426" s="314"/>
      <c r="F426" s="508">
        <f t="shared" si="81"/>
        <v>0</v>
      </c>
      <c r="G426" s="509">
        <f t="shared" si="82"/>
        <v>0</v>
      </c>
      <c r="H426" s="510">
        <f t="shared" si="84"/>
        <v>0</v>
      </c>
      <c r="I426" s="282"/>
      <c r="J426" s="283"/>
      <c r="K426" s="284"/>
      <c r="L426" s="508">
        <f t="shared" si="83"/>
        <v>0</v>
      </c>
      <c r="M426" s="282"/>
      <c r="N426" s="283"/>
      <c r="O426" s="283"/>
      <c r="P426" s="283"/>
      <c r="Q426" s="283"/>
      <c r="R426" s="283"/>
      <c r="S426" s="283"/>
      <c r="T426" s="283"/>
      <c r="U426" s="283"/>
      <c r="V426" s="283"/>
      <c r="W426" s="283"/>
      <c r="X426" s="283"/>
      <c r="Y426" s="283"/>
      <c r="Z426" s="283"/>
      <c r="AA426" s="283"/>
      <c r="AB426" s="283"/>
      <c r="AC426" s="311"/>
      <c r="AD426" s="198">
        <f>'Основні дані'!$B$1</f>
        <v>260</v>
      </c>
    </row>
    <row r="427" spans="1:30" s="157" customFormat="1" ht="30" hidden="1">
      <c r="A427" s="397" t="s">
        <v>618</v>
      </c>
      <c r="B427" s="387"/>
      <c r="C427" s="385"/>
      <c r="D427" s="314"/>
      <c r="E427" s="314"/>
      <c r="F427" s="508">
        <f t="shared" si="81"/>
        <v>0</v>
      </c>
      <c r="G427" s="509">
        <f t="shared" si="82"/>
        <v>0</v>
      </c>
      <c r="H427" s="510">
        <f t="shared" si="84"/>
        <v>0</v>
      </c>
      <c r="I427" s="282"/>
      <c r="J427" s="283"/>
      <c r="K427" s="284"/>
      <c r="L427" s="508">
        <f t="shared" si="83"/>
        <v>0</v>
      </c>
      <c r="M427" s="282"/>
      <c r="N427" s="283"/>
      <c r="O427" s="283"/>
      <c r="P427" s="283"/>
      <c r="Q427" s="283"/>
      <c r="R427" s="283"/>
      <c r="S427" s="283"/>
      <c r="T427" s="283"/>
      <c r="U427" s="283"/>
      <c r="V427" s="283"/>
      <c r="W427" s="283"/>
      <c r="X427" s="283"/>
      <c r="Y427" s="283"/>
      <c r="Z427" s="283"/>
      <c r="AA427" s="283"/>
      <c r="AB427" s="283"/>
      <c r="AC427" s="311"/>
      <c r="AD427" s="198">
        <f>'Основні дані'!$B$1</f>
        <v>260</v>
      </c>
    </row>
    <row r="428" spans="1:30" s="157" customFormat="1" ht="30" hidden="1">
      <c r="A428" s="397" t="s">
        <v>619</v>
      </c>
      <c r="B428" s="388"/>
      <c r="C428" s="385"/>
      <c r="D428" s="315"/>
      <c r="E428" s="314"/>
      <c r="F428" s="508">
        <f t="shared" si="81"/>
        <v>0</v>
      </c>
      <c r="G428" s="509">
        <f t="shared" si="82"/>
        <v>0</v>
      </c>
      <c r="H428" s="510">
        <f t="shared" si="84"/>
        <v>0</v>
      </c>
      <c r="I428" s="282"/>
      <c r="J428" s="283"/>
      <c r="K428" s="284"/>
      <c r="L428" s="508">
        <f t="shared" si="83"/>
        <v>0</v>
      </c>
      <c r="M428" s="282"/>
      <c r="N428" s="283"/>
      <c r="O428" s="283"/>
      <c r="P428" s="283"/>
      <c r="Q428" s="283"/>
      <c r="R428" s="283"/>
      <c r="S428" s="283"/>
      <c r="T428" s="283"/>
      <c r="U428" s="283"/>
      <c r="V428" s="283"/>
      <c r="W428" s="283"/>
      <c r="X428" s="283"/>
      <c r="Y428" s="283"/>
      <c r="Z428" s="283"/>
      <c r="AA428" s="283"/>
      <c r="AB428" s="283"/>
      <c r="AC428" s="311"/>
      <c r="AD428" s="198">
        <f>'Основні дані'!$B$1</f>
        <v>260</v>
      </c>
    </row>
    <row r="429" spans="1:30" s="157" customFormat="1" ht="30" hidden="1">
      <c r="A429" s="397" t="s">
        <v>620</v>
      </c>
      <c r="B429" s="388"/>
      <c r="C429" s="385"/>
      <c r="D429" s="315"/>
      <c r="E429" s="314"/>
      <c r="F429" s="508">
        <f t="shared" si="81"/>
        <v>0</v>
      </c>
      <c r="G429" s="509">
        <f t="shared" si="82"/>
        <v>0</v>
      </c>
      <c r="H429" s="510">
        <f t="shared" si="84"/>
        <v>0</v>
      </c>
      <c r="I429" s="282"/>
      <c r="J429" s="283"/>
      <c r="K429" s="284"/>
      <c r="L429" s="508">
        <f t="shared" si="83"/>
        <v>0</v>
      </c>
      <c r="M429" s="282"/>
      <c r="N429" s="283"/>
      <c r="O429" s="283"/>
      <c r="P429" s="283"/>
      <c r="Q429" s="283"/>
      <c r="R429" s="283"/>
      <c r="S429" s="283"/>
      <c r="T429" s="283"/>
      <c r="U429" s="283"/>
      <c r="V429" s="283"/>
      <c r="W429" s="283"/>
      <c r="X429" s="283"/>
      <c r="Y429" s="283"/>
      <c r="Z429" s="283"/>
      <c r="AA429" s="283"/>
      <c r="AB429" s="283"/>
      <c r="AC429" s="311"/>
      <c r="AD429" s="198">
        <f>'Основні дані'!$B$1</f>
        <v>260</v>
      </c>
    </row>
    <row r="430" spans="1:30" s="157" customFormat="1" ht="30" hidden="1">
      <c r="A430" s="397" t="s">
        <v>621</v>
      </c>
      <c r="B430" s="449"/>
      <c r="C430" s="450"/>
      <c r="D430" s="451"/>
      <c r="E430" s="452"/>
      <c r="F430" s="512">
        <f t="shared" si="81"/>
        <v>0</v>
      </c>
      <c r="G430" s="513">
        <f t="shared" si="82"/>
        <v>0</v>
      </c>
      <c r="H430" s="510">
        <f t="shared" si="84"/>
        <v>0</v>
      </c>
      <c r="I430" s="285"/>
      <c r="J430" s="286"/>
      <c r="K430" s="287"/>
      <c r="L430" s="512">
        <f t="shared" si="83"/>
        <v>0</v>
      </c>
      <c r="M430" s="285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312"/>
      <c r="AD430" s="198">
        <f>'Основні дані'!$B$1</f>
        <v>260</v>
      </c>
    </row>
    <row r="431" spans="1:30" s="456" customFormat="1" ht="28.5" hidden="1" thickBot="1">
      <c r="A431" s="453"/>
      <c r="B431" s="469" t="s">
        <v>31</v>
      </c>
      <c r="C431" s="463"/>
      <c r="D431" s="468" t="s">
        <v>378</v>
      </c>
      <c r="E431" s="464"/>
      <c r="F431" s="458">
        <f t="shared" si="81"/>
        <v>6</v>
      </c>
      <c r="G431" s="459">
        <f t="shared" si="82"/>
        <v>180</v>
      </c>
      <c r="H431" s="459">
        <f>(M431*Титул!BC$18)+(O431*Титул!BD$18)+(Q431*Титул!BE$18)+(S431*Титул!BF$18)+(U431*Титул!BG$18)+(W431*Титул!BH$18)+(Y431*Титул!BI$18)+(AA431*Титул!BJ$18)</f>
        <v>0</v>
      </c>
      <c r="I431" s="459"/>
      <c r="J431" s="459"/>
      <c r="K431" s="459"/>
      <c r="L431" s="459">
        <f t="shared" si="83"/>
        <v>180</v>
      </c>
      <c r="M431" s="459"/>
      <c r="N431" s="459">
        <f>Титул!$BC$20*1.5</f>
        <v>0</v>
      </c>
      <c r="O431" s="459"/>
      <c r="P431" s="459">
        <f>Титул!$BD$20*1.5</f>
        <v>0</v>
      </c>
      <c r="Q431" s="459"/>
      <c r="R431" s="459">
        <f>Титул!$BE$20*1.5</f>
        <v>0</v>
      </c>
      <c r="S431" s="459"/>
      <c r="T431" s="459">
        <f>Титул!$BF$20*1.5</f>
        <v>0</v>
      </c>
      <c r="U431" s="459"/>
      <c r="V431" s="459">
        <f>Титул!$BG$20*1.5</f>
        <v>0</v>
      </c>
      <c r="W431" s="459"/>
      <c r="X431" s="459">
        <f>Титул!$BH$20*1.5</f>
        <v>0</v>
      </c>
      <c r="Y431" s="459"/>
      <c r="Z431" s="459">
        <f>Титул!$BI$20*1.5</f>
        <v>0</v>
      </c>
      <c r="AA431" s="459"/>
      <c r="AB431" s="459">
        <v>6</v>
      </c>
      <c r="AC431" s="454"/>
      <c r="AD431" s="455">
        <f>'Основні дані'!$B$1</f>
        <v>260</v>
      </c>
    </row>
    <row r="432" spans="1:30" s="157" customFormat="1" ht="28.5" hidden="1" thickBot="1">
      <c r="A432" s="266"/>
      <c r="B432" s="470" t="s">
        <v>115</v>
      </c>
      <c r="C432" s="465"/>
      <c r="D432" s="465"/>
      <c r="E432" s="466"/>
      <c r="F432" s="461">
        <f t="shared" si="81"/>
        <v>6</v>
      </c>
      <c r="G432" s="461">
        <f>F432*30</f>
        <v>180</v>
      </c>
      <c r="H432" s="461"/>
      <c r="I432" s="461"/>
      <c r="J432" s="461"/>
      <c r="K432" s="461"/>
      <c r="L432" s="461">
        <f>IF(G432-H432=G432-I432-J432-K432,G432-H432,"!ОШИБКА!")</f>
        <v>180</v>
      </c>
      <c r="M432" s="461"/>
      <c r="N432" s="461"/>
      <c r="O432" s="461"/>
      <c r="P432" s="461"/>
      <c r="Q432" s="461"/>
      <c r="R432" s="461"/>
      <c r="S432" s="461"/>
      <c r="T432" s="461"/>
      <c r="U432" s="461"/>
      <c r="V432" s="461"/>
      <c r="W432" s="461"/>
      <c r="X432" s="461"/>
      <c r="Y432" s="461"/>
      <c r="Z432" s="461"/>
      <c r="AA432" s="461"/>
      <c r="AB432" s="461">
        <f>Титул!$AS$35+Титул!$AS$37+Титул!$AS$39</f>
        <v>6</v>
      </c>
      <c r="AC432" s="349"/>
      <c r="AD432" s="198">
        <f>'Основні дані'!$B$1</f>
        <v>260</v>
      </c>
    </row>
    <row r="433" spans="1:30" s="157" customFormat="1" ht="27" hidden="1">
      <c r="A433" s="445" t="s">
        <v>623</v>
      </c>
      <c r="B433" s="446" t="s">
        <v>622</v>
      </c>
      <c r="C433" s="447"/>
      <c r="D433" s="447"/>
      <c r="E433" s="447"/>
      <c r="F433" s="457">
        <f>IF(SUM(F434:F460)=F$97,F$97,"ОШИБКА")</f>
        <v>12</v>
      </c>
      <c r="G433" s="457">
        <f>IF(SUM(G434:G460)=G$97,G$97,"ОШИБКА")</f>
        <v>360</v>
      </c>
      <c r="H433" s="457">
        <f aca="true" t="shared" si="85" ref="H433:AA433">SUM(H434:H460)</f>
        <v>0</v>
      </c>
      <c r="I433" s="457">
        <f t="shared" si="85"/>
        <v>0</v>
      </c>
      <c r="J433" s="457">
        <f t="shared" si="85"/>
        <v>0</v>
      </c>
      <c r="K433" s="457">
        <f t="shared" si="85"/>
        <v>0</v>
      </c>
      <c r="L433" s="457">
        <f t="shared" si="85"/>
        <v>360</v>
      </c>
      <c r="M433" s="457">
        <f t="shared" si="85"/>
        <v>0</v>
      </c>
      <c r="N433" s="457">
        <f t="shared" si="85"/>
        <v>0</v>
      </c>
      <c r="O433" s="457">
        <f t="shared" si="85"/>
        <v>0</v>
      </c>
      <c r="P433" s="457">
        <f t="shared" si="85"/>
        <v>0</v>
      </c>
      <c r="Q433" s="457">
        <f t="shared" si="85"/>
        <v>0</v>
      </c>
      <c r="R433" s="457">
        <f t="shared" si="85"/>
        <v>0</v>
      </c>
      <c r="S433" s="457">
        <f t="shared" si="85"/>
        <v>0</v>
      </c>
      <c r="T433" s="457">
        <f t="shared" si="85"/>
        <v>0</v>
      </c>
      <c r="U433" s="457">
        <f t="shared" si="85"/>
        <v>0</v>
      </c>
      <c r="V433" s="457">
        <f t="shared" si="85"/>
        <v>0</v>
      </c>
      <c r="W433" s="457">
        <f t="shared" si="85"/>
        <v>0</v>
      </c>
      <c r="X433" s="457">
        <f t="shared" si="85"/>
        <v>0</v>
      </c>
      <c r="Y433" s="457">
        <f t="shared" si="85"/>
        <v>0</v>
      </c>
      <c r="Z433" s="457">
        <f t="shared" si="85"/>
        <v>0</v>
      </c>
      <c r="AA433" s="457">
        <f t="shared" si="85"/>
        <v>0</v>
      </c>
      <c r="AB433" s="457"/>
      <c r="AC433" s="448"/>
      <c r="AD433" s="198">
        <f>'Основні дані'!$B$1</f>
        <v>260</v>
      </c>
    </row>
    <row r="434" spans="1:30" s="157" customFormat="1" ht="30" hidden="1">
      <c r="A434" s="397" t="s">
        <v>624</v>
      </c>
      <c r="B434" s="386"/>
      <c r="C434" s="444"/>
      <c r="D434" s="444"/>
      <c r="E434" s="444"/>
      <c r="F434" s="510">
        <f aca="true" t="shared" si="86" ref="F434:F460">N434+P434+R434+T434+V434+X434+Z434+AB434</f>
        <v>0</v>
      </c>
      <c r="G434" s="511">
        <f aca="true" t="shared" si="87" ref="G434:G459">F434*30</f>
        <v>0</v>
      </c>
      <c r="H434" s="510">
        <f>M434*2+O434*2+Q434*2+S434*2+U434*3+W434*3+Y434*3+AA434*2</f>
        <v>0</v>
      </c>
      <c r="I434" s="288"/>
      <c r="J434" s="289"/>
      <c r="K434" s="290"/>
      <c r="L434" s="510">
        <f aca="true" t="shared" si="88" ref="L434:L459">IF(H434=I434+J434+K434,G434-H434,"!ОШИБКА!")</f>
        <v>0</v>
      </c>
      <c r="M434" s="288"/>
      <c r="N434" s="289"/>
      <c r="O434" s="289"/>
      <c r="P434" s="289"/>
      <c r="Q434" s="289"/>
      <c r="R434" s="289"/>
      <c r="S434" s="289"/>
      <c r="T434" s="289"/>
      <c r="U434" s="289"/>
      <c r="V434" s="289"/>
      <c r="W434" s="289"/>
      <c r="X434" s="289"/>
      <c r="Y434" s="289"/>
      <c r="Z434" s="289"/>
      <c r="AA434" s="289"/>
      <c r="AB434" s="289"/>
      <c r="AC434" s="442"/>
      <c r="AD434" s="198">
        <f>'Основні дані'!$B$1</f>
        <v>260</v>
      </c>
    </row>
    <row r="435" spans="1:30" s="157" customFormat="1" ht="30" hidden="1">
      <c r="A435" s="397" t="s">
        <v>625</v>
      </c>
      <c r="B435" s="384"/>
      <c r="C435" s="385"/>
      <c r="D435" s="385"/>
      <c r="E435" s="385"/>
      <c r="F435" s="508">
        <f t="shared" si="86"/>
        <v>0</v>
      </c>
      <c r="G435" s="509">
        <f t="shared" si="87"/>
        <v>0</v>
      </c>
      <c r="H435" s="510">
        <f aca="true" t="shared" si="89" ref="H435:H458">M435*2+O435*2+Q435*2+S435*2+U435*3+W435*3+Y435*3+AA435*2</f>
        <v>0</v>
      </c>
      <c r="I435" s="282"/>
      <c r="J435" s="283"/>
      <c r="K435" s="284"/>
      <c r="L435" s="508">
        <f t="shared" si="88"/>
        <v>0</v>
      </c>
      <c r="M435" s="282"/>
      <c r="N435" s="283"/>
      <c r="O435" s="283"/>
      <c r="P435" s="283"/>
      <c r="Q435" s="283"/>
      <c r="R435" s="283"/>
      <c r="S435" s="283"/>
      <c r="T435" s="283"/>
      <c r="U435" s="283"/>
      <c r="V435" s="283"/>
      <c r="W435" s="283"/>
      <c r="X435" s="283"/>
      <c r="Y435" s="283"/>
      <c r="Z435" s="283"/>
      <c r="AA435" s="283"/>
      <c r="AB435" s="283"/>
      <c r="AC435" s="443"/>
      <c r="AD435" s="198">
        <f>'Основні дані'!$B$1</f>
        <v>260</v>
      </c>
    </row>
    <row r="436" spans="1:30" s="157" customFormat="1" ht="30" hidden="1">
      <c r="A436" s="397" t="s">
        <v>626</v>
      </c>
      <c r="B436" s="384"/>
      <c r="C436" s="385"/>
      <c r="D436" s="385"/>
      <c r="E436" s="385"/>
      <c r="F436" s="508">
        <f t="shared" si="86"/>
        <v>0</v>
      </c>
      <c r="G436" s="509">
        <f t="shared" si="87"/>
        <v>0</v>
      </c>
      <c r="H436" s="510">
        <f t="shared" si="89"/>
        <v>0</v>
      </c>
      <c r="I436" s="282"/>
      <c r="J436" s="283"/>
      <c r="K436" s="284"/>
      <c r="L436" s="508">
        <f t="shared" si="88"/>
        <v>0</v>
      </c>
      <c r="M436" s="282"/>
      <c r="N436" s="283"/>
      <c r="O436" s="283"/>
      <c r="P436" s="283"/>
      <c r="Q436" s="283"/>
      <c r="R436" s="283"/>
      <c r="S436" s="283"/>
      <c r="T436" s="283"/>
      <c r="U436" s="283"/>
      <c r="V436" s="283"/>
      <c r="W436" s="283"/>
      <c r="X436" s="283"/>
      <c r="Y436" s="283"/>
      <c r="Z436" s="283"/>
      <c r="AA436" s="283"/>
      <c r="AB436" s="283"/>
      <c r="AC436" s="311"/>
      <c r="AD436" s="198">
        <f>'Основні дані'!$B$1</f>
        <v>260</v>
      </c>
    </row>
    <row r="437" spans="1:30" s="157" customFormat="1" ht="30" hidden="1">
      <c r="A437" s="397" t="s">
        <v>627</v>
      </c>
      <c r="B437" s="384"/>
      <c r="C437" s="385"/>
      <c r="D437" s="385"/>
      <c r="E437" s="385"/>
      <c r="F437" s="508">
        <f t="shared" si="86"/>
        <v>0</v>
      </c>
      <c r="G437" s="509">
        <f t="shared" si="87"/>
        <v>0</v>
      </c>
      <c r="H437" s="510">
        <f t="shared" si="89"/>
        <v>0</v>
      </c>
      <c r="I437" s="282"/>
      <c r="J437" s="283"/>
      <c r="K437" s="284"/>
      <c r="L437" s="508">
        <f t="shared" si="88"/>
        <v>0</v>
      </c>
      <c r="M437" s="282"/>
      <c r="N437" s="283"/>
      <c r="O437" s="283"/>
      <c r="P437" s="283"/>
      <c r="Q437" s="283"/>
      <c r="R437" s="283"/>
      <c r="S437" s="283"/>
      <c r="T437" s="283"/>
      <c r="U437" s="283"/>
      <c r="V437" s="283"/>
      <c r="W437" s="283"/>
      <c r="X437" s="283"/>
      <c r="Y437" s="283"/>
      <c r="Z437" s="283"/>
      <c r="AA437" s="283"/>
      <c r="AB437" s="283"/>
      <c r="AC437" s="311"/>
      <c r="AD437" s="198">
        <f>'Основні дані'!$B$1</f>
        <v>260</v>
      </c>
    </row>
    <row r="438" spans="1:30" s="157" customFormat="1" ht="30" hidden="1">
      <c r="A438" s="397" t="s">
        <v>628</v>
      </c>
      <c r="B438" s="384"/>
      <c r="C438" s="385"/>
      <c r="D438" s="314"/>
      <c r="E438" s="315"/>
      <c r="F438" s="508">
        <f t="shared" si="86"/>
        <v>0</v>
      </c>
      <c r="G438" s="509">
        <f t="shared" si="87"/>
        <v>0</v>
      </c>
      <c r="H438" s="510">
        <f t="shared" si="89"/>
        <v>0</v>
      </c>
      <c r="I438" s="282"/>
      <c r="J438" s="283"/>
      <c r="K438" s="284"/>
      <c r="L438" s="508">
        <f t="shared" si="88"/>
        <v>0</v>
      </c>
      <c r="M438" s="282"/>
      <c r="N438" s="283"/>
      <c r="O438" s="283"/>
      <c r="P438" s="283"/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311"/>
      <c r="AD438" s="198">
        <f>'Основні дані'!$B$1</f>
        <v>260</v>
      </c>
    </row>
    <row r="439" spans="1:30" s="157" customFormat="1" ht="30" hidden="1">
      <c r="A439" s="397" t="s">
        <v>629</v>
      </c>
      <c r="B439" s="386"/>
      <c r="C439" s="385"/>
      <c r="D439" s="314"/>
      <c r="E439" s="314"/>
      <c r="F439" s="508">
        <f t="shared" si="86"/>
        <v>0</v>
      </c>
      <c r="G439" s="509">
        <f t="shared" si="87"/>
        <v>0</v>
      </c>
      <c r="H439" s="510">
        <f t="shared" si="89"/>
        <v>0</v>
      </c>
      <c r="I439" s="282"/>
      <c r="J439" s="283"/>
      <c r="K439" s="284"/>
      <c r="L439" s="508">
        <f t="shared" si="88"/>
        <v>0</v>
      </c>
      <c r="M439" s="282"/>
      <c r="N439" s="283"/>
      <c r="O439" s="283"/>
      <c r="P439" s="283"/>
      <c r="Q439" s="283"/>
      <c r="R439" s="283"/>
      <c r="S439" s="283"/>
      <c r="T439" s="283"/>
      <c r="U439" s="283"/>
      <c r="V439" s="283"/>
      <c r="W439" s="283"/>
      <c r="X439" s="283"/>
      <c r="Y439" s="283"/>
      <c r="Z439" s="283"/>
      <c r="AA439" s="283"/>
      <c r="AB439" s="283"/>
      <c r="AC439" s="311"/>
      <c r="AD439" s="198">
        <f>'Основні дані'!$B$1</f>
        <v>260</v>
      </c>
    </row>
    <row r="440" spans="1:30" s="157" customFormat="1" ht="30" hidden="1">
      <c r="A440" s="397" t="s">
        <v>630</v>
      </c>
      <c r="B440" s="387"/>
      <c r="C440" s="385"/>
      <c r="D440" s="314"/>
      <c r="E440" s="314"/>
      <c r="F440" s="508">
        <f t="shared" si="86"/>
        <v>0</v>
      </c>
      <c r="G440" s="509">
        <f t="shared" si="87"/>
        <v>0</v>
      </c>
      <c r="H440" s="510">
        <f t="shared" si="89"/>
        <v>0</v>
      </c>
      <c r="I440" s="282"/>
      <c r="J440" s="283"/>
      <c r="K440" s="284"/>
      <c r="L440" s="508">
        <f t="shared" si="88"/>
        <v>0</v>
      </c>
      <c r="M440" s="282"/>
      <c r="N440" s="283"/>
      <c r="O440" s="283"/>
      <c r="P440" s="283"/>
      <c r="Q440" s="283"/>
      <c r="R440" s="283"/>
      <c r="S440" s="283"/>
      <c r="T440" s="283"/>
      <c r="U440" s="283"/>
      <c r="V440" s="283"/>
      <c r="W440" s="283"/>
      <c r="X440" s="283"/>
      <c r="Y440" s="283"/>
      <c r="Z440" s="283"/>
      <c r="AA440" s="283"/>
      <c r="AB440" s="283"/>
      <c r="AC440" s="311"/>
      <c r="AD440" s="198">
        <f>'Основні дані'!$B$1</f>
        <v>260</v>
      </c>
    </row>
    <row r="441" spans="1:30" s="157" customFormat="1" ht="30" hidden="1">
      <c r="A441" s="397" t="s">
        <v>631</v>
      </c>
      <c r="B441" s="388"/>
      <c r="C441" s="385"/>
      <c r="D441" s="315"/>
      <c r="E441" s="314"/>
      <c r="F441" s="508">
        <f t="shared" si="86"/>
        <v>0</v>
      </c>
      <c r="G441" s="509">
        <f t="shared" si="87"/>
        <v>0</v>
      </c>
      <c r="H441" s="510">
        <f t="shared" si="89"/>
        <v>0</v>
      </c>
      <c r="I441" s="282"/>
      <c r="J441" s="283"/>
      <c r="K441" s="284"/>
      <c r="L441" s="508">
        <f t="shared" si="88"/>
        <v>0</v>
      </c>
      <c r="M441" s="282"/>
      <c r="N441" s="283"/>
      <c r="O441" s="283"/>
      <c r="P441" s="283"/>
      <c r="Q441" s="283"/>
      <c r="R441" s="283"/>
      <c r="S441" s="283"/>
      <c r="T441" s="283"/>
      <c r="U441" s="283"/>
      <c r="V441" s="283"/>
      <c r="W441" s="283"/>
      <c r="X441" s="283"/>
      <c r="Y441" s="283"/>
      <c r="Z441" s="283"/>
      <c r="AA441" s="283"/>
      <c r="AB441" s="283"/>
      <c r="AC441" s="311"/>
      <c r="AD441" s="198">
        <f>'Основні дані'!$B$1</f>
        <v>260</v>
      </c>
    </row>
    <row r="442" spans="1:30" s="157" customFormat="1" ht="30" hidden="1">
      <c r="A442" s="397" t="s">
        <v>632</v>
      </c>
      <c r="B442" s="388"/>
      <c r="C442" s="385"/>
      <c r="D442" s="315"/>
      <c r="E442" s="314"/>
      <c r="F442" s="508">
        <f t="shared" si="86"/>
        <v>0</v>
      </c>
      <c r="G442" s="509">
        <f t="shared" si="87"/>
        <v>0</v>
      </c>
      <c r="H442" s="510">
        <f t="shared" si="89"/>
        <v>0</v>
      </c>
      <c r="I442" s="282"/>
      <c r="J442" s="283"/>
      <c r="K442" s="284"/>
      <c r="L442" s="508">
        <f t="shared" si="88"/>
        <v>0</v>
      </c>
      <c r="M442" s="282"/>
      <c r="N442" s="283"/>
      <c r="O442" s="283"/>
      <c r="P442" s="283"/>
      <c r="Q442" s="283"/>
      <c r="R442" s="283"/>
      <c r="S442" s="283"/>
      <c r="T442" s="283"/>
      <c r="U442" s="283"/>
      <c r="V442" s="283"/>
      <c r="W442" s="283"/>
      <c r="X442" s="283"/>
      <c r="Y442" s="283"/>
      <c r="Z442" s="283"/>
      <c r="AA442" s="283"/>
      <c r="AB442" s="283"/>
      <c r="AC442" s="311"/>
      <c r="AD442" s="198">
        <f>'Основні дані'!$B$1</f>
        <v>260</v>
      </c>
    </row>
    <row r="443" spans="1:30" s="157" customFormat="1" ht="30" hidden="1">
      <c r="A443" s="397" t="s">
        <v>633</v>
      </c>
      <c r="B443" s="388"/>
      <c r="C443" s="385"/>
      <c r="D443" s="315"/>
      <c r="E443" s="314"/>
      <c r="F443" s="508">
        <f t="shared" si="86"/>
        <v>0</v>
      </c>
      <c r="G443" s="509">
        <f t="shared" si="87"/>
        <v>0</v>
      </c>
      <c r="H443" s="510">
        <f t="shared" si="89"/>
        <v>0</v>
      </c>
      <c r="I443" s="282"/>
      <c r="J443" s="283"/>
      <c r="K443" s="284"/>
      <c r="L443" s="508">
        <f t="shared" si="88"/>
        <v>0</v>
      </c>
      <c r="M443" s="282"/>
      <c r="N443" s="283"/>
      <c r="O443" s="283"/>
      <c r="P443" s="283"/>
      <c r="Q443" s="283"/>
      <c r="R443" s="283"/>
      <c r="S443" s="283"/>
      <c r="T443" s="283"/>
      <c r="U443" s="283"/>
      <c r="V443" s="283"/>
      <c r="W443" s="283"/>
      <c r="X443" s="283"/>
      <c r="Y443" s="283"/>
      <c r="Z443" s="283"/>
      <c r="AA443" s="283"/>
      <c r="AB443" s="283"/>
      <c r="AC443" s="311"/>
      <c r="AD443" s="198">
        <f>'Основні дані'!$B$1</f>
        <v>260</v>
      </c>
    </row>
    <row r="444" spans="1:30" s="157" customFormat="1" ht="30" hidden="1">
      <c r="A444" s="397" t="s">
        <v>634</v>
      </c>
      <c r="B444" s="388"/>
      <c r="C444" s="314"/>
      <c r="D444" s="315"/>
      <c r="E444" s="315"/>
      <c r="F444" s="508">
        <f t="shared" si="86"/>
        <v>0</v>
      </c>
      <c r="G444" s="509">
        <f t="shared" si="87"/>
        <v>0</v>
      </c>
      <c r="H444" s="510">
        <f t="shared" si="89"/>
        <v>0</v>
      </c>
      <c r="I444" s="282"/>
      <c r="J444" s="283"/>
      <c r="K444" s="284"/>
      <c r="L444" s="508">
        <f t="shared" si="88"/>
        <v>0</v>
      </c>
      <c r="M444" s="282"/>
      <c r="N444" s="283"/>
      <c r="O444" s="283"/>
      <c r="P444" s="283"/>
      <c r="Q444" s="283"/>
      <c r="R444" s="283"/>
      <c r="S444" s="283"/>
      <c r="T444" s="283"/>
      <c r="U444" s="283"/>
      <c r="V444" s="283"/>
      <c r="W444" s="283"/>
      <c r="X444" s="283"/>
      <c r="Y444" s="283"/>
      <c r="Z444" s="283"/>
      <c r="AA444" s="283"/>
      <c r="AB444" s="283"/>
      <c r="AC444" s="311"/>
      <c r="AD444" s="198">
        <f>'Основні дані'!$B$1</f>
        <v>260</v>
      </c>
    </row>
    <row r="445" spans="1:30" s="157" customFormat="1" ht="30" hidden="1">
      <c r="A445" s="397" t="s">
        <v>635</v>
      </c>
      <c r="B445" s="388"/>
      <c r="C445" s="314"/>
      <c r="D445" s="315"/>
      <c r="E445" s="315"/>
      <c r="F445" s="508">
        <f t="shared" si="86"/>
        <v>0</v>
      </c>
      <c r="G445" s="509">
        <f t="shared" si="87"/>
        <v>0</v>
      </c>
      <c r="H445" s="510">
        <f t="shared" si="89"/>
        <v>0</v>
      </c>
      <c r="I445" s="282"/>
      <c r="J445" s="283"/>
      <c r="K445" s="284"/>
      <c r="L445" s="508">
        <f t="shared" si="88"/>
        <v>0</v>
      </c>
      <c r="M445" s="282"/>
      <c r="N445" s="283"/>
      <c r="O445" s="283"/>
      <c r="P445" s="283"/>
      <c r="Q445" s="283"/>
      <c r="R445" s="283"/>
      <c r="S445" s="283"/>
      <c r="T445" s="283"/>
      <c r="U445" s="283"/>
      <c r="V445" s="283"/>
      <c r="W445" s="283"/>
      <c r="X445" s="283"/>
      <c r="Y445" s="283"/>
      <c r="Z445" s="283"/>
      <c r="AA445" s="283"/>
      <c r="AB445" s="283"/>
      <c r="AC445" s="311"/>
      <c r="AD445" s="198">
        <f>'Основні дані'!$B$1</f>
        <v>260</v>
      </c>
    </row>
    <row r="446" spans="1:30" s="157" customFormat="1" ht="30" hidden="1">
      <c r="A446" s="397" t="s">
        <v>636</v>
      </c>
      <c r="B446" s="388"/>
      <c r="C446" s="314"/>
      <c r="D446" s="315"/>
      <c r="E446" s="315"/>
      <c r="F446" s="508">
        <f t="shared" si="86"/>
        <v>0</v>
      </c>
      <c r="G446" s="509">
        <f t="shared" si="87"/>
        <v>0</v>
      </c>
      <c r="H446" s="510">
        <f t="shared" si="89"/>
        <v>0</v>
      </c>
      <c r="I446" s="282"/>
      <c r="J446" s="283"/>
      <c r="K446" s="284"/>
      <c r="L446" s="508">
        <f t="shared" si="88"/>
        <v>0</v>
      </c>
      <c r="M446" s="282"/>
      <c r="N446" s="283"/>
      <c r="O446" s="283"/>
      <c r="P446" s="283"/>
      <c r="Q446" s="283"/>
      <c r="R446" s="283"/>
      <c r="S446" s="283"/>
      <c r="T446" s="283"/>
      <c r="U446" s="283"/>
      <c r="V446" s="283"/>
      <c r="W446" s="283"/>
      <c r="X446" s="283"/>
      <c r="Y446" s="283"/>
      <c r="Z446" s="283"/>
      <c r="AA446" s="283"/>
      <c r="AB446" s="283"/>
      <c r="AC446" s="311"/>
      <c r="AD446" s="198">
        <f>'Основні дані'!$B$1</f>
        <v>260</v>
      </c>
    </row>
    <row r="447" spans="1:30" s="157" customFormat="1" ht="30" hidden="1">
      <c r="A447" s="397" t="s">
        <v>637</v>
      </c>
      <c r="B447" s="388"/>
      <c r="C447" s="315"/>
      <c r="D447" s="315"/>
      <c r="E447" s="315"/>
      <c r="F447" s="508">
        <f t="shared" si="86"/>
        <v>0</v>
      </c>
      <c r="G447" s="509">
        <f t="shared" si="87"/>
        <v>0</v>
      </c>
      <c r="H447" s="510">
        <f t="shared" si="89"/>
        <v>0</v>
      </c>
      <c r="I447" s="282"/>
      <c r="J447" s="283"/>
      <c r="K447" s="284"/>
      <c r="L447" s="508">
        <f t="shared" si="88"/>
        <v>0</v>
      </c>
      <c r="M447" s="282"/>
      <c r="N447" s="283"/>
      <c r="O447" s="283"/>
      <c r="P447" s="283"/>
      <c r="Q447" s="283"/>
      <c r="R447" s="283"/>
      <c r="S447" s="283"/>
      <c r="T447" s="283"/>
      <c r="U447" s="283"/>
      <c r="V447" s="283"/>
      <c r="W447" s="283"/>
      <c r="X447" s="283"/>
      <c r="Y447" s="283"/>
      <c r="Z447" s="283"/>
      <c r="AA447" s="283"/>
      <c r="AB447" s="283"/>
      <c r="AC447" s="311"/>
      <c r="AD447" s="198">
        <f>'Основні дані'!$B$1</f>
        <v>260</v>
      </c>
    </row>
    <row r="448" spans="1:30" s="157" customFormat="1" ht="30" hidden="1">
      <c r="A448" s="397" t="s">
        <v>638</v>
      </c>
      <c r="B448" s="388"/>
      <c r="C448" s="315"/>
      <c r="D448" s="315"/>
      <c r="E448" s="315"/>
      <c r="F448" s="508">
        <f t="shared" si="86"/>
        <v>0</v>
      </c>
      <c r="G448" s="509">
        <f t="shared" si="87"/>
        <v>0</v>
      </c>
      <c r="H448" s="510">
        <f t="shared" si="89"/>
        <v>0</v>
      </c>
      <c r="I448" s="282"/>
      <c r="J448" s="283"/>
      <c r="K448" s="284"/>
      <c r="L448" s="508">
        <f t="shared" si="88"/>
        <v>0</v>
      </c>
      <c r="M448" s="282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311"/>
      <c r="AD448" s="198">
        <f>'Основні дані'!$B$1</f>
        <v>260</v>
      </c>
    </row>
    <row r="449" spans="1:30" s="157" customFormat="1" ht="30" hidden="1">
      <c r="A449" s="397" t="s">
        <v>639</v>
      </c>
      <c r="B449" s="388"/>
      <c r="C449" s="315"/>
      <c r="D449" s="315"/>
      <c r="E449" s="315"/>
      <c r="F449" s="508">
        <f t="shared" si="86"/>
        <v>0</v>
      </c>
      <c r="G449" s="509">
        <f t="shared" si="87"/>
        <v>0</v>
      </c>
      <c r="H449" s="510">
        <f t="shared" si="89"/>
        <v>0</v>
      </c>
      <c r="I449" s="282"/>
      <c r="J449" s="283"/>
      <c r="K449" s="284"/>
      <c r="L449" s="508">
        <f t="shared" si="88"/>
        <v>0</v>
      </c>
      <c r="M449" s="282"/>
      <c r="N449" s="283"/>
      <c r="O449" s="283"/>
      <c r="P449" s="283"/>
      <c r="Q449" s="283"/>
      <c r="R449" s="283"/>
      <c r="S449" s="283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311"/>
      <c r="AD449" s="198">
        <f>'Основні дані'!$B$1</f>
        <v>260</v>
      </c>
    </row>
    <row r="450" spans="1:30" s="157" customFormat="1" ht="30" hidden="1">
      <c r="A450" s="397" t="s">
        <v>640</v>
      </c>
      <c r="B450" s="388"/>
      <c r="C450" s="315"/>
      <c r="D450" s="315"/>
      <c r="E450" s="315"/>
      <c r="F450" s="508">
        <f t="shared" si="86"/>
        <v>0</v>
      </c>
      <c r="G450" s="509">
        <f t="shared" si="87"/>
        <v>0</v>
      </c>
      <c r="H450" s="510">
        <f t="shared" si="89"/>
        <v>0</v>
      </c>
      <c r="I450" s="282"/>
      <c r="J450" s="283"/>
      <c r="K450" s="284"/>
      <c r="L450" s="508">
        <f t="shared" si="88"/>
        <v>0</v>
      </c>
      <c r="M450" s="282"/>
      <c r="N450" s="283"/>
      <c r="O450" s="283"/>
      <c r="P450" s="283"/>
      <c r="Q450" s="283"/>
      <c r="R450" s="283"/>
      <c r="S450" s="283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311"/>
      <c r="AD450" s="198">
        <f>'Основні дані'!$B$1</f>
        <v>260</v>
      </c>
    </row>
    <row r="451" spans="1:30" s="157" customFormat="1" ht="30" hidden="1">
      <c r="A451" s="397" t="s">
        <v>641</v>
      </c>
      <c r="B451" s="388"/>
      <c r="C451" s="315"/>
      <c r="D451" s="315"/>
      <c r="E451" s="315"/>
      <c r="F451" s="508">
        <f t="shared" si="86"/>
        <v>0</v>
      </c>
      <c r="G451" s="509">
        <f t="shared" si="87"/>
        <v>0</v>
      </c>
      <c r="H451" s="510">
        <f t="shared" si="89"/>
        <v>0</v>
      </c>
      <c r="I451" s="282"/>
      <c r="J451" s="283"/>
      <c r="K451" s="284"/>
      <c r="L451" s="508">
        <f t="shared" si="88"/>
        <v>0</v>
      </c>
      <c r="M451" s="282"/>
      <c r="N451" s="283"/>
      <c r="O451" s="283"/>
      <c r="P451" s="283"/>
      <c r="Q451" s="283"/>
      <c r="R451" s="283"/>
      <c r="S451" s="283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311"/>
      <c r="AD451" s="198">
        <f>'Основні дані'!$B$1</f>
        <v>260</v>
      </c>
    </row>
    <row r="452" spans="1:30" s="157" customFormat="1" ht="30" hidden="1">
      <c r="A452" s="397" t="s">
        <v>642</v>
      </c>
      <c r="B452" s="388"/>
      <c r="C452" s="315"/>
      <c r="D452" s="315"/>
      <c r="E452" s="315"/>
      <c r="F452" s="508">
        <f t="shared" si="86"/>
        <v>0</v>
      </c>
      <c r="G452" s="509">
        <f t="shared" si="87"/>
        <v>0</v>
      </c>
      <c r="H452" s="510">
        <f t="shared" si="89"/>
        <v>0</v>
      </c>
      <c r="I452" s="282"/>
      <c r="J452" s="283"/>
      <c r="K452" s="284"/>
      <c r="L452" s="508">
        <f t="shared" si="88"/>
        <v>0</v>
      </c>
      <c r="M452" s="282"/>
      <c r="N452" s="283"/>
      <c r="O452" s="283"/>
      <c r="P452" s="283"/>
      <c r="Q452" s="283"/>
      <c r="R452" s="283"/>
      <c r="S452" s="283"/>
      <c r="T452" s="283"/>
      <c r="U452" s="283"/>
      <c r="V452" s="283"/>
      <c r="W452" s="283"/>
      <c r="X452" s="283"/>
      <c r="Y452" s="283"/>
      <c r="Z452" s="283"/>
      <c r="AA452" s="283"/>
      <c r="AB452" s="283"/>
      <c r="AC452" s="311"/>
      <c r="AD452" s="198">
        <f>'Основні дані'!$B$1</f>
        <v>260</v>
      </c>
    </row>
    <row r="453" spans="1:30" s="157" customFormat="1" ht="30" hidden="1">
      <c r="A453" s="397" t="s">
        <v>643</v>
      </c>
      <c r="B453" s="388"/>
      <c r="C453" s="315"/>
      <c r="D453" s="315"/>
      <c r="E453" s="315"/>
      <c r="F453" s="508">
        <f t="shared" si="86"/>
        <v>0</v>
      </c>
      <c r="G453" s="509">
        <f t="shared" si="87"/>
        <v>0</v>
      </c>
      <c r="H453" s="510">
        <f t="shared" si="89"/>
        <v>0</v>
      </c>
      <c r="I453" s="282"/>
      <c r="J453" s="283"/>
      <c r="K453" s="284"/>
      <c r="L453" s="508">
        <f t="shared" si="88"/>
        <v>0</v>
      </c>
      <c r="M453" s="282"/>
      <c r="N453" s="283"/>
      <c r="O453" s="283"/>
      <c r="P453" s="283"/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311"/>
      <c r="AD453" s="198">
        <f>'Основні дані'!$B$1</f>
        <v>260</v>
      </c>
    </row>
    <row r="454" spans="1:30" s="157" customFormat="1" ht="30" hidden="1">
      <c r="A454" s="397" t="s">
        <v>644</v>
      </c>
      <c r="B454" s="386"/>
      <c r="C454" s="385"/>
      <c r="D454" s="314"/>
      <c r="E454" s="314"/>
      <c r="F454" s="508">
        <f t="shared" si="86"/>
        <v>0</v>
      </c>
      <c r="G454" s="509">
        <f t="shared" si="87"/>
        <v>0</v>
      </c>
      <c r="H454" s="510">
        <f t="shared" si="89"/>
        <v>0</v>
      </c>
      <c r="I454" s="282"/>
      <c r="J454" s="283"/>
      <c r="K454" s="284"/>
      <c r="L454" s="508">
        <f t="shared" si="88"/>
        <v>0</v>
      </c>
      <c r="M454" s="282"/>
      <c r="N454" s="283"/>
      <c r="O454" s="283"/>
      <c r="P454" s="283"/>
      <c r="Q454" s="283"/>
      <c r="R454" s="283"/>
      <c r="S454" s="283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311"/>
      <c r="AD454" s="198">
        <f>'Основні дані'!$B$1</f>
        <v>260</v>
      </c>
    </row>
    <row r="455" spans="1:30" s="157" customFormat="1" ht="30" hidden="1">
      <c r="A455" s="397" t="s">
        <v>645</v>
      </c>
      <c r="B455" s="387"/>
      <c r="C455" s="385"/>
      <c r="D455" s="314"/>
      <c r="E455" s="314"/>
      <c r="F455" s="508">
        <f t="shared" si="86"/>
        <v>0</v>
      </c>
      <c r="G455" s="509">
        <f t="shared" si="87"/>
        <v>0</v>
      </c>
      <c r="H455" s="510">
        <f t="shared" si="89"/>
        <v>0</v>
      </c>
      <c r="I455" s="282"/>
      <c r="J455" s="283"/>
      <c r="K455" s="284"/>
      <c r="L455" s="508">
        <f t="shared" si="88"/>
        <v>0</v>
      </c>
      <c r="M455" s="282"/>
      <c r="N455" s="283"/>
      <c r="O455" s="283"/>
      <c r="P455" s="283"/>
      <c r="Q455" s="283"/>
      <c r="R455" s="283"/>
      <c r="S455" s="283"/>
      <c r="T455" s="283"/>
      <c r="U455" s="283"/>
      <c r="V455" s="283"/>
      <c r="W455" s="283"/>
      <c r="X455" s="283"/>
      <c r="Y455" s="283"/>
      <c r="Z455" s="283"/>
      <c r="AA455" s="283"/>
      <c r="AB455" s="283"/>
      <c r="AC455" s="311"/>
      <c r="AD455" s="198">
        <f>'Основні дані'!$B$1</f>
        <v>260</v>
      </c>
    </row>
    <row r="456" spans="1:30" s="157" customFormat="1" ht="30" hidden="1">
      <c r="A456" s="397" t="s">
        <v>646</v>
      </c>
      <c r="B456" s="388"/>
      <c r="C456" s="385"/>
      <c r="D456" s="315"/>
      <c r="E456" s="314"/>
      <c r="F456" s="508">
        <f t="shared" si="86"/>
        <v>0</v>
      </c>
      <c r="G456" s="509">
        <f t="shared" si="87"/>
        <v>0</v>
      </c>
      <c r="H456" s="510">
        <f t="shared" si="89"/>
        <v>0</v>
      </c>
      <c r="I456" s="282"/>
      <c r="J456" s="283"/>
      <c r="K456" s="284"/>
      <c r="L456" s="508">
        <f t="shared" si="88"/>
        <v>0</v>
      </c>
      <c r="M456" s="282"/>
      <c r="N456" s="283"/>
      <c r="O456" s="283"/>
      <c r="P456" s="283"/>
      <c r="Q456" s="283"/>
      <c r="R456" s="283"/>
      <c r="S456" s="283"/>
      <c r="T456" s="283"/>
      <c r="U456" s="283"/>
      <c r="V456" s="283"/>
      <c r="W456" s="283"/>
      <c r="X456" s="283"/>
      <c r="Y456" s="283"/>
      <c r="Z456" s="283"/>
      <c r="AA456" s="283"/>
      <c r="AB456" s="283"/>
      <c r="AC456" s="311"/>
      <c r="AD456" s="198">
        <f>'Основні дані'!$B$1</f>
        <v>260</v>
      </c>
    </row>
    <row r="457" spans="1:30" s="157" customFormat="1" ht="30" hidden="1">
      <c r="A457" s="397" t="s">
        <v>647</v>
      </c>
      <c r="B457" s="388"/>
      <c r="C457" s="385"/>
      <c r="D457" s="315"/>
      <c r="E457" s="314"/>
      <c r="F457" s="508">
        <f t="shared" si="86"/>
        <v>0</v>
      </c>
      <c r="G457" s="509">
        <f t="shared" si="87"/>
        <v>0</v>
      </c>
      <c r="H457" s="510">
        <f t="shared" si="89"/>
        <v>0</v>
      </c>
      <c r="I457" s="282"/>
      <c r="J457" s="283"/>
      <c r="K457" s="284"/>
      <c r="L457" s="508">
        <f t="shared" si="88"/>
        <v>0</v>
      </c>
      <c r="M457" s="282"/>
      <c r="N457" s="283"/>
      <c r="O457" s="283"/>
      <c r="P457" s="283"/>
      <c r="Q457" s="283"/>
      <c r="R457" s="283"/>
      <c r="S457" s="283"/>
      <c r="T457" s="283"/>
      <c r="U457" s="283"/>
      <c r="V457" s="283"/>
      <c r="W457" s="283"/>
      <c r="X457" s="283"/>
      <c r="Y457" s="283"/>
      <c r="Z457" s="283"/>
      <c r="AA457" s="283"/>
      <c r="AB457" s="283"/>
      <c r="AC457" s="311"/>
      <c r="AD457" s="198">
        <f>'Основні дані'!$B$1</f>
        <v>260</v>
      </c>
    </row>
    <row r="458" spans="1:30" s="157" customFormat="1" ht="30" hidden="1">
      <c r="A458" s="397" t="s">
        <v>648</v>
      </c>
      <c r="B458" s="449"/>
      <c r="C458" s="450"/>
      <c r="D458" s="451"/>
      <c r="E458" s="452"/>
      <c r="F458" s="512">
        <f t="shared" si="86"/>
        <v>0</v>
      </c>
      <c r="G458" s="513">
        <f t="shared" si="87"/>
        <v>0</v>
      </c>
      <c r="H458" s="510">
        <f t="shared" si="89"/>
        <v>0</v>
      </c>
      <c r="I458" s="285"/>
      <c r="J458" s="286"/>
      <c r="K458" s="287"/>
      <c r="L458" s="512">
        <f t="shared" si="88"/>
        <v>0</v>
      </c>
      <c r="M458" s="285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312"/>
      <c r="AD458" s="198">
        <f>'Основні дані'!$B$1</f>
        <v>260</v>
      </c>
    </row>
    <row r="459" spans="1:30" s="456" customFormat="1" ht="28.5" hidden="1" thickBot="1">
      <c r="A459" s="453"/>
      <c r="B459" s="469" t="s">
        <v>31</v>
      </c>
      <c r="C459" s="463"/>
      <c r="D459" s="468" t="s">
        <v>378</v>
      </c>
      <c r="E459" s="464"/>
      <c r="F459" s="458">
        <f t="shared" si="86"/>
        <v>6</v>
      </c>
      <c r="G459" s="459">
        <f t="shared" si="87"/>
        <v>180</v>
      </c>
      <c r="H459" s="459">
        <f>(M459*Титул!BC$18)+(O459*Титул!BD$18)+(Q459*Титул!BE$18)+(S459*Титул!BF$18)+(U459*Титул!BG$18)+(W459*Титул!BH$18)+(Y459*Титул!BI$18)+(AA459*Титул!BJ$18)</f>
        <v>0</v>
      </c>
      <c r="I459" s="459"/>
      <c r="J459" s="459"/>
      <c r="K459" s="459"/>
      <c r="L459" s="459">
        <f t="shared" si="88"/>
        <v>180</v>
      </c>
      <c r="M459" s="459"/>
      <c r="N459" s="459">
        <f>Титул!$BC$20*1.5</f>
        <v>0</v>
      </c>
      <c r="O459" s="459"/>
      <c r="P459" s="459">
        <f>Титул!$BD$20*1.5</f>
        <v>0</v>
      </c>
      <c r="Q459" s="459"/>
      <c r="R459" s="459">
        <f>Титул!$BE$20*1.5</f>
        <v>0</v>
      </c>
      <c r="S459" s="459"/>
      <c r="T459" s="459">
        <f>Титул!$BF$20*1.5</f>
        <v>0</v>
      </c>
      <c r="U459" s="459"/>
      <c r="V459" s="459">
        <f>Титул!$BG$20*1.5</f>
        <v>0</v>
      </c>
      <c r="W459" s="459"/>
      <c r="X459" s="459">
        <f>Титул!$BH$20*1.5</f>
        <v>0</v>
      </c>
      <c r="Y459" s="459"/>
      <c r="Z459" s="459">
        <f>Титул!$BI$20*1.5</f>
        <v>0</v>
      </c>
      <c r="AA459" s="459"/>
      <c r="AB459" s="459">
        <v>6</v>
      </c>
      <c r="AC459" s="454"/>
      <c r="AD459" s="455">
        <f>'Основні дані'!$B$1</f>
        <v>260</v>
      </c>
    </row>
    <row r="460" spans="1:30" s="157" customFormat="1" ht="28.5" hidden="1" thickBot="1">
      <c r="A460" s="266"/>
      <c r="B460" s="470" t="s">
        <v>115</v>
      </c>
      <c r="C460" s="465"/>
      <c r="D460" s="465"/>
      <c r="E460" s="466"/>
      <c r="F460" s="461">
        <f t="shared" si="86"/>
        <v>6</v>
      </c>
      <c r="G460" s="461">
        <f>F460*30</f>
        <v>180</v>
      </c>
      <c r="H460" s="461"/>
      <c r="I460" s="461"/>
      <c r="J460" s="461"/>
      <c r="K460" s="461"/>
      <c r="L460" s="461">
        <f>IF(G460-H460=G460-I460-J460-K460,G460-H460,"!ОШИБКА!")</f>
        <v>180</v>
      </c>
      <c r="M460" s="461"/>
      <c r="N460" s="461"/>
      <c r="O460" s="461"/>
      <c r="P460" s="461"/>
      <c r="Q460" s="461"/>
      <c r="R460" s="461"/>
      <c r="S460" s="461"/>
      <c r="T460" s="461"/>
      <c r="U460" s="461"/>
      <c r="V460" s="461"/>
      <c r="W460" s="461"/>
      <c r="X460" s="461"/>
      <c r="Y460" s="461"/>
      <c r="Z460" s="461"/>
      <c r="AA460" s="461"/>
      <c r="AB460" s="461">
        <f>Титул!$AS$35+Титул!$AS$37+Титул!$AS$39</f>
        <v>6</v>
      </c>
      <c r="AC460" s="349"/>
      <c r="AD460" s="198">
        <f>'Основні дані'!$B$1</f>
        <v>260</v>
      </c>
    </row>
    <row r="461" spans="1:30" s="157" customFormat="1" ht="27" hidden="1">
      <c r="A461" s="445" t="s">
        <v>650</v>
      </c>
      <c r="B461" s="446" t="s">
        <v>649</v>
      </c>
      <c r="C461" s="447"/>
      <c r="D461" s="447"/>
      <c r="E461" s="447"/>
      <c r="F461" s="457">
        <f>IF(SUM(F462:F488)=F$97,F$97,"ОШИБКА")</f>
        <v>12</v>
      </c>
      <c r="G461" s="457">
        <f>IF(SUM(G462:G488)=G$97,G$97,"ОШИБКА")</f>
        <v>360</v>
      </c>
      <c r="H461" s="457">
        <f aca="true" t="shared" si="90" ref="H461:AA461">SUM(H462:H488)</f>
        <v>0</v>
      </c>
      <c r="I461" s="457">
        <f t="shared" si="90"/>
        <v>0</v>
      </c>
      <c r="J461" s="457">
        <f t="shared" si="90"/>
        <v>0</v>
      </c>
      <c r="K461" s="457">
        <f t="shared" si="90"/>
        <v>0</v>
      </c>
      <c r="L461" s="457">
        <f t="shared" si="90"/>
        <v>360</v>
      </c>
      <c r="M461" s="457">
        <f t="shared" si="90"/>
        <v>0</v>
      </c>
      <c r="N461" s="457">
        <f t="shared" si="90"/>
        <v>0</v>
      </c>
      <c r="O461" s="457">
        <f t="shared" si="90"/>
        <v>0</v>
      </c>
      <c r="P461" s="457">
        <f t="shared" si="90"/>
        <v>0</v>
      </c>
      <c r="Q461" s="457">
        <f t="shared" si="90"/>
        <v>0</v>
      </c>
      <c r="R461" s="457">
        <f t="shared" si="90"/>
        <v>0</v>
      </c>
      <c r="S461" s="457">
        <f t="shared" si="90"/>
        <v>0</v>
      </c>
      <c r="T461" s="457">
        <f t="shared" si="90"/>
        <v>0</v>
      </c>
      <c r="U461" s="457">
        <f t="shared" si="90"/>
        <v>0</v>
      </c>
      <c r="V461" s="457">
        <f t="shared" si="90"/>
        <v>0</v>
      </c>
      <c r="W461" s="457">
        <f t="shared" si="90"/>
        <v>0</v>
      </c>
      <c r="X461" s="457">
        <f t="shared" si="90"/>
        <v>0</v>
      </c>
      <c r="Y461" s="457">
        <f t="shared" si="90"/>
        <v>0</v>
      </c>
      <c r="Z461" s="457">
        <f t="shared" si="90"/>
        <v>0</v>
      </c>
      <c r="AA461" s="457">
        <f t="shared" si="90"/>
        <v>0</v>
      </c>
      <c r="AB461" s="457"/>
      <c r="AC461" s="448"/>
      <c r="AD461" s="198">
        <f>'Основні дані'!$B$1</f>
        <v>260</v>
      </c>
    </row>
    <row r="462" spans="1:30" s="157" customFormat="1" ht="30" hidden="1">
      <c r="A462" s="397" t="s">
        <v>651</v>
      </c>
      <c r="B462" s="386"/>
      <c r="C462" s="444"/>
      <c r="D462" s="444"/>
      <c r="E462" s="444"/>
      <c r="F462" s="510">
        <f aca="true" t="shared" si="91" ref="F462:F488">N462+P462+R462+T462+V462+X462+Z462+AB462</f>
        <v>0</v>
      </c>
      <c r="G462" s="511">
        <f aca="true" t="shared" si="92" ref="G462:G487">F462*30</f>
        <v>0</v>
      </c>
      <c r="H462" s="510">
        <f>M462*2+O462*2+Q462*2+S462*2+U462*3+W462*3+Y462*3+AA462*2</f>
        <v>0</v>
      </c>
      <c r="I462" s="288"/>
      <c r="J462" s="289"/>
      <c r="K462" s="290"/>
      <c r="L462" s="510">
        <f aca="true" t="shared" si="93" ref="L462:L487">IF(H462=I462+J462+K462,G462-H462,"!ОШИБКА!")</f>
        <v>0</v>
      </c>
      <c r="M462" s="288"/>
      <c r="N462" s="289"/>
      <c r="O462" s="289"/>
      <c r="P462" s="289"/>
      <c r="Q462" s="289"/>
      <c r="R462" s="289"/>
      <c r="S462" s="289"/>
      <c r="T462" s="289"/>
      <c r="U462" s="289"/>
      <c r="V462" s="289"/>
      <c r="W462" s="289"/>
      <c r="X462" s="289"/>
      <c r="Y462" s="289"/>
      <c r="Z462" s="289"/>
      <c r="AA462" s="289"/>
      <c r="AB462" s="289"/>
      <c r="AC462" s="442"/>
      <c r="AD462" s="198">
        <f>'Основні дані'!$B$1</f>
        <v>260</v>
      </c>
    </row>
    <row r="463" spans="1:30" s="157" customFormat="1" ht="30" hidden="1">
      <c r="A463" s="397" t="s">
        <v>652</v>
      </c>
      <c r="B463" s="384"/>
      <c r="C463" s="385"/>
      <c r="D463" s="385"/>
      <c r="E463" s="385"/>
      <c r="F463" s="508">
        <f t="shared" si="91"/>
        <v>0</v>
      </c>
      <c r="G463" s="509">
        <f t="shared" si="92"/>
        <v>0</v>
      </c>
      <c r="H463" s="510">
        <f aca="true" t="shared" si="94" ref="H463:H486">M463*2+O463*2+Q463*2+S463*2+U463*3+W463*3+Y463*3+AA463*2</f>
        <v>0</v>
      </c>
      <c r="I463" s="282"/>
      <c r="J463" s="283"/>
      <c r="K463" s="284"/>
      <c r="L463" s="508">
        <f t="shared" si="93"/>
        <v>0</v>
      </c>
      <c r="M463" s="282"/>
      <c r="N463" s="283"/>
      <c r="O463" s="283"/>
      <c r="P463" s="283"/>
      <c r="Q463" s="283"/>
      <c r="R463" s="283"/>
      <c r="S463" s="283"/>
      <c r="T463" s="283"/>
      <c r="U463" s="283"/>
      <c r="V463" s="283"/>
      <c r="W463" s="283"/>
      <c r="X463" s="283"/>
      <c r="Y463" s="283"/>
      <c r="Z463" s="283"/>
      <c r="AA463" s="283"/>
      <c r="AB463" s="283"/>
      <c r="AC463" s="443"/>
      <c r="AD463" s="198">
        <f>'Основні дані'!$B$1</f>
        <v>260</v>
      </c>
    </row>
    <row r="464" spans="1:30" s="157" customFormat="1" ht="30" hidden="1">
      <c r="A464" s="397" t="s">
        <v>653</v>
      </c>
      <c r="B464" s="384"/>
      <c r="C464" s="385"/>
      <c r="D464" s="385"/>
      <c r="E464" s="385"/>
      <c r="F464" s="508">
        <f t="shared" si="91"/>
        <v>0</v>
      </c>
      <c r="G464" s="509">
        <f t="shared" si="92"/>
        <v>0</v>
      </c>
      <c r="H464" s="510">
        <f t="shared" si="94"/>
        <v>0</v>
      </c>
      <c r="I464" s="282"/>
      <c r="J464" s="283"/>
      <c r="K464" s="284"/>
      <c r="L464" s="508">
        <f t="shared" si="93"/>
        <v>0</v>
      </c>
      <c r="M464" s="282"/>
      <c r="N464" s="283"/>
      <c r="O464" s="283"/>
      <c r="P464" s="283"/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311"/>
      <c r="AD464" s="198">
        <f>'Основні дані'!$B$1</f>
        <v>260</v>
      </c>
    </row>
    <row r="465" spans="1:30" s="157" customFormat="1" ht="30" hidden="1">
      <c r="A465" s="397" t="s">
        <v>654</v>
      </c>
      <c r="B465" s="384"/>
      <c r="C465" s="385"/>
      <c r="D465" s="385"/>
      <c r="E465" s="385"/>
      <c r="F465" s="508">
        <f t="shared" si="91"/>
        <v>0</v>
      </c>
      <c r="G465" s="509">
        <f t="shared" si="92"/>
        <v>0</v>
      </c>
      <c r="H465" s="510">
        <f t="shared" si="94"/>
        <v>0</v>
      </c>
      <c r="I465" s="282"/>
      <c r="J465" s="283"/>
      <c r="K465" s="284"/>
      <c r="L465" s="508">
        <f t="shared" si="93"/>
        <v>0</v>
      </c>
      <c r="M465" s="282"/>
      <c r="N465" s="283"/>
      <c r="O465" s="283"/>
      <c r="P465" s="283"/>
      <c r="Q465" s="283"/>
      <c r="R465" s="283"/>
      <c r="S465" s="283"/>
      <c r="T465" s="283"/>
      <c r="U465" s="283"/>
      <c r="V465" s="283"/>
      <c r="W465" s="283"/>
      <c r="X465" s="283"/>
      <c r="Y465" s="283"/>
      <c r="Z465" s="283"/>
      <c r="AA465" s="283"/>
      <c r="AB465" s="283"/>
      <c r="AC465" s="311"/>
      <c r="AD465" s="198">
        <f>'Основні дані'!$B$1</f>
        <v>260</v>
      </c>
    </row>
    <row r="466" spans="1:30" s="157" customFormat="1" ht="30" hidden="1">
      <c r="A466" s="397" t="s">
        <v>655</v>
      </c>
      <c r="B466" s="384"/>
      <c r="C466" s="385"/>
      <c r="D466" s="314"/>
      <c r="E466" s="315"/>
      <c r="F466" s="508">
        <f t="shared" si="91"/>
        <v>0</v>
      </c>
      <c r="G466" s="509">
        <f t="shared" si="92"/>
        <v>0</v>
      </c>
      <c r="H466" s="510">
        <f t="shared" si="94"/>
        <v>0</v>
      </c>
      <c r="I466" s="282"/>
      <c r="J466" s="283"/>
      <c r="K466" s="284"/>
      <c r="L466" s="508">
        <f t="shared" si="93"/>
        <v>0</v>
      </c>
      <c r="M466" s="282"/>
      <c r="N466" s="283"/>
      <c r="O466" s="283"/>
      <c r="P466" s="283"/>
      <c r="Q466" s="283"/>
      <c r="R466" s="283"/>
      <c r="S466" s="283"/>
      <c r="T466" s="283"/>
      <c r="U466" s="283"/>
      <c r="V466" s="283"/>
      <c r="W466" s="283"/>
      <c r="X466" s="283"/>
      <c r="Y466" s="283"/>
      <c r="Z466" s="283"/>
      <c r="AA466" s="283"/>
      <c r="AB466" s="283"/>
      <c r="AC466" s="311"/>
      <c r="AD466" s="198">
        <f>'Основні дані'!$B$1</f>
        <v>260</v>
      </c>
    </row>
    <row r="467" spans="1:30" s="157" customFormat="1" ht="30" hidden="1">
      <c r="A467" s="397" t="s">
        <v>656</v>
      </c>
      <c r="B467" s="386"/>
      <c r="C467" s="385"/>
      <c r="D467" s="314"/>
      <c r="E467" s="314"/>
      <c r="F467" s="508">
        <f t="shared" si="91"/>
        <v>0</v>
      </c>
      <c r="G467" s="509">
        <f t="shared" si="92"/>
        <v>0</v>
      </c>
      <c r="H467" s="510">
        <f t="shared" si="94"/>
        <v>0</v>
      </c>
      <c r="I467" s="282"/>
      <c r="J467" s="283"/>
      <c r="K467" s="284"/>
      <c r="L467" s="508">
        <f t="shared" si="93"/>
        <v>0</v>
      </c>
      <c r="M467" s="282"/>
      <c r="N467" s="283"/>
      <c r="O467" s="283"/>
      <c r="P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  <c r="AC467" s="311"/>
      <c r="AD467" s="198">
        <f>'Основні дані'!$B$1</f>
        <v>260</v>
      </c>
    </row>
    <row r="468" spans="1:30" s="157" customFormat="1" ht="30" hidden="1">
      <c r="A468" s="397" t="s">
        <v>657</v>
      </c>
      <c r="B468" s="387"/>
      <c r="C468" s="385"/>
      <c r="D468" s="314"/>
      <c r="E468" s="314"/>
      <c r="F468" s="508">
        <f t="shared" si="91"/>
        <v>0</v>
      </c>
      <c r="G468" s="509">
        <f t="shared" si="92"/>
        <v>0</v>
      </c>
      <c r="H468" s="510">
        <f t="shared" si="94"/>
        <v>0</v>
      </c>
      <c r="I468" s="282"/>
      <c r="J468" s="283"/>
      <c r="K468" s="284"/>
      <c r="L468" s="508">
        <f t="shared" si="93"/>
        <v>0</v>
      </c>
      <c r="M468" s="282"/>
      <c r="N468" s="283"/>
      <c r="O468" s="283"/>
      <c r="P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  <c r="AC468" s="311"/>
      <c r="AD468" s="198">
        <f>'Основні дані'!$B$1</f>
        <v>260</v>
      </c>
    </row>
    <row r="469" spans="1:30" s="157" customFormat="1" ht="30" hidden="1">
      <c r="A469" s="397" t="s">
        <v>658</v>
      </c>
      <c r="B469" s="388"/>
      <c r="C469" s="385"/>
      <c r="D469" s="315"/>
      <c r="E469" s="314"/>
      <c r="F469" s="508">
        <f t="shared" si="91"/>
        <v>0</v>
      </c>
      <c r="G469" s="509">
        <f t="shared" si="92"/>
        <v>0</v>
      </c>
      <c r="H469" s="510">
        <f t="shared" si="94"/>
        <v>0</v>
      </c>
      <c r="I469" s="282"/>
      <c r="J469" s="283"/>
      <c r="K469" s="284"/>
      <c r="L469" s="508">
        <f t="shared" si="93"/>
        <v>0</v>
      </c>
      <c r="M469" s="282"/>
      <c r="N469" s="283"/>
      <c r="O469" s="283"/>
      <c r="P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311"/>
      <c r="AD469" s="198">
        <f>'Основні дані'!$B$1</f>
        <v>260</v>
      </c>
    </row>
    <row r="470" spans="1:30" s="157" customFormat="1" ht="30" hidden="1">
      <c r="A470" s="397" t="s">
        <v>659</v>
      </c>
      <c r="B470" s="388"/>
      <c r="C470" s="385"/>
      <c r="D470" s="315"/>
      <c r="E470" s="314"/>
      <c r="F470" s="508">
        <f t="shared" si="91"/>
        <v>0</v>
      </c>
      <c r="G470" s="509">
        <f t="shared" si="92"/>
        <v>0</v>
      </c>
      <c r="H470" s="510">
        <f t="shared" si="94"/>
        <v>0</v>
      </c>
      <c r="I470" s="282"/>
      <c r="J470" s="283"/>
      <c r="K470" s="284"/>
      <c r="L470" s="508">
        <f t="shared" si="93"/>
        <v>0</v>
      </c>
      <c r="M470" s="282"/>
      <c r="N470" s="283"/>
      <c r="O470" s="283"/>
      <c r="P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311"/>
      <c r="AD470" s="198">
        <f>'Основні дані'!$B$1</f>
        <v>260</v>
      </c>
    </row>
    <row r="471" spans="1:30" s="157" customFormat="1" ht="30" hidden="1">
      <c r="A471" s="397" t="s">
        <v>660</v>
      </c>
      <c r="B471" s="388"/>
      <c r="C471" s="385"/>
      <c r="D471" s="315"/>
      <c r="E471" s="314"/>
      <c r="F471" s="508">
        <f t="shared" si="91"/>
        <v>0</v>
      </c>
      <c r="G471" s="509">
        <f t="shared" si="92"/>
        <v>0</v>
      </c>
      <c r="H471" s="510">
        <f t="shared" si="94"/>
        <v>0</v>
      </c>
      <c r="I471" s="282"/>
      <c r="J471" s="283"/>
      <c r="K471" s="284"/>
      <c r="L471" s="508">
        <f t="shared" si="93"/>
        <v>0</v>
      </c>
      <c r="M471" s="282"/>
      <c r="N471" s="283"/>
      <c r="O471" s="283"/>
      <c r="P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  <c r="AC471" s="311"/>
      <c r="AD471" s="198">
        <f>'Основні дані'!$B$1</f>
        <v>260</v>
      </c>
    </row>
    <row r="472" spans="1:30" s="157" customFormat="1" ht="30" hidden="1">
      <c r="A472" s="397" t="s">
        <v>661</v>
      </c>
      <c r="B472" s="388"/>
      <c r="C472" s="314"/>
      <c r="D472" s="315"/>
      <c r="E472" s="315"/>
      <c r="F472" s="508">
        <f t="shared" si="91"/>
        <v>0</v>
      </c>
      <c r="G472" s="509">
        <f t="shared" si="92"/>
        <v>0</v>
      </c>
      <c r="H472" s="510">
        <f t="shared" si="94"/>
        <v>0</v>
      </c>
      <c r="I472" s="282"/>
      <c r="J472" s="283"/>
      <c r="K472" s="284"/>
      <c r="L472" s="508">
        <f t="shared" si="93"/>
        <v>0</v>
      </c>
      <c r="M472" s="282"/>
      <c r="N472" s="283"/>
      <c r="O472" s="283"/>
      <c r="P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  <c r="AC472" s="311"/>
      <c r="AD472" s="198">
        <f>'Основні дані'!$B$1</f>
        <v>260</v>
      </c>
    </row>
    <row r="473" spans="1:30" s="157" customFormat="1" ht="30" hidden="1">
      <c r="A473" s="397" t="s">
        <v>662</v>
      </c>
      <c r="B473" s="388"/>
      <c r="C473" s="314"/>
      <c r="D473" s="315"/>
      <c r="E473" s="315"/>
      <c r="F473" s="508">
        <f t="shared" si="91"/>
        <v>0</v>
      </c>
      <c r="G473" s="509">
        <f t="shared" si="92"/>
        <v>0</v>
      </c>
      <c r="H473" s="510">
        <f t="shared" si="94"/>
        <v>0</v>
      </c>
      <c r="I473" s="282"/>
      <c r="J473" s="283"/>
      <c r="K473" s="284"/>
      <c r="L473" s="508">
        <f t="shared" si="93"/>
        <v>0</v>
      </c>
      <c r="M473" s="282"/>
      <c r="N473" s="283"/>
      <c r="O473" s="283"/>
      <c r="P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  <c r="AC473" s="311"/>
      <c r="AD473" s="198">
        <f>'Основні дані'!$B$1</f>
        <v>260</v>
      </c>
    </row>
    <row r="474" spans="1:30" s="157" customFormat="1" ht="30" hidden="1">
      <c r="A474" s="397" t="s">
        <v>663</v>
      </c>
      <c r="B474" s="388"/>
      <c r="C474" s="314"/>
      <c r="D474" s="315"/>
      <c r="E474" s="315"/>
      <c r="F474" s="508">
        <f t="shared" si="91"/>
        <v>0</v>
      </c>
      <c r="G474" s="509">
        <f t="shared" si="92"/>
        <v>0</v>
      </c>
      <c r="H474" s="510">
        <f t="shared" si="94"/>
        <v>0</v>
      </c>
      <c r="I474" s="282"/>
      <c r="J474" s="283"/>
      <c r="K474" s="284"/>
      <c r="L474" s="508">
        <f t="shared" si="93"/>
        <v>0</v>
      </c>
      <c r="M474" s="282"/>
      <c r="N474" s="283"/>
      <c r="O474" s="283"/>
      <c r="P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311"/>
      <c r="AD474" s="198">
        <f>'Основні дані'!$B$1</f>
        <v>260</v>
      </c>
    </row>
    <row r="475" spans="1:30" s="157" customFormat="1" ht="30" hidden="1">
      <c r="A475" s="397" t="s">
        <v>664</v>
      </c>
      <c r="B475" s="388"/>
      <c r="C475" s="315"/>
      <c r="D475" s="315"/>
      <c r="E475" s="315"/>
      <c r="F475" s="508">
        <f t="shared" si="91"/>
        <v>0</v>
      </c>
      <c r="G475" s="509">
        <f t="shared" si="92"/>
        <v>0</v>
      </c>
      <c r="H475" s="510">
        <f t="shared" si="94"/>
        <v>0</v>
      </c>
      <c r="I475" s="282"/>
      <c r="J475" s="283"/>
      <c r="K475" s="284"/>
      <c r="L475" s="508">
        <f t="shared" si="93"/>
        <v>0</v>
      </c>
      <c r="M475" s="282"/>
      <c r="N475" s="283"/>
      <c r="O475" s="283"/>
      <c r="P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C475" s="311"/>
      <c r="AD475" s="198">
        <f>'Основні дані'!$B$1</f>
        <v>260</v>
      </c>
    </row>
    <row r="476" spans="1:30" s="157" customFormat="1" ht="30" hidden="1">
      <c r="A476" s="397" t="s">
        <v>665</v>
      </c>
      <c r="B476" s="388"/>
      <c r="C476" s="315"/>
      <c r="D476" s="315"/>
      <c r="E476" s="315"/>
      <c r="F476" s="508">
        <f t="shared" si="91"/>
        <v>0</v>
      </c>
      <c r="G476" s="509">
        <f t="shared" si="92"/>
        <v>0</v>
      </c>
      <c r="H476" s="510">
        <f t="shared" si="94"/>
        <v>0</v>
      </c>
      <c r="I476" s="282"/>
      <c r="J476" s="283"/>
      <c r="K476" s="284"/>
      <c r="L476" s="508">
        <f t="shared" si="93"/>
        <v>0</v>
      </c>
      <c r="M476" s="282"/>
      <c r="N476" s="283"/>
      <c r="O476" s="283"/>
      <c r="P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C476" s="311"/>
      <c r="AD476" s="198">
        <f>'Основні дані'!$B$1</f>
        <v>260</v>
      </c>
    </row>
    <row r="477" spans="1:30" s="157" customFormat="1" ht="30" hidden="1">
      <c r="A477" s="397" t="s">
        <v>666</v>
      </c>
      <c r="B477" s="388"/>
      <c r="C477" s="315"/>
      <c r="D477" s="315"/>
      <c r="E477" s="315"/>
      <c r="F477" s="508">
        <f t="shared" si="91"/>
        <v>0</v>
      </c>
      <c r="G477" s="509">
        <f t="shared" si="92"/>
        <v>0</v>
      </c>
      <c r="H477" s="510">
        <f t="shared" si="94"/>
        <v>0</v>
      </c>
      <c r="I477" s="282"/>
      <c r="J477" s="283"/>
      <c r="K477" s="284"/>
      <c r="L477" s="508">
        <f t="shared" si="93"/>
        <v>0</v>
      </c>
      <c r="M477" s="282"/>
      <c r="N477" s="283"/>
      <c r="O477" s="283"/>
      <c r="P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C477" s="311"/>
      <c r="AD477" s="198">
        <f>'Основні дані'!$B$1</f>
        <v>260</v>
      </c>
    </row>
    <row r="478" spans="1:30" s="157" customFormat="1" ht="30" hidden="1">
      <c r="A478" s="397" t="s">
        <v>667</v>
      </c>
      <c r="B478" s="388"/>
      <c r="C478" s="315"/>
      <c r="D478" s="315"/>
      <c r="E478" s="315"/>
      <c r="F478" s="508">
        <f t="shared" si="91"/>
        <v>0</v>
      </c>
      <c r="G478" s="509">
        <f t="shared" si="92"/>
        <v>0</v>
      </c>
      <c r="H478" s="510">
        <f t="shared" si="94"/>
        <v>0</v>
      </c>
      <c r="I478" s="282"/>
      <c r="J478" s="283"/>
      <c r="K478" s="284"/>
      <c r="L478" s="508">
        <f t="shared" si="93"/>
        <v>0</v>
      </c>
      <c r="M478" s="282"/>
      <c r="N478" s="283"/>
      <c r="O478" s="283"/>
      <c r="P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311"/>
      <c r="AD478" s="198">
        <f>'Основні дані'!$B$1</f>
        <v>260</v>
      </c>
    </row>
    <row r="479" spans="1:30" s="157" customFormat="1" ht="30" hidden="1">
      <c r="A479" s="397" t="s">
        <v>668</v>
      </c>
      <c r="B479" s="388"/>
      <c r="C479" s="315"/>
      <c r="D479" s="315"/>
      <c r="E479" s="315"/>
      <c r="F479" s="508">
        <f t="shared" si="91"/>
        <v>0</v>
      </c>
      <c r="G479" s="509">
        <f t="shared" si="92"/>
        <v>0</v>
      </c>
      <c r="H479" s="510">
        <f t="shared" si="94"/>
        <v>0</v>
      </c>
      <c r="I479" s="282"/>
      <c r="J479" s="283"/>
      <c r="K479" s="284"/>
      <c r="L479" s="508">
        <f t="shared" si="93"/>
        <v>0</v>
      </c>
      <c r="M479" s="282"/>
      <c r="N479" s="283"/>
      <c r="O479" s="283"/>
      <c r="P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311"/>
      <c r="AD479" s="198">
        <f>'Основні дані'!$B$1</f>
        <v>260</v>
      </c>
    </row>
    <row r="480" spans="1:30" s="157" customFormat="1" ht="30" hidden="1">
      <c r="A480" s="397" t="s">
        <v>669</v>
      </c>
      <c r="B480" s="388"/>
      <c r="C480" s="315"/>
      <c r="D480" s="315"/>
      <c r="E480" s="315"/>
      <c r="F480" s="508">
        <f t="shared" si="91"/>
        <v>0</v>
      </c>
      <c r="G480" s="509">
        <f t="shared" si="92"/>
        <v>0</v>
      </c>
      <c r="H480" s="510">
        <f t="shared" si="94"/>
        <v>0</v>
      </c>
      <c r="I480" s="282"/>
      <c r="J480" s="283"/>
      <c r="K480" s="284"/>
      <c r="L480" s="508">
        <f t="shared" si="93"/>
        <v>0</v>
      </c>
      <c r="M480" s="282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311"/>
      <c r="AD480" s="198">
        <f>'Основні дані'!$B$1</f>
        <v>260</v>
      </c>
    </row>
    <row r="481" spans="1:30" s="157" customFormat="1" ht="30" hidden="1">
      <c r="A481" s="397" t="s">
        <v>670</v>
      </c>
      <c r="B481" s="388"/>
      <c r="C481" s="315"/>
      <c r="D481" s="315"/>
      <c r="E481" s="315"/>
      <c r="F481" s="508">
        <f t="shared" si="91"/>
        <v>0</v>
      </c>
      <c r="G481" s="509">
        <f t="shared" si="92"/>
        <v>0</v>
      </c>
      <c r="H481" s="510">
        <f t="shared" si="94"/>
        <v>0</v>
      </c>
      <c r="I481" s="282"/>
      <c r="J481" s="283"/>
      <c r="K481" s="284"/>
      <c r="L481" s="508">
        <f t="shared" si="93"/>
        <v>0</v>
      </c>
      <c r="M481" s="282"/>
      <c r="N481" s="283"/>
      <c r="O481" s="283"/>
      <c r="P481" s="283"/>
      <c r="Q481" s="283"/>
      <c r="R481" s="283"/>
      <c r="S481" s="283"/>
      <c r="T481" s="283"/>
      <c r="U481" s="283"/>
      <c r="V481" s="283"/>
      <c r="W481" s="283"/>
      <c r="X481" s="283"/>
      <c r="Y481" s="283"/>
      <c r="Z481" s="283"/>
      <c r="AA481" s="283"/>
      <c r="AB481" s="283"/>
      <c r="AC481" s="311"/>
      <c r="AD481" s="198">
        <f>'Основні дані'!$B$1</f>
        <v>260</v>
      </c>
    </row>
    <row r="482" spans="1:30" s="157" customFormat="1" ht="30" hidden="1">
      <c r="A482" s="397" t="s">
        <v>671</v>
      </c>
      <c r="B482" s="386"/>
      <c r="C482" s="385"/>
      <c r="D482" s="314"/>
      <c r="E482" s="314"/>
      <c r="F482" s="508">
        <f t="shared" si="91"/>
        <v>0</v>
      </c>
      <c r="G482" s="509">
        <f t="shared" si="92"/>
        <v>0</v>
      </c>
      <c r="H482" s="510">
        <f t="shared" si="94"/>
        <v>0</v>
      </c>
      <c r="I482" s="282"/>
      <c r="J482" s="283"/>
      <c r="K482" s="284"/>
      <c r="L482" s="508">
        <f t="shared" si="93"/>
        <v>0</v>
      </c>
      <c r="M482" s="282"/>
      <c r="N482" s="283"/>
      <c r="O482" s="283"/>
      <c r="P482" s="283"/>
      <c r="Q482" s="283"/>
      <c r="R482" s="283"/>
      <c r="S482" s="283"/>
      <c r="T482" s="283"/>
      <c r="U482" s="283"/>
      <c r="V482" s="283"/>
      <c r="W482" s="283"/>
      <c r="X482" s="283"/>
      <c r="Y482" s="283"/>
      <c r="Z482" s="283"/>
      <c r="AA482" s="283"/>
      <c r="AB482" s="283"/>
      <c r="AC482" s="311"/>
      <c r="AD482" s="198">
        <f>'Основні дані'!$B$1</f>
        <v>260</v>
      </c>
    </row>
    <row r="483" spans="1:30" s="157" customFormat="1" ht="30" hidden="1">
      <c r="A483" s="397" t="s">
        <v>672</v>
      </c>
      <c r="B483" s="387"/>
      <c r="C483" s="385"/>
      <c r="D483" s="314"/>
      <c r="E483" s="314"/>
      <c r="F483" s="508">
        <f t="shared" si="91"/>
        <v>0</v>
      </c>
      <c r="G483" s="509">
        <f t="shared" si="92"/>
        <v>0</v>
      </c>
      <c r="H483" s="510">
        <f t="shared" si="94"/>
        <v>0</v>
      </c>
      <c r="I483" s="282"/>
      <c r="J483" s="283"/>
      <c r="K483" s="284"/>
      <c r="L483" s="508">
        <f t="shared" si="93"/>
        <v>0</v>
      </c>
      <c r="M483" s="282"/>
      <c r="N483" s="283"/>
      <c r="O483" s="283"/>
      <c r="P483" s="283"/>
      <c r="Q483" s="283"/>
      <c r="R483" s="283"/>
      <c r="S483" s="283"/>
      <c r="T483" s="283"/>
      <c r="U483" s="283"/>
      <c r="V483" s="283"/>
      <c r="W483" s="283"/>
      <c r="X483" s="283"/>
      <c r="Y483" s="283"/>
      <c r="Z483" s="283"/>
      <c r="AA483" s="283"/>
      <c r="AB483" s="283"/>
      <c r="AC483" s="311"/>
      <c r="AD483" s="198">
        <f>'Основні дані'!$B$1</f>
        <v>260</v>
      </c>
    </row>
    <row r="484" spans="1:30" s="157" customFormat="1" ht="30" hidden="1">
      <c r="A484" s="397" t="s">
        <v>673</v>
      </c>
      <c r="B484" s="388"/>
      <c r="C484" s="385"/>
      <c r="D484" s="315"/>
      <c r="E484" s="314"/>
      <c r="F484" s="508">
        <f t="shared" si="91"/>
        <v>0</v>
      </c>
      <c r="G484" s="509">
        <f t="shared" si="92"/>
        <v>0</v>
      </c>
      <c r="H484" s="510">
        <f t="shared" si="94"/>
        <v>0</v>
      </c>
      <c r="I484" s="282"/>
      <c r="J484" s="283"/>
      <c r="K484" s="284"/>
      <c r="L484" s="508">
        <f t="shared" si="93"/>
        <v>0</v>
      </c>
      <c r="M484" s="282"/>
      <c r="N484" s="283"/>
      <c r="O484" s="283"/>
      <c r="P484" s="283"/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  <c r="AB484" s="283"/>
      <c r="AC484" s="311"/>
      <c r="AD484" s="198">
        <f>'Основні дані'!$B$1</f>
        <v>260</v>
      </c>
    </row>
    <row r="485" spans="1:30" s="157" customFormat="1" ht="30" hidden="1">
      <c r="A485" s="397" t="s">
        <v>674</v>
      </c>
      <c r="B485" s="388"/>
      <c r="C485" s="385"/>
      <c r="D485" s="315"/>
      <c r="E485" s="314"/>
      <c r="F485" s="508">
        <f t="shared" si="91"/>
        <v>0</v>
      </c>
      <c r="G485" s="509">
        <f t="shared" si="92"/>
        <v>0</v>
      </c>
      <c r="H485" s="510">
        <f t="shared" si="94"/>
        <v>0</v>
      </c>
      <c r="I485" s="282"/>
      <c r="J485" s="283"/>
      <c r="K485" s="284"/>
      <c r="L485" s="508">
        <f t="shared" si="93"/>
        <v>0</v>
      </c>
      <c r="M485" s="282"/>
      <c r="N485" s="283"/>
      <c r="O485" s="283"/>
      <c r="P485" s="283"/>
      <c r="Q485" s="283"/>
      <c r="R485" s="283"/>
      <c r="S485" s="283"/>
      <c r="T485" s="283"/>
      <c r="U485" s="283"/>
      <c r="V485" s="283"/>
      <c r="W485" s="283"/>
      <c r="X485" s="283"/>
      <c r="Y485" s="283"/>
      <c r="Z485" s="283"/>
      <c r="AA485" s="283"/>
      <c r="AB485" s="283"/>
      <c r="AC485" s="311"/>
      <c r="AD485" s="198">
        <f>'Основні дані'!$B$1</f>
        <v>260</v>
      </c>
    </row>
    <row r="486" spans="1:30" s="157" customFormat="1" ht="30" hidden="1">
      <c r="A486" s="397" t="s">
        <v>675</v>
      </c>
      <c r="B486" s="449"/>
      <c r="C486" s="450"/>
      <c r="D486" s="451"/>
      <c r="E486" s="452"/>
      <c r="F486" s="512">
        <f t="shared" si="91"/>
        <v>0</v>
      </c>
      <c r="G486" s="513">
        <f t="shared" si="92"/>
        <v>0</v>
      </c>
      <c r="H486" s="510">
        <f t="shared" si="94"/>
        <v>0</v>
      </c>
      <c r="I486" s="285"/>
      <c r="J486" s="286"/>
      <c r="K486" s="287"/>
      <c r="L486" s="512">
        <f t="shared" si="93"/>
        <v>0</v>
      </c>
      <c r="M486" s="285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312"/>
      <c r="AD486" s="198">
        <f>'Основні дані'!$B$1</f>
        <v>260</v>
      </c>
    </row>
    <row r="487" spans="1:30" s="456" customFormat="1" ht="28.5" hidden="1" thickBot="1">
      <c r="A487" s="453"/>
      <c r="B487" s="469" t="s">
        <v>31</v>
      </c>
      <c r="C487" s="463"/>
      <c r="D487" s="468" t="s">
        <v>378</v>
      </c>
      <c r="E487" s="464"/>
      <c r="F487" s="458">
        <f t="shared" si="91"/>
        <v>6</v>
      </c>
      <c r="G487" s="459">
        <f t="shared" si="92"/>
        <v>180</v>
      </c>
      <c r="H487" s="459">
        <f>(M487*Титул!BC$18)+(O487*Титул!BD$18)+(Q487*Титул!BE$18)+(S487*Титул!BF$18)+(U487*Титул!BG$18)+(W487*Титул!BH$18)+(Y487*Титул!BI$18)+(AA487*Титул!BJ$18)</f>
        <v>0</v>
      </c>
      <c r="I487" s="459"/>
      <c r="J487" s="459"/>
      <c r="K487" s="459"/>
      <c r="L487" s="459">
        <f t="shared" si="93"/>
        <v>180</v>
      </c>
      <c r="M487" s="459"/>
      <c r="N487" s="459">
        <f>Титул!$BC$20*1.5</f>
        <v>0</v>
      </c>
      <c r="O487" s="459"/>
      <c r="P487" s="459">
        <f>Титул!$BD$20*1.5</f>
        <v>0</v>
      </c>
      <c r="Q487" s="459"/>
      <c r="R487" s="459">
        <f>Титул!$BE$20*1.5</f>
        <v>0</v>
      </c>
      <c r="S487" s="459"/>
      <c r="T487" s="459">
        <f>Титул!$BF$20*1.5</f>
        <v>0</v>
      </c>
      <c r="U487" s="459"/>
      <c r="V487" s="459">
        <f>Титул!$BG$20*1.5</f>
        <v>0</v>
      </c>
      <c r="W487" s="459"/>
      <c r="X487" s="459">
        <f>Титул!$BH$20*1.5</f>
        <v>0</v>
      </c>
      <c r="Y487" s="459"/>
      <c r="Z487" s="459">
        <f>Титул!$BI$20*1.5</f>
        <v>0</v>
      </c>
      <c r="AA487" s="459"/>
      <c r="AB487" s="459">
        <v>6</v>
      </c>
      <c r="AC487" s="454"/>
      <c r="AD487" s="455">
        <f>'Основні дані'!$B$1</f>
        <v>260</v>
      </c>
    </row>
    <row r="488" spans="1:30" s="157" customFormat="1" ht="28.5" hidden="1" thickBot="1">
      <c r="A488" s="266"/>
      <c r="B488" s="470" t="s">
        <v>115</v>
      </c>
      <c r="C488" s="465"/>
      <c r="D488" s="465"/>
      <c r="E488" s="466"/>
      <c r="F488" s="461">
        <f t="shared" si="91"/>
        <v>6</v>
      </c>
      <c r="G488" s="461">
        <f>F488*30</f>
        <v>180</v>
      </c>
      <c r="H488" s="461"/>
      <c r="I488" s="461"/>
      <c r="J488" s="461"/>
      <c r="K488" s="461"/>
      <c r="L488" s="461">
        <f>IF(G488-H488=G488-I488-J488-K488,G488-H488,"!ОШИБКА!")</f>
        <v>180</v>
      </c>
      <c r="M488" s="461"/>
      <c r="N488" s="461"/>
      <c r="O488" s="461"/>
      <c r="P488" s="461"/>
      <c r="Q488" s="461"/>
      <c r="R488" s="461"/>
      <c r="S488" s="461"/>
      <c r="T488" s="461"/>
      <c r="U488" s="461"/>
      <c r="V488" s="461"/>
      <c r="W488" s="461"/>
      <c r="X488" s="461"/>
      <c r="Y488" s="461"/>
      <c r="Z488" s="461"/>
      <c r="AA488" s="461"/>
      <c r="AB488" s="461">
        <f>Титул!$AS$35+Титул!$AS$37+Титул!$AS$39</f>
        <v>6</v>
      </c>
      <c r="AC488" s="349"/>
      <c r="AD488" s="198">
        <f>'Основні дані'!$B$1</f>
        <v>260</v>
      </c>
    </row>
    <row r="489" spans="1:30" s="157" customFormat="1" ht="27" hidden="1">
      <c r="A489" s="445" t="s">
        <v>677</v>
      </c>
      <c r="B489" s="446" t="s">
        <v>676</v>
      </c>
      <c r="C489" s="447"/>
      <c r="D489" s="447"/>
      <c r="E489" s="447"/>
      <c r="F489" s="457">
        <f>IF(SUM(F490:F516)=F$97,F$97,"ОШИБКА")</f>
        <v>12</v>
      </c>
      <c r="G489" s="457">
        <f>IF(SUM(G490:G516)=G$97,G$97,"ОШИБКА")</f>
        <v>360</v>
      </c>
      <c r="H489" s="457">
        <f aca="true" t="shared" si="95" ref="H489:AA489">SUM(H490:H516)</f>
        <v>0</v>
      </c>
      <c r="I489" s="457">
        <f t="shared" si="95"/>
        <v>0</v>
      </c>
      <c r="J489" s="457">
        <f t="shared" si="95"/>
        <v>0</v>
      </c>
      <c r="K489" s="457">
        <f t="shared" si="95"/>
        <v>0</v>
      </c>
      <c r="L489" s="457">
        <f t="shared" si="95"/>
        <v>360</v>
      </c>
      <c r="M489" s="457">
        <f t="shared" si="95"/>
        <v>0</v>
      </c>
      <c r="N489" s="457">
        <f t="shared" si="95"/>
        <v>0</v>
      </c>
      <c r="O489" s="457">
        <f t="shared" si="95"/>
        <v>0</v>
      </c>
      <c r="P489" s="457">
        <f t="shared" si="95"/>
        <v>0</v>
      </c>
      <c r="Q489" s="457">
        <f t="shared" si="95"/>
        <v>0</v>
      </c>
      <c r="R489" s="457">
        <f t="shared" si="95"/>
        <v>0</v>
      </c>
      <c r="S489" s="457">
        <f t="shared" si="95"/>
        <v>0</v>
      </c>
      <c r="T489" s="457">
        <f t="shared" si="95"/>
        <v>0</v>
      </c>
      <c r="U489" s="457">
        <f t="shared" si="95"/>
        <v>0</v>
      </c>
      <c r="V489" s="457">
        <f t="shared" si="95"/>
        <v>0</v>
      </c>
      <c r="W489" s="457">
        <f t="shared" si="95"/>
        <v>0</v>
      </c>
      <c r="X489" s="457">
        <f t="shared" si="95"/>
        <v>0</v>
      </c>
      <c r="Y489" s="457">
        <f t="shared" si="95"/>
        <v>0</v>
      </c>
      <c r="Z489" s="457">
        <f t="shared" si="95"/>
        <v>0</v>
      </c>
      <c r="AA489" s="457">
        <f t="shared" si="95"/>
        <v>0</v>
      </c>
      <c r="AB489" s="457"/>
      <c r="AC489" s="448"/>
      <c r="AD489" s="198">
        <f>'Основні дані'!$B$1</f>
        <v>260</v>
      </c>
    </row>
    <row r="490" spans="1:30" s="157" customFormat="1" ht="30" hidden="1">
      <c r="A490" s="397" t="s">
        <v>678</v>
      </c>
      <c r="B490" s="386"/>
      <c r="C490" s="444"/>
      <c r="D490" s="444"/>
      <c r="E490" s="444"/>
      <c r="F490" s="510">
        <f aca="true" t="shared" si="96" ref="F490:F516">N490+P490+R490+T490+V490+X490+Z490+AB490</f>
        <v>0</v>
      </c>
      <c r="G490" s="511">
        <f aca="true" t="shared" si="97" ref="G490:G515">F490*30</f>
        <v>0</v>
      </c>
      <c r="H490" s="510">
        <f>M490*2+O490*2+Q490*2+S490*2+U490*3+W490*3+Y490*3+AA490*2</f>
        <v>0</v>
      </c>
      <c r="I490" s="288"/>
      <c r="J490" s="289"/>
      <c r="K490" s="290"/>
      <c r="L490" s="510">
        <f aca="true" t="shared" si="98" ref="L490:L515">IF(H490=I490+J490+K490,G490-H490,"!ОШИБКА!")</f>
        <v>0</v>
      </c>
      <c r="M490" s="288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  <c r="X490" s="289"/>
      <c r="Y490" s="289"/>
      <c r="Z490" s="289"/>
      <c r="AA490" s="289"/>
      <c r="AB490" s="289"/>
      <c r="AC490" s="442"/>
      <c r="AD490" s="198">
        <f>'Основні дані'!$B$1</f>
        <v>260</v>
      </c>
    </row>
    <row r="491" spans="1:30" s="157" customFormat="1" ht="30" hidden="1">
      <c r="A491" s="397" t="s">
        <v>679</v>
      </c>
      <c r="B491" s="384"/>
      <c r="C491" s="385"/>
      <c r="D491" s="385"/>
      <c r="E491" s="385"/>
      <c r="F491" s="508">
        <f t="shared" si="96"/>
        <v>0</v>
      </c>
      <c r="G491" s="509">
        <f t="shared" si="97"/>
        <v>0</v>
      </c>
      <c r="H491" s="510">
        <f aca="true" t="shared" si="99" ref="H491:H514">M491*2+O491*2+Q491*2+S491*2+U491*3+W491*3+Y491*3+AA491*2</f>
        <v>0</v>
      </c>
      <c r="I491" s="282"/>
      <c r="J491" s="283"/>
      <c r="K491" s="284"/>
      <c r="L491" s="508">
        <f t="shared" si="98"/>
        <v>0</v>
      </c>
      <c r="M491" s="282"/>
      <c r="N491" s="283"/>
      <c r="O491" s="283"/>
      <c r="P491" s="283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  <c r="AB491" s="283"/>
      <c r="AC491" s="443"/>
      <c r="AD491" s="198">
        <f>'Основні дані'!$B$1</f>
        <v>260</v>
      </c>
    </row>
    <row r="492" spans="1:30" s="157" customFormat="1" ht="30" hidden="1">
      <c r="A492" s="397" t="s">
        <v>680</v>
      </c>
      <c r="B492" s="384"/>
      <c r="C492" s="385"/>
      <c r="D492" s="385"/>
      <c r="E492" s="385"/>
      <c r="F492" s="508">
        <f t="shared" si="96"/>
        <v>0</v>
      </c>
      <c r="G492" s="509">
        <f t="shared" si="97"/>
        <v>0</v>
      </c>
      <c r="H492" s="510">
        <f t="shared" si="99"/>
        <v>0</v>
      </c>
      <c r="I492" s="282"/>
      <c r="J492" s="283"/>
      <c r="K492" s="284"/>
      <c r="L492" s="508">
        <f t="shared" si="98"/>
        <v>0</v>
      </c>
      <c r="M492" s="282"/>
      <c r="N492" s="283"/>
      <c r="O492" s="283"/>
      <c r="P492" s="283"/>
      <c r="Q492" s="283"/>
      <c r="R492" s="283"/>
      <c r="S492" s="283"/>
      <c r="T492" s="283"/>
      <c r="U492" s="283"/>
      <c r="V492" s="283"/>
      <c r="W492" s="283"/>
      <c r="X492" s="283"/>
      <c r="Y492" s="283"/>
      <c r="Z492" s="283"/>
      <c r="AA492" s="283"/>
      <c r="AB492" s="283"/>
      <c r="AC492" s="311"/>
      <c r="AD492" s="198">
        <f>'Основні дані'!$B$1</f>
        <v>260</v>
      </c>
    </row>
    <row r="493" spans="1:30" s="157" customFormat="1" ht="30" hidden="1">
      <c r="A493" s="397" t="s">
        <v>681</v>
      </c>
      <c r="B493" s="384"/>
      <c r="C493" s="385"/>
      <c r="D493" s="385"/>
      <c r="E493" s="385"/>
      <c r="F493" s="508">
        <f t="shared" si="96"/>
        <v>0</v>
      </c>
      <c r="G493" s="509">
        <f t="shared" si="97"/>
        <v>0</v>
      </c>
      <c r="H493" s="510">
        <f t="shared" si="99"/>
        <v>0</v>
      </c>
      <c r="I493" s="282"/>
      <c r="J493" s="283"/>
      <c r="K493" s="284"/>
      <c r="L493" s="508">
        <f t="shared" si="98"/>
        <v>0</v>
      </c>
      <c r="M493" s="282"/>
      <c r="N493" s="283"/>
      <c r="O493" s="283"/>
      <c r="P493" s="283"/>
      <c r="Q493" s="283"/>
      <c r="R493" s="283"/>
      <c r="S493" s="283"/>
      <c r="T493" s="283"/>
      <c r="U493" s="283"/>
      <c r="V493" s="283"/>
      <c r="W493" s="283"/>
      <c r="X493" s="283"/>
      <c r="Y493" s="283"/>
      <c r="Z493" s="283"/>
      <c r="AA493" s="283"/>
      <c r="AB493" s="283"/>
      <c r="AC493" s="311"/>
      <c r="AD493" s="198">
        <f>'Основні дані'!$B$1</f>
        <v>260</v>
      </c>
    </row>
    <row r="494" spans="1:30" s="157" customFormat="1" ht="30" hidden="1">
      <c r="A494" s="397" t="s">
        <v>682</v>
      </c>
      <c r="B494" s="384"/>
      <c r="C494" s="385"/>
      <c r="D494" s="314"/>
      <c r="E494" s="315"/>
      <c r="F494" s="508">
        <f t="shared" si="96"/>
        <v>0</v>
      </c>
      <c r="G494" s="509">
        <f t="shared" si="97"/>
        <v>0</v>
      </c>
      <c r="H494" s="510">
        <f t="shared" si="99"/>
        <v>0</v>
      </c>
      <c r="I494" s="282"/>
      <c r="J494" s="283"/>
      <c r="K494" s="284"/>
      <c r="L494" s="508">
        <f t="shared" si="98"/>
        <v>0</v>
      </c>
      <c r="M494" s="282"/>
      <c r="N494" s="283"/>
      <c r="O494" s="283"/>
      <c r="P494" s="283"/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  <c r="AB494" s="283"/>
      <c r="AC494" s="311"/>
      <c r="AD494" s="198">
        <f>'Основні дані'!$B$1</f>
        <v>260</v>
      </c>
    </row>
    <row r="495" spans="1:30" s="157" customFormat="1" ht="30" hidden="1">
      <c r="A495" s="397" t="s">
        <v>683</v>
      </c>
      <c r="B495" s="386"/>
      <c r="C495" s="385"/>
      <c r="D495" s="314"/>
      <c r="E495" s="314"/>
      <c r="F495" s="508">
        <f t="shared" si="96"/>
        <v>0</v>
      </c>
      <c r="G495" s="509">
        <f t="shared" si="97"/>
        <v>0</v>
      </c>
      <c r="H495" s="510">
        <f t="shared" si="99"/>
        <v>0</v>
      </c>
      <c r="I495" s="282"/>
      <c r="J495" s="283"/>
      <c r="K495" s="284"/>
      <c r="L495" s="508">
        <f t="shared" si="98"/>
        <v>0</v>
      </c>
      <c r="M495" s="282"/>
      <c r="N495" s="283"/>
      <c r="O495" s="28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  <c r="AB495" s="283"/>
      <c r="AC495" s="311"/>
      <c r="AD495" s="198">
        <f>'Основні дані'!$B$1</f>
        <v>260</v>
      </c>
    </row>
    <row r="496" spans="1:30" s="157" customFormat="1" ht="30" hidden="1">
      <c r="A496" s="397" t="s">
        <v>684</v>
      </c>
      <c r="B496" s="387"/>
      <c r="C496" s="385"/>
      <c r="D496" s="314"/>
      <c r="E496" s="314"/>
      <c r="F496" s="508">
        <f t="shared" si="96"/>
        <v>0</v>
      </c>
      <c r="G496" s="509">
        <f t="shared" si="97"/>
        <v>0</v>
      </c>
      <c r="H496" s="510">
        <f t="shared" si="99"/>
        <v>0</v>
      </c>
      <c r="I496" s="282"/>
      <c r="J496" s="283"/>
      <c r="K496" s="284"/>
      <c r="L496" s="508">
        <f t="shared" si="98"/>
        <v>0</v>
      </c>
      <c r="M496" s="282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311"/>
      <c r="AD496" s="198">
        <f>'Основні дані'!$B$1</f>
        <v>260</v>
      </c>
    </row>
    <row r="497" spans="1:30" s="157" customFormat="1" ht="30" hidden="1">
      <c r="A497" s="397" t="s">
        <v>685</v>
      </c>
      <c r="B497" s="388"/>
      <c r="C497" s="385"/>
      <c r="D497" s="315"/>
      <c r="E497" s="314"/>
      <c r="F497" s="508">
        <f t="shared" si="96"/>
        <v>0</v>
      </c>
      <c r="G497" s="509">
        <f t="shared" si="97"/>
        <v>0</v>
      </c>
      <c r="H497" s="510">
        <f t="shared" si="99"/>
        <v>0</v>
      </c>
      <c r="I497" s="282"/>
      <c r="J497" s="283"/>
      <c r="K497" s="284"/>
      <c r="L497" s="508">
        <f t="shared" si="98"/>
        <v>0</v>
      </c>
      <c r="M497" s="282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311"/>
      <c r="AD497" s="198">
        <f>'Основні дані'!$B$1</f>
        <v>260</v>
      </c>
    </row>
    <row r="498" spans="1:30" s="157" customFormat="1" ht="30" hidden="1">
      <c r="A498" s="397" t="s">
        <v>686</v>
      </c>
      <c r="B498" s="388"/>
      <c r="C498" s="385"/>
      <c r="D498" s="315"/>
      <c r="E498" s="314"/>
      <c r="F498" s="508">
        <f t="shared" si="96"/>
        <v>0</v>
      </c>
      <c r="G498" s="509">
        <f t="shared" si="97"/>
        <v>0</v>
      </c>
      <c r="H498" s="510">
        <f t="shared" si="99"/>
        <v>0</v>
      </c>
      <c r="I498" s="282"/>
      <c r="J498" s="283"/>
      <c r="K498" s="284"/>
      <c r="L498" s="508">
        <f t="shared" si="98"/>
        <v>0</v>
      </c>
      <c r="M498" s="282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311"/>
      <c r="AD498" s="198">
        <f>'Основні дані'!$B$1</f>
        <v>260</v>
      </c>
    </row>
    <row r="499" spans="1:30" s="157" customFormat="1" ht="30" hidden="1">
      <c r="A499" s="397" t="s">
        <v>687</v>
      </c>
      <c r="B499" s="388"/>
      <c r="C499" s="385"/>
      <c r="D499" s="315"/>
      <c r="E499" s="314"/>
      <c r="F499" s="508">
        <f t="shared" si="96"/>
        <v>0</v>
      </c>
      <c r="G499" s="509">
        <f t="shared" si="97"/>
        <v>0</v>
      </c>
      <c r="H499" s="510">
        <f t="shared" si="99"/>
        <v>0</v>
      </c>
      <c r="I499" s="282"/>
      <c r="J499" s="283"/>
      <c r="K499" s="284"/>
      <c r="L499" s="508">
        <f t="shared" si="98"/>
        <v>0</v>
      </c>
      <c r="M499" s="282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311"/>
      <c r="AD499" s="198">
        <f>'Основні дані'!$B$1</f>
        <v>260</v>
      </c>
    </row>
    <row r="500" spans="1:30" s="157" customFormat="1" ht="30" hidden="1">
      <c r="A500" s="397" t="s">
        <v>688</v>
      </c>
      <c r="B500" s="388"/>
      <c r="C500" s="314"/>
      <c r="D500" s="315"/>
      <c r="E500" s="315"/>
      <c r="F500" s="508">
        <f t="shared" si="96"/>
        <v>0</v>
      </c>
      <c r="G500" s="509">
        <f t="shared" si="97"/>
        <v>0</v>
      </c>
      <c r="H500" s="510">
        <f t="shared" si="99"/>
        <v>0</v>
      </c>
      <c r="I500" s="282"/>
      <c r="J500" s="283"/>
      <c r="K500" s="284"/>
      <c r="L500" s="508">
        <f t="shared" si="98"/>
        <v>0</v>
      </c>
      <c r="M500" s="282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311"/>
      <c r="AD500" s="198">
        <f>'Основні дані'!$B$1</f>
        <v>260</v>
      </c>
    </row>
    <row r="501" spans="1:30" s="157" customFormat="1" ht="30" hidden="1">
      <c r="A501" s="397" t="s">
        <v>689</v>
      </c>
      <c r="B501" s="388"/>
      <c r="C501" s="314"/>
      <c r="D501" s="315"/>
      <c r="E501" s="315"/>
      <c r="F501" s="508">
        <f t="shared" si="96"/>
        <v>0</v>
      </c>
      <c r="G501" s="509">
        <f t="shared" si="97"/>
        <v>0</v>
      </c>
      <c r="H501" s="510">
        <f t="shared" si="99"/>
        <v>0</v>
      </c>
      <c r="I501" s="282"/>
      <c r="J501" s="283"/>
      <c r="K501" s="284"/>
      <c r="L501" s="508">
        <f t="shared" si="98"/>
        <v>0</v>
      </c>
      <c r="M501" s="282"/>
      <c r="N501" s="283"/>
      <c r="O501" s="283"/>
      <c r="P501" s="283"/>
      <c r="Q501" s="283"/>
      <c r="R501" s="283"/>
      <c r="S501" s="283"/>
      <c r="T501" s="283"/>
      <c r="U501" s="283"/>
      <c r="V501" s="283"/>
      <c r="W501" s="283"/>
      <c r="X501" s="283"/>
      <c r="Y501" s="283"/>
      <c r="Z501" s="283"/>
      <c r="AA501" s="283"/>
      <c r="AB501" s="283"/>
      <c r="AC501" s="311"/>
      <c r="AD501" s="198">
        <f>'Основні дані'!$B$1</f>
        <v>260</v>
      </c>
    </row>
    <row r="502" spans="1:30" s="157" customFormat="1" ht="30" hidden="1">
      <c r="A502" s="397" t="s">
        <v>690</v>
      </c>
      <c r="B502" s="388"/>
      <c r="C502" s="314"/>
      <c r="D502" s="315"/>
      <c r="E502" s="315"/>
      <c r="F502" s="508">
        <f t="shared" si="96"/>
        <v>0</v>
      </c>
      <c r="G502" s="509">
        <f t="shared" si="97"/>
        <v>0</v>
      </c>
      <c r="H502" s="510">
        <f t="shared" si="99"/>
        <v>0</v>
      </c>
      <c r="I502" s="282"/>
      <c r="J502" s="283"/>
      <c r="K502" s="284"/>
      <c r="L502" s="508">
        <f t="shared" si="98"/>
        <v>0</v>
      </c>
      <c r="M502" s="282"/>
      <c r="N502" s="283"/>
      <c r="O502" s="283"/>
      <c r="P502" s="283"/>
      <c r="Q502" s="283"/>
      <c r="R502" s="283"/>
      <c r="S502" s="283"/>
      <c r="T502" s="283"/>
      <c r="U502" s="283"/>
      <c r="V502" s="283"/>
      <c r="W502" s="283"/>
      <c r="X502" s="283"/>
      <c r="Y502" s="283"/>
      <c r="Z502" s="283"/>
      <c r="AA502" s="283"/>
      <c r="AB502" s="283"/>
      <c r="AC502" s="311"/>
      <c r="AD502" s="198">
        <f>'Основні дані'!$B$1</f>
        <v>260</v>
      </c>
    </row>
    <row r="503" spans="1:30" s="157" customFormat="1" ht="30" hidden="1">
      <c r="A503" s="397" t="s">
        <v>691</v>
      </c>
      <c r="B503" s="388"/>
      <c r="C503" s="315"/>
      <c r="D503" s="315"/>
      <c r="E503" s="315"/>
      <c r="F503" s="508">
        <f t="shared" si="96"/>
        <v>0</v>
      </c>
      <c r="G503" s="509">
        <f t="shared" si="97"/>
        <v>0</v>
      </c>
      <c r="H503" s="510">
        <f t="shared" si="99"/>
        <v>0</v>
      </c>
      <c r="I503" s="282"/>
      <c r="J503" s="283"/>
      <c r="K503" s="284"/>
      <c r="L503" s="508">
        <f t="shared" si="98"/>
        <v>0</v>
      </c>
      <c r="M503" s="282"/>
      <c r="N503" s="283"/>
      <c r="O503" s="283"/>
      <c r="P503" s="283"/>
      <c r="Q503" s="283"/>
      <c r="R503" s="283"/>
      <c r="S503" s="283"/>
      <c r="T503" s="283"/>
      <c r="U503" s="283"/>
      <c r="V503" s="283"/>
      <c r="W503" s="283"/>
      <c r="X503" s="283"/>
      <c r="Y503" s="283"/>
      <c r="Z503" s="283"/>
      <c r="AA503" s="283"/>
      <c r="AB503" s="283"/>
      <c r="AC503" s="311"/>
      <c r="AD503" s="198">
        <f>'Основні дані'!$B$1</f>
        <v>260</v>
      </c>
    </row>
    <row r="504" spans="1:30" s="157" customFormat="1" ht="30" hidden="1">
      <c r="A504" s="397" t="s">
        <v>692</v>
      </c>
      <c r="B504" s="388"/>
      <c r="C504" s="315"/>
      <c r="D504" s="315"/>
      <c r="E504" s="315"/>
      <c r="F504" s="508">
        <f t="shared" si="96"/>
        <v>0</v>
      </c>
      <c r="G504" s="509">
        <f t="shared" si="97"/>
        <v>0</v>
      </c>
      <c r="H504" s="510">
        <f t="shared" si="99"/>
        <v>0</v>
      </c>
      <c r="I504" s="282"/>
      <c r="J504" s="283"/>
      <c r="K504" s="284"/>
      <c r="L504" s="508">
        <f t="shared" si="98"/>
        <v>0</v>
      </c>
      <c r="M504" s="282"/>
      <c r="N504" s="283"/>
      <c r="O504" s="283"/>
      <c r="P504" s="283"/>
      <c r="Q504" s="283"/>
      <c r="R504" s="283"/>
      <c r="S504" s="283"/>
      <c r="T504" s="283"/>
      <c r="U504" s="283"/>
      <c r="V504" s="283"/>
      <c r="W504" s="283"/>
      <c r="X504" s="283"/>
      <c r="Y504" s="283"/>
      <c r="Z504" s="283"/>
      <c r="AA504" s="283"/>
      <c r="AB504" s="283"/>
      <c r="AC504" s="311"/>
      <c r="AD504" s="198">
        <f>'Основні дані'!$B$1</f>
        <v>260</v>
      </c>
    </row>
    <row r="505" spans="1:30" s="157" customFormat="1" ht="30" hidden="1">
      <c r="A505" s="397" t="s">
        <v>693</v>
      </c>
      <c r="B505" s="388"/>
      <c r="C505" s="315"/>
      <c r="D505" s="315"/>
      <c r="E505" s="315"/>
      <c r="F505" s="508">
        <f t="shared" si="96"/>
        <v>0</v>
      </c>
      <c r="G505" s="509">
        <f t="shared" si="97"/>
        <v>0</v>
      </c>
      <c r="H505" s="510">
        <f t="shared" si="99"/>
        <v>0</v>
      </c>
      <c r="I505" s="282"/>
      <c r="J505" s="283"/>
      <c r="K505" s="284"/>
      <c r="L505" s="508">
        <f t="shared" si="98"/>
        <v>0</v>
      </c>
      <c r="M505" s="282"/>
      <c r="N505" s="283"/>
      <c r="O505" s="283"/>
      <c r="P505" s="283"/>
      <c r="Q505" s="283"/>
      <c r="R505" s="283"/>
      <c r="S505" s="283"/>
      <c r="T505" s="283"/>
      <c r="U505" s="283"/>
      <c r="V505" s="283"/>
      <c r="W505" s="283"/>
      <c r="X505" s="283"/>
      <c r="Y505" s="283"/>
      <c r="Z505" s="283"/>
      <c r="AA505" s="283"/>
      <c r="AB505" s="283"/>
      <c r="AC505" s="311"/>
      <c r="AD505" s="198">
        <f>'Основні дані'!$B$1</f>
        <v>260</v>
      </c>
    </row>
    <row r="506" spans="1:30" s="157" customFormat="1" ht="30" hidden="1">
      <c r="A506" s="397" t="s">
        <v>694</v>
      </c>
      <c r="B506" s="388"/>
      <c r="C506" s="315"/>
      <c r="D506" s="315"/>
      <c r="E506" s="315"/>
      <c r="F506" s="508">
        <f t="shared" si="96"/>
        <v>0</v>
      </c>
      <c r="G506" s="509">
        <f t="shared" si="97"/>
        <v>0</v>
      </c>
      <c r="H506" s="510">
        <f t="shared" si="99"/>
        <v>0</v>
      </c>
      <c r="I506" s="282"/>
      <c r="J506" s="283"/>
      <c r="K506" s="284"/>
      <c r="L506" s="508">
        <f t="shared" si="98"/>
        <v>0</v>
      </c>
      <c r="M506" s="282"/>
      <c r="N506" s="283"/>
      <c r="O506" s="283"/>
      <c r="P506" s="283"/>
      <c r="Q506" s="283"/>
      <c r="R506" s="283"/>
      <c r="S506" s="283"/>
      <c r="T506" s="283"/>
      <c r="U506" s="283"/>
      <c r="V506" s="283"/>
      <c r="W506" s="283"/>
      <c r="X506" s="283"/>
      <c r="Y506" s="283"/>
      <c r="Z506" s="283"/>
      <c r="AA506" s="283"/>
      <c r="AB506" s="283"/>
      <c r="AC506" s="311"/>
      <c r="AD506" s="198">
        <f>'Основні дані'!$B$1</f>
        <v>260</v>
      </c>
    </row>
    <row r="507" spans="1:30" s="157" customFormat="1" ht="30" hidden="1">
      <c r="A507" s="397" t="s">
        <v>695</v>
      </c>
      <c r="B507" s="388"/>
      <c r="C507" s="315"/>
      <c r="D507" s="315"/>
      <c r="E507" s="315"/>
      <c r="F507" s="508">
        <f t="shared" si="96"/>
        <v>0</v>
      </c>
      <c r="G507" s="509">
        <f t="shared" si="97"/>
        <v>0</v>
      </c>
      <c r="H507" s="510">
        <f t="shared" si="99"/>
        <v>0</v>
      </c>
      <c r="I507" s="282"/>
      <c r="J507" s="283"/>
      <c r="K507" s="284"/>
      <c r="L507" s="508">
        <f t="shared" si="98"/>
        <v>0</v>
      </c>
      <c r="M507" s="282"/>
      <c r="N507" s="283"/>
      <c r="O507" s="283"/>
      <c r="P507" s="283"/>
      <c r="Q507" s="283"/>
      <c r="R507" s="283"/>
      <c r="S507" s="283"/>
      <c r="T507" s="283"/>
      <c r="U507" s="283"/>
      <c r="V507" s="283"/>
      <c r="W507" s="283"/>
      <c r="X507" s="283"/>
      <c r="Y507" s="283"/>
      <c r="Z507" s="283"/>
      <c r="AA507" s="283"/>
      <c r="AB507" s="283"/>
      <c r="AC507" s="311"/>
      <c r="AD507" s="198">
        <f>'Основні дані'!$B$1</f>
        <v>260</v>
      </c>
    </row>
    <row r="508" spans="1:30" s="157" customFormat="1" ht="30" hidden="1">
      <c r="A508" s="397" t="s">
        <v>696</v>
      </c>
      <c r="B508" s="388"/>
      <c r="C508" s="315"/>
      <c r="D508" s="315"/>
      <c r="E508" s="315"/>
      <c r="F508" s="508">
        <f t="shared" si="96"/>
        <v>0</v>
      </c>
      <c r="G508" s="509">
        <f t="shared" si="97"/>
        <v>0</v>
      </c>
      <c r="H508" s="510">
        <f t="shared" si="99"/>
        <v>0</v>
      </c>
      <c r="I508" s="282"/>
      <c r="J508" s="283"/>
      <c r="K508" s="284"/>
      <c r="L508" s="508">
        <f t="shared" si="98"/>
        <v>0</v>
      </c>
      <c r="M508" s="282"/>
      <c r="N508" s="283"/>
      <c r="O508" s="283"/>
      <c r="P508" s="283"/>
      <c r="Q508" s="283"/>
      <c r="R508" s="283"/>
      <c r="S508" s="283"/>
      <c r="T508" s="283"/>
      <c r="U508" s="283"/>
      <c r="V508" s="283"/>
      <c r="W508" s="283"/>
      <c r="X508" s="283"/>
      <c r="Y508" s="283"/>
      <c r="Z508" s="283"/>
      <c r="AA508" s="283"/>
      <c r="AB508" s="283"/>
      <c r="AC508" s="311"/>
      <c r="AD508" s="198">
        <f>'Основні дані'!$B$1</f>
        <v>260</v>
      </c>
    </row>
    <row r="509" spans="1:30" s="157" customFormat="1" ht="30" hidden="1">
      <c r="A509" s="397" t="s">
        <v>697</v>
      </c>
      <c r="B509" s="388"/>
      <c r="C509" s="315"/>
      <c r="D509" s="315"/>
      <c r="E509" s="315"/>
      <c r="F509" s="508">
        <f t="shared" si="96"/>
        <v>0</v>
      </c>
      <c r="G509" s="509">
        <f t="shared" si="97"/>
        <v>0</v>
      </c>
      <c r="H509" s="510">
        <f t="shared" si="99"/>
        <v>0</v>
      </c>
      <c r="I509" s="282"/>
      <c r="J509" s="283"/>
      <c r="K509" s="284"/>
      <c r="L509" s="508">
        <f t="shared" si="98"/>
        <v>0</v>
      </c>
      <c r="M509" s="282"/>
      <c r="N509" s="283"/>
      <c r="O509" s="283"/>
      <c r="P509" s="283"/>
      <c r="Q509" s="283"/>
      <c r="R509" s="283"/>
      <c r="S509" s="283"/>
      <c r="T509" s="283"/>
      <c r="U509" s="283"/>
      <c r="V509" s="283"/>
      <c r="W509" s="283"/>
      <c r="X509" s="283"/>
      <c r="Y509" s="283"/>
      <c r="Z509" s="283"/>
      <c r="AA509" s="283"/>
      <c r="AB509" s="283"/>
      <c r="AC509" s="311"/>
      <c r="AD509" s="198">
        <f>'Основні дані'!$B$1</f>
        <v>260</v>
      </c>
    </row>
    <row r="510" spans="1:30" s="157" customFormat="1" ht="30" hidden="1">
      <c r="A510" s="397" t="s">
        <v>698</v>
      </c>
      <c r="B510" s="386"/>
      <c r="C510" s="385"/>
      <c r="D510" s="314"/>
      <c r="E510" s="314"/>
      <c r="F510" s="508">
        <f t="shared" si="96"/>
        <v>0</v>
      </c>
      <c r="G510" s="509">
        <f t="shared" si="97"/>
        <v>0</v>
      </c>
      <c r="H510" s="510">
        <f t="shared" si="99"/>
        <v>0</v>
      </c>
      <c r="I510" s="282"/>
      <c r="J510" s="283"/>
      <c r="K510" s="284"/>
      <c r="L510" s="508">
        <f t="shared" si="98"/>
        <v>0</v>
      </c>
      <c r="M510" s="282"/>
      <c r="N510" s="283"/>
      <c r="O510" s="283"/>
      <c r="P510" s="283"/>
      <c r="Q510" s="283"/>
      <c r="R510" s="283"/>
      <c r="S510" s="283"/>
      <c r="T510" s="283"/>
      <c r="U510" s="283"/>
      <c r="V510" s="283"/>
      <c r="W510" s="283"/>
      <c r="X510" s="283"/>
      <c r="Y510" s="283"/>
      <c r="Z510" s="283"/>
      <c r="AA510" s="283"/>
      <c r="AB510" s="283"/>
      <c r="AC510" s="311"/>
      <c r="AD510" s="198">
        <f>'Основні дані'!$B$1</f>
        <v>260</v>
      </c>
    </row>
    <row r="511" spans="1:30" s="157" customFormat="1" ht="30" hidden="1">
      <c r="A511" s="397" t="s">
        <v>699</v>
      </c>
      <c r="B511" s="387"/>
      <c r="C511" s="385"/>
      <c r="D511" s="314"/>
      <c r="E511" s="314"/>
      <c r="F511" s="508">
        <f t="shared" si="96"/>
        <v>0</v>
      </c>
      <c r="G511" s="509">
        <f t="shared" si="97"/>
        <v>0</v>
      </c>
      <c r="H511" s="510">
        <f t="shared" si="99"/>
        <v>0</v>
      </c>
      <c r="I511" s="282"/>
      <c r="J511" s="283"/>
      <c r="K511" s="284"/>
      <c r="L511" s="508">
        <f t="shared" si="98"/>
        <v>0</v>
      </c>
      <c r="M511" s="282"/>
      <c r="N511" s="283"/>
      <c r="O511" s="283"/>
      <c r="P511" s="283"/>
      <c r="Q511" s="283"/>
      <c r="R511" s="283"/>
      <c r="S511" s="283"/>
      <c r="T511" s="283"/>
      <c r="U511" s="283"/>
      <c r="V511" s="283"/>
      <c r="W511" s="283"/>
      <c r="X511" s="283"/>
      <c r="Y511" s="283"/>
      <c r="Z511" s="283"/>
      <c r="AA511" s="283"/>
      <c r="AB511" s="283"/>
      <c r="AC511" s="311"/>
      <c r="AD511" s="198">
        <f>'Основні дані'!$B$1</f>
        <v>260</v>
      </c>
    </row>
    <row r="512" spans="1:30" s="157" customFormat="1" ht="30" hidden="1">
      <c r="A512" s="397" t="s">
        <v>700</v>
      </c>
      <c r="B512" s="388"/>
      <c r="C512" s="385"/>
      <c r="D512" s="315"/>
      <c r="E512" s="314"/>
      <c r="F512" s="508">
        <f t="shared" si="96"/>
        <v>0</v>
      </c>
      <c r="G512" s="509">
        <f t="shared" si="97"/>
        <v>0</v>
      </c>
      <c r="H512" s="510">
        <f t="shared" si="99"/>
        <v>0</v>
      </c>
      <c r="I512" s="282"/>
      <c r="J512" s="283"/>
      <c r="K512" s="284"/>
      <c r="L512" s="508">
        <f t="shared" si="98"/>
        <v>0</v>
      </c>
      <c r="M512" s="282"/>
      <c r="N512" s="283"/>
      <c r="O512" s="283"/>
      <c r="P512" s="283"/>
      <c r="Q512" s="283"/>
      <c r="R512" s="283"/>
      <c r="S512" s="283"/>
      <c r="T512" s="283"/>
      <c r="U512" s="283"/>
      <c r="V512" s="283"/>
      <c r="W512" s="283"/>
      <c r="X512" s="283"/>
      <c r="Y512" s="283"/>
      <c r="Z512" s="283"/>
      <c r="AA512" s="283"/>
      <c r="AB512" s="283"/>
      <c r="AC512" s="311"/>
      <c r="AD512" s="198">
        <f>'Основні дані'!$B$1</f>
        <v>260</v>
      </c>
    </row>
    <row r="513" spans="1:30" s="157" customFormat="1" ht="30" hidden="1">
      <c r="A513" s="397" t="s">
        <v>701</v>
      </c>
      <c r="B513" s="388"/>
      <c r="C513" s="385"/>
      <c r="D513" s="315"/>
      <c r="E513" s="314"/>
      <c r="F513" s="508">
        <f t="shared" si="96"/>
        <v>0</v>
      </c>
      <c r="G513" s="509">
        <f t="shared" si="97"/>
        <v>0</v>
      </c>
      <c r="H513" s="510">
        <f t="shared" si="99"/>
        <v>0</v>
      </c>
      <c r="I513" s="282"/>
      <c r="J513" s="283"/>
      <c r="K513" s="284"/>
      <c r="L513" s="508">
        <f t="shared" si="98"/>
        <v>0</v>
      </c>
      <c r="M513" s="282"/>
      <c r="N513" s="283"/>
      <c r="O513" s="283"/>
      <c r="P513" s="283"/>
      <c r="Q513" s="283"/>
      <c r="R513" s="283"/>
      <c r="S513" s="283"/>
      <c r="T513" s="283"/>
      <c r="U513" s="283"/>
      <c r="V513" s="283"/>
      <c r="W513" s="283"/>
      <c r="X513" s="283"/>
      <c r="Y513" s="283"/>
      <c r="Z513" s="283"/>
      <c r="AA513" s="283"/>
      <c r="AB513" s="283"/>
      <c r="AC513" s="311"/>
      <c r="AD513" s="198">
        <f>'Основні дані'!$B$1</f>
        <v>260</v>
      </c>
    </row>
    <row r="514" spans="1:30" s="157" customFormat="1" ht="30" hidden="1">
      <c r="A514" s="397" t="s">
        <v>702</v>
      </c>
      <c r="B514" s="449"/>
      <c r="C514" s="450"/>
      <c r="D514" s="451"/>
      <c r="E514" s="452"/>
      <c r="F514" s="512">
        <f t="shared" si="96"/>
        <v>0</v>
      </c>
      <c r="G514" s="513">
        <f t="shared" si="97"/>
        <v>0</v>
      </c>
      <c r="H514" s="510">
        <f t="shared" si="99"/>
        <v>0</v>
      </c>
      <c r="I514" s="285"/>
      <c r="J514" s="286"/>
      <c r="K514" s="287"/>
      <c r="L514" s="512">
        <f t="shared" si="98"/>
        <v>0</v>
      </c>
      <c r="M514" s="285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312"/>
      <c r="AD514" s="198">
        <f>'Основні дані'!$B$1</f>
        <v>260</v>
      </c>
    </row>
    <row r="515" spans="1:30" s="456" customFormat="1" ht="28.5" hidden="1" thickBot="1">
      <c r="A515" s="453"/>
      <c r="B515" s="469" t="s">
        <v>31</v>
      </c>
      <c r="C515" s="463"/>
      <c r="D515" s="468" t="s">
        <v>378</v>
      </c>
      <c r="E515" s="464"/>
      <c r="F515" s="458">
        <f t="shared" si="96"/>
        <v>6</v>
      </c>
      <c r="G515" s="459">
        <f t="shared" si="97"/>
        <v>180</v>
      </c>
      <c r="H515" s="459">
        <f>(M515*Титул!BC$18)+(O515*Титул!BD$18)+(Q515*Титул!BE$18)+(S515*Титул!BF$18)+(U515*Титул!BG$18)+(W515*Титул!BH$18)+(Y515*Титул!BI$18)+(AA515*Титул!BJ$18)</f>
        <v>0</v>
      </c>
      <c r="I515" s="459"/>
      <c r="J515" s="459"/>
      <c r="K515" s="459"/>
      <c r="L515" s="459">
        <f t="shared" si="98"/>
        <v>180</v>
      </c>
      <c r="M515" s="459"/>
      <c r="N515" s="459">
        <f>Титул!$BC$20*1.5</f>
        <v>0</v>
      </c>
      <c r="O515" s="459"/>
      <c r="P515" s="459">
        <f>Титул!$BD$20*1.5</f>
        <v>0</v>
      </c>
      <c r="Q515" s="459"/>
      <c r="R515" s="459">
        <f>Титул!$BE$20*1.5</f>
        <v>0</v>
      </c>
      <c r="S515" s="459"/>
      <c r="T515" s="459">
        <f>Титул!$BF$20*1.5</f>
        <v>0</v>
      </c>
      <c r="U515" s="459"/>
      <c r="V515" s="459">
        <f>Титул!$BG$20*1.5</f>
        <v>0</v>
      </c>
      <c r="W515" s="459"/>
      <c r="X515" s="459">
        <f>Титул!$BH$20*1.5</f>
        <v>0</v>
      </c>
      <c r="Y515" s="459"/>
      <c r="Z515" s="459">
        <f>Титул!$BI$20*1.5</f>
        <v>0</v>
      </c>
      <c r="AA515" s="459"/>
      <c r="AB515" s="459">
        <v>6</v>
      </c>
      <c r="AC515" s="454"/>
      <c r="AD515" s="455">
        <f>'Основні дані'!$B$1</f>
        <v>260</v>
      </c>
    </row>
    <row r="516" spans="1:30" s="157" customFormat="1" ht="28.5" hidden="1" thickBot="1">
      <c r="A516" s="266"/>
      <c r="B516" s="470" t="s">
        <v>115</v>
      </c>
      <c r="C516" s="465"/>
      <c r="D516" s="465"/>
      <c r="E516" s="466"/>
      <c r="F516" s="461">
        <f t="shared" si="96"/>
        <v>6</v>
      </c>
      <c r="G516" s="461">
        <f>F516*30</f>
        <v>180</v>
      </c>
      <c r="H516" s="461"/>
      <c r="I516" s="461"/>
      <c r="J516" s="461"/>
      <c r="K516" s="461"/>
      <c r="L516" s="461">
        <f>IF(G516-H516=G516-I516-J516-K516,G516-H516,"!ОШИБКА!")</f>
        <v>180</v>
      </c>
      <c r="M516" s="461"/>
      <c r="N516" s="461"/>
      <c r="O516" s="461"/>
      <c r="P516" s="461"/>
      <c r="Q516" s="461"/>
      <c r="R516" s="461"/>
      <c r="S516" s="461"/>
      <c r="T516" s="461"/>
      <c r="U516" s="461"/>
      <c r="V516" s="461"/>
      <c r="W516" s="461"/>
      <c r="X516" s="461"/>
      <c r="Y516" s="461"/>
      <c r="Z516" s="461"/>
      <c r="AA516" s="461"/>
      <c r="AB516" s="461">
        <f>Титул!$AS$35+Титул!$AS$37+Титул!$AS$39</f>
        <v>6</v>
      </c>
      <c r="AC516" s="349"/>
      <c r="AD516" s="198">
        <f>'Основні дані'!$B$1</f>
        <v>260</v>
      </c>
    </row>
    <row r="517" spans="1:30" s="157" customFormat="1" ht="27" hidden="1">
      <c r="A517" s="445" t="s">
        <v>704</v>
      </c>
      <c r="B517" s="446" t="s">
        <v>703</v>
      </c>
      <c r="C517" s="447"/>
      <c r="D517" s="447"/>
      <c r="E517" s="447"/>
      <c r="F517" s="457">
        <f>IF(SUM(F518:F544)=F$97,F$97,"ОШИБКА")</f>
        <v>12</v>
      </c>
      <c r="G517" s="457">
        <f>IF(SUM(G518:G544)=G$97,G$97,"ОШИБКА")</f>
        <v>360</v>
      </c>
      <c r="H517" s="457">
        <f aca="true" t="shared" si="100" ref="H517:AA517">SUM(H518:H544)</f>
        <v>0</v>
      </c>
      <c r="I517" s="457">
        <f t="shared" si="100"/>
        <v>0</v>
      </c>
      <c r="J517" s="457">
        <f t="shared" si="100"/>
        <v>0</v>
      </c>
      <c r="K517" s="457">
        <f t="shared" si="100"/>
        <v>0</v>
      </c>
      <c r="L517" s="457">
        <f t="shared" si="100"/>
        <v>360</v>
      </c>
      <c r="M517" s="457">
        <f t="shared" si="100"/>
        <v>0</v>
      </c>
      <c r="N517" s="457">
        <f t="shared" si="100"/>
        <v>0</v>
      </c>
      <c r="O517" s="457">
        <f t="shared" si="100"/>
        <v>0</v>
      </c>
      <c r="P517" s="457">
        <f t="shared" si="100"/>
        <v>0</v>
      </c>
      <c r="Q517" s="457">
        <f t="shared" si="100"/>
        <v>0</v>
      </c>
      <c r="R517" s="457">
        <f t="shared" si="100"/>
        <v>0</v>
      </c>
      <c r="S517" s="457">
        <f t="shared" si="100"/>
        <v>0</v>
      </c>
      <c r="T517" s="457">
        <f t="shared" si="100"/>
        <v>0</v>
      </c>
      <c r="U517" s="457">
        <f t="shared" si="100"/>
        <v>0</v>
      </c>
      <c r="V517" s="457">
        <f t="shared" si="100"/>
        <v>0</v>
      </c>
      <c r="W517" s="457">
        <f t="shared" si="100"/>
        <v>0</v>
      </c>
      <c r="X517" s="457">
        <f t="shared" si="100"/>
        <v>0</v>
      </c>
      <c r="Y517" s="457">
        <f t="shared" si="100"/>
        <v>0</v>
      </c>
      <c r="Z517" s="457">
        <f t="shared" si="100"/>
        <v>0</v>
      </c>
      <c r="AA517" s="457">
        <f t="shared" si="100"/>
        <v>0</v>
      </c>
      <c r="AB517" s="457"/>
      <c r="AC517" s="448"/>
      <c r="AD517" s="198">
        <f>'Основні дані'!$B$1</f>
        <v>260</v>
      </c>
    </row>
    <row r="518" spans="1:30" s="157" customFormat="1" ht="30" hidden="1">
      <c r="A518" s="397" t="s">
        <v>705</v>
      </c>
      <c r="B518" s="386"/>
      <c r="C518" s="444"/>
      <c r="D518" s="444"/>
      <c r="E518" s="444"/>
      <c r="F518" s="510">
        <f aca="true" t="shared" si="101" ref="F518:F544">N518+P518+R518+T518+V518+X518+Z518+AB518</f>
        <v>0</v>
      </c>
      <c r="G518" s="511">
        <f aca="true" t="shared" si="102" ref="G518:G543">F518*30</f>
        <v>0</v>
      </c>
      <c r="H518" s="510">
        <f>M518*2+O518*2+Q518*2+S518*2+U518*3+W518*3+Y518*3+AA518*2</f>
        <v>0</v>
      </c>
      <c r="I518" s="288"/>
      <c r="J518" s="289"/>
      <c r="K518" s="290"/>
      <c r="L518" s="510">
        <f aca="true" t="shared" si="103" ref="L518:L543">IF(H518=I518+J518+K518,G518-H518,"!ОШИБКА!")</f>
        <v>0</v>
      </c>
      <c r="M518" s="288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  <c r="X518" s="289"/>
      <c r="Y518" s="289"/>
      <c r="Z518" s="289"/>
      <c r="AA518" s="289"/>
      <c r="AB518" s="289"/>
      <c r="AC518" s="442"/>
      <c r="AD518" s="198">
        <f>'Основні дані'!$B$1</f>
        <v>260</v>
      </c>
    </row>
    <row r="519" spans="1:30" s="157" customFormat="1" ht="30" hidden="1">
      <c r="A519" s="397" t="s">
        <v>706</v>
      </c>
      <c r="B519" s="384"/>
      <c r="C519" s="385"/>
      <c r="D519" s="385"/>
      <c r="E519" s="385"/>
      <c r="F519" s="508">
        <f t="shared" si="101"/>
        <v>0</v>
      </c>
      <c r="G519" s="509">
        <f t="shared" si="102"/>
        <v>0</v>
      </c>
      <c r="H519" s="510">
        <f aca="true" t="shared" si="104" ref="H519:H542">M519*2+O519*2+Q519*2+S519*2+U519*3+W519*3+Y519*3+AA519*2</f>
        <v>0</v>
      </c>
      <c r="I519" s="282"/>
      <c r="J519" s="283"/>
      <c r="K519" s="284"/>
      <c r="L519" s="508">
        <f t="shared" si="103"/>
        <v>0</v>
      </c>
      <c r="M519" s="282"/>
      <c r="N519" s="283"/>
      <c r="O519" s="283"/>
      <c r="P519" s="283"/>
      <c r="Q519" s="283"/>
      <c r="R519" s="283"/>
      <c r="S519" s="283"/>
      <c r="T519" s="283"/>
      <c r="U519" s="283"/>
      <c r="V519" s="283"/>
      <c r="W519" s="283"/>
      <c r="X519" s="283"/>
      <c r="Y519" s="283"/>
      <c r="Z519" s="283"/>
      <c r="AA519" s="283"/>
      <c r="AB519" s="283"/>
      <c r="AC519" s="443"/>
      <c r="AD519" s="198">
        <f>'Основні дані'!$B$1</f>
        <v>260</v>
      </c>
    </row>
    <row r="520" spans="1:30" s="157" customFormat="1" ht="30" hidden="1">
      <c r="A520" s="397" t="s">
        <v>707</v>
      </c>
      <c r="B520" s="384"/>
      <c r="C520" s="385"/>
      <c r="D520" s="385"/>
      <c r="E520" s="385"/>
      <c r="F520" s="508">
        <f t="shared" si="101"/>
        <v>0</v>
      </c>
      <c r="G520" s="509">
        <f t="shared" si="102"/>
        <v>0</v>
      </c>
      <c r="H520" s="510">
        <f t="shared" si="104"/>
        <v>0</v>
      </c>
      <c r="I520" s="282"/>
      <c r="J520" s="283"/>
      <c r="K520" s="284"/>
      <c r="L520" s="508">
        <f t="shared" si="103"/>
        <v>0</v>
      </c>
      <c r="M520" s="282"/>
      <c r="N520" s="283"/>
      <c r="O520" s="283"/>
      <c r="P520" s="283"/>
      <c r="Q520" s="283"/>
      <c r="R520" s="283"/>
      <c r="S520" s="283"/>
      <c r="T520" s="283"/>
      <c r="U520" s="283"/>
      <c r="V520" s="283"/>
      <c r="W520" s="283"/>
      <c r="X520" s="283"/>
      <c r="Y520" s="283"/>
      <c r="Z520" s="283"/>
      <c r="AA520" s="283"/>
      <c r="AB520" s="283"/>
      <c r="AC520" s="311"/>
      <c r="AD520" s="198">
        <f>'Основні дані'!$B$1</f>
        <v>260</v>
      </c>
    </row>
    <row r="521" spans="1:30" s="157" customFormat="1" ht="30" hidden="1">
      <c r="A521" s="397" t="s">
        <v>708</v>
      </c>
      <c r="B521" s="384"/>
      <c r="C521" s="385"/>
      <c r="D521" s="385"/>
      <c r="E521" s="385"/>
      <c r="F521" s="508">
        <f t="shared" si="101"/>
        <v>0</v>
      </c>
      <c r="G521" s="509">
        <f t="shared" si="102"/>
        <v>0</v>
      </c>
      <c r="H521" s="510">
        <f t="shared" si="104"/>
        <v>0</v>
      </c>
      <c r="I521" s="282"/>
      <c r="J521" s="283"/>
      <c r="K521" s="284"/>
      <c r="L521" s="508">
        <f t="shared" si="103"/>
        <v>0</v>
      </c>
      <c r="M521" s="282"/>
      <c r="N521" s="283"/>
      <c r="O521" s="283"/>
      <c r="P521" s="283"/>
      <c r="Q521" s="283"/>
      <c r="R521" s="283"/>
      <c r="S521" s="283"/>
      <c r="T521" s="283"/>
      <c r="U521" s="283"/>
      <c r="V521" s="283"/>
      <c r="W521" s="283"/>
      <c r="X521" s="283"/>
      <c r="Y521" s="283"/>
      <c r="Z521" s="283"/>
      <c r="AA521" s="283"/>
      <c r="AB521" s="283"/>
      <c r="AC521" s="311"/>
      <c r="AD521" s="198">
        <f>'Основні дані'!$B$1</f>
        <v>260</v>
      </c>
    </row>
    <row r="522" spans="1:30" s="157" customFormat="1" ht="30" hidden="1">
      <c r="A522" s="397" t="s">
        <v>709</v>
      </c>
      <c r="B522" s="384"/>
      <c r="C522" s="385"/>
      <c r="D522" s="314"/>
      <c r="E522" s="315"/>
      <c r="F522" s="508">
        <f t="shared" si="101"/>
        <v>0</v>
      </c>
      <c r="G522" s="509">
        <f t="shared" si="102"/>
        <v>0</v>
      </c>
      <c r="H522" s="510">
        <f t="shared" si="104"/>
        <v>0</v>
      </c>
      <c r="I522" s="282"/>
      <c r="J522" s="283"/>
      <c r="K522" s="284"/>
      <c r="L522" s="508">
        <f t="shared" si="103"/>
        <v>0</v>
      </c>
      <c r="M522" s="282"/>
      <c r="N522" s="283"/>
      <c r="O522" s="283"/>
      <c r="P522" s="283"/>
      <c r="Q522" s="283"/>
      <c r="R522" s="283"/>
      <c r="S522" s="283"/>
      <c r="T522" s="283"/>
      <c r="U522" s="283"/>
      <c r="V522" s="283"/>
      <c r="W522" s="283"/>
      <c r="X522" s="283"/>
      <c r="Y522" s="283"/>
      <c r="Z522" s="283"/>
      <c r="AA522" s="283"/>
      <c r="AB522" s="283"/>
      <c r="AC522" s="311"/>
      <c r="AD522" s="198">
        <f>'Основні дані'!$B$1</f>
        <v>260</v>
      </c>
    </row>
    <row r="523" spans="1:30" s="157" customFormat="1" ht="30" hidden="1">
      <c r="A523" s="397" t="s">
        <v>710</v>
      </c>
      <c r="B523" s="386"/>
      <c r="C523" s="385"/>
      <c r="D523" s="314"/>
      <c r="E523" s="314"/>
      <c r="F523" s="508">
        <f t="shared" si="101"/>
        <v>0</v>
      </c>
      <c r="G523" s="509">
        <f t="shared" si="102"/>
        <v>0</v>
      </c>
      <c r="H523" s="510">
        <f t="shared" si="104"/>
        <v>0</v>
      </c>
      <c r="I523" s="282"/>
      <c r="J523" s="283"/>
      <c r="K523" s="284"/>
      <c r="L523" s="508">
        <f t="shared" si="103"/>
        <v>0</v>
      </c>
      <c r="M523" s="282"/>
      <c r="N523" s="283"/>
      <c r="O523" s="283"/>
      <c r="P523" s="283"/>
      <c r="Q523" s="283"/>
      <c r="R523" s="283"/>
      <c r="S523" s="283"/>
      <c r="T523" s="283"/>
      <c r="U523" s="283"/>
      <c r="V523" s="283"/>
      <c r="W523" s="283"/>
      <c r="X523" s="283"/>
      <c r="Y523" s="283"/>
      <c r="Z523" s="283"/>
      <c r="AA523" s="283"/>
      <c r="AB523" s="283"/>
      <c r="AC523" s="311"/>
      <c r="AD523" s="198">
        <f>'Основні дані'!$B$1</f>
        <v>260</v>
      </c>
    </row>
    <row r="524" spans="1:30" s="157" customFormat="1" ht="30" hidden="1">
      <c r="A524" s="397" t="s">
        <v>711</v>
      </c>
      <c r="B524" s="387"/>
      <c r="C524" s="385"/>
      <c r="D524" s="314"/>
      <c r="E524" s="314"/>
      <c r="F524" s="508">
        <f t="shared" si="101"/>
        <v>0</v>
      </c>
      <c r="G524" s="509">
        <f t="shared" si="102"/>
        <v>0</v>
      </c>
      <c r="H524" s="510">
        <f t="shared" si="104"/>
        <v>0</v>
      </c>
      <c r="I524" s="282"/>
      <c r="J524" s="283"/>
      <c r="K524" s="284"/>
      <c r="L524" s="508">
        <f t="shared" si="103"/>
        <v>0</v>
      </c>
      <c r="M524" s="282"/>
      <c r="N524" s="283"/>
      <c r="O524" s="283"/>
      <c r="P524" s="283"/>
      <c r="Q524" s="283"/>
      <c r="R524" s="283"/>
      <c r="S524" s="283"/>
      <c r="T524" s="283"/>
      <c r="U524" s="283"/>
      <c r="V524" s="283"/>
      <c r="W524" s="283"/>
      <c r="X524" s="283"/>
      <c r="Y524" s="283"/>
      <c r="Z524" s="283"/>
      <c r="AA524" s="283"/>
      <c r="AB524" s="283"/>
      <c r="AC524" s="311"/>
      <c r="AD524" s="198">
        <f>'Основні дані'!$B$1</f>
        <v>260</v>
      </c>
    </row>
    <row r="525" spans="1:30" s="157" customFormat="1" ht="30" hidden="1">
      <c r="A525" s="397" t="s">
        <v>712</v>
      </c>
      <c r="B525" s="388"/>
      <c r="C525" s="385"/>
      <c r="D525" s="315"/>
      <c r="E525" s="314"/>
      <c r="F525" s="508">
        <f t="shared" si="101"/>
        <v>0</v>
      </c>
      <c r="G525" s="509">
        <f t="shared" si="102"/>
        <v>0</v>
      </c>
      <c r="H525" s="510">
        <f t="shared" si="104"/>
        <v>0</v>
      </c>
      <c r="I525" s="282"/>
      <c r="J525" s="283"/>
      <c r="K525" s="284"/>
      <c r="L525" s="508">
        <f t="shared" si="103"/>
        <v>0</v>
      </c>
      <c r="M525" s="282"/>
      <c r="N525" s="283"/>
      <c r="O525" s="283"/>
      <c r="P525" s="283"/>
      <c r="Q525" s="283"/>
      <c r="R525" s="283"/>
      <c r="S525" s="283"/>
      <c r="T525" s="283"/>
      <c r="U525" s="283"/>
      <c r="V525" s="283"/>
      <c r="W525" s="283"/>
      <c r="X525" s="283"/>
      <c r="Y525" s="283"/>
      <c r="Z525" s="283"/>
      <c r="AA525" s="283"/>
      <c r="AB525" s="283"/>
      <c r="AC525" s="311"/>
      <c r="AD525" s="198">
        <f>'Основні дані'!$B$1</f>
        <v>260</v>
      </c>
    </row>
    <row r="526" spans="1:30" s="157" customFormat="1" ht="30" hidden="1">
      <c r="A526" s="397" t="s">
        <v>713</v>
      </c>
      <c r="B526" s="388"/>
      <c r="C526" s="385"/>
      <c r="D526" s="315"/>
      <c r="E526" s="314"/>
      <c r="F526" s="508">
        <f t="shared" si="101"/>
        <v>0</v>
      </c>
      <c r="G526" s="509">
        <f t="shared" si="102"/>
        <v>0</v>
      </c>
      <c r="H526" s="510">
        <f t="shared" si="104"/>
        <v>0</v>
      </c>
      <c r="I526" s="282"/>
      <c r="J526" s="283"/>
      <c r="K526" s="284"/>
      <c r="L526" s="508">
        <f t="shared" si="103"/>
        <v>0</v>
      </c>
      <c r="M526" s="282"/>
      <c r="N526" s="283"/>
      <c r="O526" s="283"/>
      <c r="P526" s="283"/>
      <c r="Q526" s="283"/>
      <c r="R526" s="283"/>
      <c r="S526" s="283"/>
      <c r="T526" s="283"/>
      <c r="U526" s="283"/>
      <c r="V526" s="283"/>
      <c r="W526" s="283"/>
      <c r="X526" s="283"/>
      <c r="Y526" s="283"/>
      <c r="Z526" s="283"/>
      <c r="AA526" s="283"/>
      <c r="AB526" s="283"/>
      <c r="AC526" s="311"/>
      <c r="AD526" s="198">
        <f>'Основні дані'!$B$1</f>
        <v>260</v>
      </c>
    </row>
    <row r="527" spans="1:30" s="157" customFormat="1" ht="30" hidden="1">
      <c r="A527" s="397" t="s">
        <v>714</v>
      </c>
      <c r="B527" s="388"/>
      <c r="C527" s="385"/>
      <c r="D527" s="315"/>
      <c r="E527" s="314"/>
      <c r="F527" s="508">
        <f t="shared" si="101"/>
        <v>0</v>
      </c>
      <c r="G527" s="509">
        <f t="shared" si="102"/>
        <v>0</v>
      </c>
      <c r="H527" s="510">
        <f t="shared" si="104"/>
        <v>0</v>
      </c>
      <c r="I527" s="282"/>
      <c r="J527" s="283"/>
      <c r="K527" s="284"/>
      <c r="L527" s="508">
        <f t="shared" si="103"/>
        <v>0</v>
      </c>
      <c r="M527" s="282"/>
      <c r="N527" s="283"/>
      <c r="O527" s="283"/>
      <c r="P527" s="283"/>
      <c r="Q527" s="283"/>
      <c r="R527" s="283"/>
      <c r="S527" s="283"/>
      <c r="T527" s="283"/>
      <c r="U527" s="283"/>
      <c r="V527" s="283"/>
      <c r="W527" s="283"/>
      <c r="X527" s="283"/>
      <c r="Y527" s="283"/>
      <c r="Z527" s="283"/>
      <c r="AA527" s="283"/>
      <c r="AB527" s="283"/>
      <c r="AC527" s="311"/>
      <c r="AD527" s="198">
        <f>'Основні дані'!$B$1</f>
        <v>260</v>
      </c>
    </row>
    <row r="528" spans="1:30" s="157" customFormat="1" ht="30" hidden="1">
      <c r="A528" s="397" t="s">
        <v>715</v>
      </c>
      <c r="B528" s="388"/>
      <c r="C528" s="314"/>
      <c r="D528" s="315"/>
      <c r="E528" s="315"/>
      <c r="F528" s="508">
        <f t="shared" si="101"/>
        <v>0</v>
      </c>
      <c r="G528" s="509">
        <f t="shared" si="102"/>
        <v>0</v>
      </c>
      <c r="H528" s="510">
        <f t="shared" si="104"/>
        <v>0</v>
      </c>
      <c r="I528" s="282"/>
      <c r="J528" s="283"/>
      <c r="K528" s="284"/>
      <c r="L528" s="508">
        <f t="shared" si="103"/>
        <v>0</v>
      </c>
      <c r="M528" s="282"/>
      <c r="N528" s="283"/>
      <c r="O528" s="283"/>
      <c r="P528" s="283"/>
      <c r="Q528" s="283"/>
      <c r="R528" s="283"/>
      <c r="S528" s="283"/>
      <c r="T528" s="283"/>
      <c r="U528" s="283"/>
      <c r="V528" s="283"/>
      <c r="W528" s="283"/>
      <c r="X528" s="283"/>
      <c r="Y528" s="283"/>
      <c r="Z528" s="283"/>
      <c r="AA528" s="283"/>
      <c r="AB528" s="283"/>
      <c r="AC528" s="311"/>
      <c r="AD528" s="198">
        <f>'Основні дані'!$B$1</f>
        <v>260</v>
      </c>
    </row>
    <row r="529" spans="1:30" s="157" customFormat="1" ht="30" hidden="1">
      <c r="A529" s="397" t="s">
        <v>716</v>
      </c>
      <c r="B529" s="388"/>
      <c r="C529" s="314"/>
      <c r="D529" s="315"/>
      <c r="E529" s="315"/>
      <c r="F529" s="508">
        <f t="shared" si="101"/>
        <v>0</v>
      </c>
      <c r="G529" s="509">
        <f t="shared" si="102"/>
        <v>0</v>
      </c>
      <c r="H529" s="510">
        <f t="shared" si="104"/>
        <v>0</v>
      </c>
      <c r="I529" s="282"/>
      <c r="J529" s="283"/>
      <c r="K529" s="284"/>
      <c r="L529" s="508">
        <f t="shared" si="103"/>
        <v>0</v>
      </c>
      <c r="M529" s="282"/>
      <c r="N529" s="283"/>
      <c r="O529" s="283"/>
      <c r="P529" s="283"/>
      <c r="Q529" s="283"/>
      <c r="R529" s="283"/>
      <c r="S529" s="283"/>
      <c r="T529" s="283"/>
      <c r="U529" s="283"/>
      <c r="V529" s="283"/>
      <c r="W529" s="283"/>
      <c r="X529" s="283"/>
      <c r="Y529" s="283"/>
      <c r="Z529" s="283"/>
      <c r="AA529" s="283"/>
      <c r="AB529" s="283"/>
      <c r="AC529" s="311"/>
      <c r="AD529" s="198">
        <f>'Основні дані'!$B$1</f>
        <v>260</v>
      </c>
    </row>
    <row r="530" spans="1:30" s="157" customFormat="1" ht="30" hidden="1">
      <c r="A530" s="397" t="s">
        <v>717</v>
      </c>
      <c r="B530" s="388"/>
      <c r="C530" s="314"/>
      <c r="D530" s="315"/>
      <c r="E530" s="315"/>
      <c r="F530" s="508">
        <f t="shared" si="101"/>
        <v>0</v>
      </c>
      <c r="G530" s="509">
        <f t="shared" si="102"/>
        <v>0</v>
      </c>
      <c r="H530" s="510">
        <f t="shared" si="104"/>
        <v>0</v>
      </c>
      <c r="I530" s="282"/>
      <c r="J530" s="283"/>
      <c r="K530" s="284"/>
      <c r="L530" s="508">
        <f t="shared" si="103"/>
        <v>0</v>
      </c>
      <c r="M530" s="282"/>
      <c r="N530" s="283"/>
      <c r="O530" s="283"/>
      <c r="P530" s="283"/>
      <c r="Q530" s="283"/>
      <c r="R530" s="283"/>
      <c r="S530" s="283"/>
      <c r="T530" s="283"/>
      <c r="U530" s="283"/>
      <c r="V530" s="283"/>
      <c r="W530" s="283"/>
      <c r="X530" s="283"/>
      <c r="Y530" s="283"/>
      <c r="Z530" s="283"/>
      <c r="AA530" s="283"/>
      <c r="AB530" s="283"/>
      <c r="AC530" s="311"/>
      <c r="AD530" s="198">
        <f>'Основні дані'!$B$1</f>
        <v>260</v>
      </c>
    </row>
    <row r="531" spans="1:30" s="157" customFormat="1" ht="30" hidden="1">
      <c r="A531" s="397" t="s">
        <v>718</v>
      </c>
      <c r="B531" s="388"/>
      <c r="C531" s="315"/>
      <c r="D531" s="315"/>
      <c r="E531" s="315"/>
      <c r="F531" s="508">
        <f t="shared" si="101"/>
        <v>0</v>
      </c>
      <c r="G531" s="509">
        <f t="shared" si="102"/>
        <v>0</v>
      </c>
      <c r="H531" s="510">
        <f t="shared" si="104"/>
        <v>0</v>
      </c>
      <c r="I531" s="282"/>
      <c r="J531" s="283"/>
      <c r="K531" s="284"/>
      <c r="L531" s="508">
        <f t="shared" si="103"/>
        <v>0</v>
      </c>
      <c r="M531" s="282"/>
      <c r="N531" s="283"/>
      <c r="O531" s="283"/>
      <c r="P531" s="283"/>
      <c r="Q531" s="283"/>
      <c r="R531" s="283"/>
      <c r="S531" s="283"/>
      <c r="T531" s="283"/>
      <c r="U531" s="283"/>
      <c r="V531" s="283"/>
      <c r="W531" s="283"/>
      <c r="X531" s="283"/>
      <c r="Y531" s="283"/>
      <c r="Z531" s="283"/>
      <c r="AA531" s="283"/>
      <c r="AB531" s="283"/>
      <c r="AC531" s="311"/>
      <c r="AD531" s="198">
        <f>'Основні дані'!$B$1</f>
        <v>260</v>
      </c>
    </row>
    <row r="532" spans="1:30" s="157" customFormat="1" ht="30" hidden="1">
      <c r="A532" s="397" t="s">
        <v>719</v>
      </c>
      <c r="B532" s="388"/>
      <c r="C532" s="315"/>
      <c r="D532" s="315"/>
      <c r="E532" s="315"/>
      <c r="F532" s="508">
        <f t="shared" si="101"/>
        <v>0</v>
      </c>
      <c r="G532" s="509">
        <f t="shared" si="102"/>
        <v>0</v>
      </c>
      <c r="H532" s="510">
        <f t="shared" si="104"/>
        <v>0</v>
      </c>
      <c r="I532" s="282"/>
      <c r="J532" s="283"/>
      <c r="K532" s="284"/>
      <c r="L532" s="508">
        <f t="shared" si="103"/>
        <v>0</v>
      </c>
      <c r="M532" s="282"/>
      <c r="N532" s="283"/>
      <c r="O532" s="283"/>
      <c r="P532" s="283"/>
      <c r="Q532" s="283"/>
      <c r="R532" s="283"/>
      <c r="S532" s="283"/>
      <c r="T532" s="283"/>
      <c r="U532" s="283"/>
      <c r="V532" s="283"/>
      <c r="W532" s="283"/>
      <c r="X532" s="283"/>
      <c r="Y532" s="283"/>
      <c r="Z532" s="283"/>
      <c r="AA532" s="283"/>
      <c r="AB532" s="283"/>
      <c r="AC532" s="311"/>
      <c r="AD532" s="198">
        <f>'Основні дані'!$B$1</f>
        <v>260</v>
      </c>
    </row>
    <row r="533" spans="1:30" s="157" customFormat="1" ht="30" hidden="1">
      <c r="A533" s="397" t="s">
        <v>720</v>
      </c>
      <c r="B533" s="388"/>
      <c r="C533" s="315"/>
      <c r="D533" s="315"/>
      <c r="E533" s="315"/>
      <c r="F533" s="508">
        <f t="shared" si="101"/>
        <v>0</v>
      </c>
      <c r="G533" s="509">
        <f t="shared" si="102"/>
        <v>0</v>
      </c>
      <c r="H533" s="510">
        <f t="shared" si="104"/>
        <v>0</v>
      </c>
      <c r="I533" s="282"/>
      <c r="J533" s="283"/>
      <c r="K533" s="284"/>
      <c r="L533" s="508">
        <f t="shared" si="103"/>
        <v>0</v>
      </c>
      <c r="M533" s="282"/>
      <c r="N533" s="283"/>
      <c r="O533" s="283"/>
      <c r="P533" s="283"/>
      <c r="Q533" s="283"/>
      <c r="R533" s="283"/>
      <c r="S533" s="283"/>
      <c r="T533" s="283"/>
      <c r="U533" s="283"/>
      <c r="V533" s="283"/>
      <c r="W533" s="283"/>
      <c r="X533" s="283"/>
      <c r="Y533" s="283"/>
      <c r="Z533" s="283"/>
      <c r="AA533" s="283"/>
      <c r="AB533" s="283"/>
      <c r="AC533" s="311"/>
      <c r="AD533" s="198">
        <f>'Основні дані'!$B$1</f>
        <v>260</v>
      </c>
    </row>
    <row r="534" spans="1:30" s="157" customFormat="1" ht="30" hidden="1">
      <c r="A534" s="397" t="s">
        <v>721</v>
      </c>
      <c r="B534" s="388"/>
      <c r="C534" s="315"/>
      <c r="D534" s="315"/>
      <c r="E534" s="315"/>
      <c r="F534" s="508">
        <f t="shared" si="101"/>
        <v>0</v>
      </c>
      <c r="G534" s="509">
        <f t="shared" si="102"/>
        <v>0</v>
      </c>
      <c r="H534" s="510">
        <f t="shared" si="104"/>
        <v>0</v>
      </c>
      <c r="I534" s="282"/>
      <c r="J534" s="283"/>
      <c r="K534" s="284"/>
      <c r="L534" s="508">
        <f t="shared" si="103"/>
        <v>0</v>
      </c>
      <c r="M534" s="282"/>
      <c r="N534" s="283"/>
      <c r="O534" s="283"/>
      <c r="P534" s="283"/>
      <c r="Q534" s="283"/>
      <c r="R534" s="283"/>
      <c r="S534" s="283"/>
      <c r="T534" s="283"/>
      <c r="U534" s="283"/>
      <c r="V534" s="283"/>
      <c r="W534" s="283"/>
      <c r="X534" s="283"/>
      <c r="Y534" s="283"/>
      <c r="Z534" s="283"/>
      <c r="AA534" s="283"/>
      <c r="AB534" s="283"/>
      <c r="AC534" s="311"/>
      <c r="AD534" s="198">
        <f>'Основні дані'!$B$1</f>
        <v>260</v>
      </c>
    </row>
    <row r="535" spans="1:30" s="157" customFormat="1" ht="30" hidden="1">
      <c r="A535" s="397" t="s">
        <v>722</v>
      </c>
      <c r="B535" s="388"/>
      <c r="C535" s="315"/>
      <c r="D535" s="315"/>
      <c r="E535" s="315"/>
      <c r="F535" s="508">
        <f t="shared" si="101"/>
        <v>0</v>
      </c>
      <c r="G535" s="509">
        <f t="shared" si="102"/>
        <v>0</v>
      </c>
      <c r="H535" s="510">
        <f t="shared" si="104"/>
        <v>0</v>
      </c>
      <c r="I535" s="282"/>
      <c r="J535" s="283"/>
      <c r="K535" s="284"/>
      <c r="L535" s="508">
        <f t="shared" si="103"/>
        <v>0</v>
      </c>
      <c r="M535" s="282"/>
      <c r="N535" s="283"/>
      <c r="O535" s="283"/>
      <c r="P535" s="283"/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  <c r="AB535" s="283"/>
      <c r="AC535" s="311"/>
      <c r="AD535" s="198">
        <f>'Основні дані'!$B$1</f>
        <v>260</v>
      </c>
    </row>
    <row r="536" spans="1:30" s="157" customFormat="1" ht="30" hidden="1">
      <c r="A536" s="397" t="s">
        <v>723</v>
      </c>
      <c r="B536" s="388"/>
      <c r="C536" s="315"/>
      <c r="D536" s="315"/>
      <c r="E536" s="315"/>
      <c r="F536" s="508">
        <f t="shared" si="101"/>
        <v>0</v>
      </c>
      <c r="G536" s="509">
        <f t="shared" si="102"/>
        <v>0</v>
      </c>
      <c r="H536" s="510">
        <f t="shared" si="104"/>
        <v>0</v>
      </c>
      <c r="I536" s="282"/>
      <c r="J536" s="283"/>
      <c r="K536" s="284"/>
      <c r="L536" s="508">
        <f t="shared" si="103"/>
        <v>0</v>
      </c>
      <c r="M536" s="282"/>
      <c r="N536" s="283"/>
      <c r="O536" s="28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  <c r="AB536" s="283"/>
      <c r="AC536" s="311"/>
      <c r="AD536" s="198">
        <f>'Основні дані'!$B$1</f>
        <v>260</v>
      </c>
    </row>
    <row r="537" spans="1:30" s="157" customFormat="1" ht="30" hidden="1">
      <c r="A537" s="397" t="s">
        <v>724</v>
      </c>
      <c r="B537" s="388"/>
      <c r="C537" s="315"/>
      <c r="D537" s="315"/>
      <c r="E537" s="315"/>
      <c r="F537" s="508">
        <f t="shared" si="101"/>
        <v>0</v>
      </c>
      <c r="G537" s="509">
        <f t="shared" si="102"/>
        <v>0</v>
      </c>
      <c r="H537" s="510">
        <f t="shared" si="104"/>
        <v>0</v>
      </c>
      <c r="I537" s="282"/>
      <c r="J537" s="283"/>
      <c r="K537" s="284"/>
      <c r="L537" s="508">
        <f t="shared" si="103"/>
        <v>0</v>
      </c>
      <c r="M537" s="282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3"/>
      <c r="Z537" s="283"/>
      <c r="AA537" s="283"/>
      <c r="AB537" s="283"/>
      <c r="AC537" s="311"/>
      <c r="AD537" s="198">
        <f>'Основні дані'!$B$1</f>
        <v>260</v>
      </c>
    </row>
    <row r="538" spans="1:30" s="157" customFormat="1" ht="30" hidden="1">
      <c r="A538" s="397" t="s">
        <v>725</v>
      </c>
      <c r="B538" s="386"/>
      <c r="C538" s="385"/>
      <c r="D538" s="314"/>
      <c r="E538" s="314"/>
      <c r="F538" s="508">
        <f t="shared" si="101"/>
        <v>0</v>
      </c>
      <c r="G538" s="509">
        <f t="shared" si="102"/>
        <v>0</v>
      </c>
      <c r="H538" s="510">
        <f t="shared" si="104"/>
        <v>0</v>
      </c>
      <c r="I538" s="282"/>
      <c r="J538" s="283"/>
      <c r="K538" s="284"/>
      <c r="L538" s="508">
        <f t="shared" si="103"/>
        <v>0</v>
      </c>
      <c r="M538" s="282"/>
      <c r="N538" s="283"/>
      <c r="O538" s="283"/>
      <c r="P538" s="283"/>
      <c r="Q538" s="283"/>
      <c r="R538" s="283"/>
      <c r="S538" s="283"/>
      <c r="T538" s="283"/>
      <c r="U538" s="283"/>
      <c r="V538" s="283"/>
      <c r="W538" s="283"/>
      <c r="X538" s="283"/>
      <c r="Y538" s="283"/>
      <c r="Z538" s="283"/>
      <c r="AA538" s="283"/>
      <c r="AB538" s="283"/>
      <c r="AC538" s="311"/>
      <c r="AD538" s="198">
        <f>'Основні дані'!$B$1</f>
        <v>260</v>
      </c>
    </row>
    <row r="539" spans="1:30" s="157" customFormat="1" ht="30" hidden="1">
      <c r="A539" s="397" t="s">
        <v>726</v>
      </c>
      <c r="B539" s="387"/>
      <c r="C539" s="385"/>
      <c r="D539" s="314"/>
      <c r="E539" s="314"/>
      <c r="F539" s="508">
        <f t="shared" si="101"/>
        <v>0</v>
      </c>
      <c r="G539" s="509">
        <f t="shared" si="102"/>
        <v>0</v>
      </c>
      <c r="H539" s="510">
        <f t="shared" si="104"/>
        <v>0</v>
      </c>
      <c r="I539" s="282"/>
      <c r="J539" s="283"/>
      <c r="K539" s="284"/>
      <c r="L539" s="508">
        <f t="shared" si="103"/>
        <v>0</v>
      </c>
      <c r="M539" s="282"/>
      <c r="N539" s="283"/>
      <c r="O539" s="283"/>
      <c r="P539" s="283"/>
      <c r="Q539" s="283"/>
      <c r="R539" s="283"/>
      <c r="S539" s="283"/>
      <c r="T539" s="283"/>
      <c r="U539" s="283"/>
      <c r="V539" s="283"/>
      <c r="W539" s="283"/>
      <c r="X539" s="283"/>
      <c r="Y539" s="283"/>
      <c r="Z539" s="283"/>
      <c r="AA539" s="283"/>
      <c r="AB539" s="283"/>
      <c r="AC539" s="311"/>
      <c r="AD539" s="198">
        <f>'Основні дані'!$B$1</f>
        <v>260</v>
      </c>
    </row>
    <row r="540" spans="1:30" s="157" customFormat="1" ht="30" hidden="1">
      <c r="A540" s="397" t="s">
        <v>727</v>
      </c>
      <c r="B540" s="388"/>
      <c r="C540" s="385"/>
      <c r="D540" s="315"/>
      <c r="E540" s="314"/>
      <c r="F540" s="508">
        <f t="shared" si="101"/>
        <v>0</v>
      </c>
      <c r="G540" s="509">
        <f t="shared" si="102"/>
        <v>0</v>
      </c>
      <c r="H540" s="510">
        <f t="shared" si="104"/>
        <v>0</v>
      </c>
      <c r="I540" s="282"/>
      <c r="J540" s="283"/>
      <c r="K540" s="284"/>
      <c r="L540" s="508">
        <f t="shared" si="103"/>
        <v>0</v>
      </c>
      <c r="M540" s="282"/>
      <c r="N540" s="283"/>
      <c r="O540" s="28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311"/>
      <c r="AD540" s="198">
        <f>'Основні дані'!$B$1</f>
        <v>260</v>
      </c>
    </row>
    <row r="541" spans="1:30" s="157" customFormat="1" ht="30" hidden="1">
      <c r="A541" s="397" t="s">
        <v>728</v>
      </c>
      <c r="B541" s="388"/>
      <c r="C541" s="385"/>
      <c r="D541" s="315"/>
      <c r="E541" s="314"/>
      <c r="F541" s="508">
        <f t="shared" si="101"/>
        <v>0</v>
      </c>
      <c r="G541" s="509">
        <f t="shared" si="102"/>
        <v>0</v>
      </c>
      <c r="H541" s="510">
        <f t="shared" si="104"/>
        <v>0</v>
      </c>
      <c r="I541" s="282"/>
      <c r="J541" s="283"/>
      <c r="K541" s="284"/>
      <c r="L541" s="508">
        <f t="shared" si="103"/>
        <v>0</v>
      </c>
      <c r="M541" s="282"/>
      <c r="N541" s="283"/>
      <c r="O541" s="283"/>
      <c r="P541" s="283"/>
      <c r="Q541" s="283"/>
      <c r="R541" s="283"/>
      <c r="S541" s="283"/>
      <c r="T541" s="283"/>
      <c r="U541" s="283"/>
      <c r="V541" s="283"/>
      <c r="W541" s="283"/>
      <c r="X541" s="283"/>
      <c r="Y541" s="283"/>
      <c r="Z541" s="283"/>
      <c r="AA541" s="283"/>
      <c r="AB541" s="283"/>
      <c r="AC541" s="311"/>
      <c r="AD541" s="198">
        <f>'Основні дані'!$B$1</f>
        <v>260</v>
      </c>
    </row>
    <row r="542" spans="1:30" s="157" customFormat="1" ht="30" hidden="1">
      <c r="A542" s="397" t="s">
        <v>729</v>
      </c>
      <c r="B542" s="449"/>
      <c r="C542" s="450"/>
      <c r="D542" s="451"/>
      <c r="E542" s="452"/>
      <c r="F542" s="512">
        <f t="shared" si="101"/>
        <v>0</v>
      </c>
      <c r="G542" s="513">
        <f t="shared" si="102"/>
        <v>0</v>
      </c>
      <c r="H542" s="510">
        <f t="shared" si="104"/>
        <v>0</v>
      </c>
      <c r="I542" s="285"/>
      <c r="J542" s="286"/>
      <c r="K542" s="287"/>
      <c r="L542" s="512">
        <f t="shared" si="103"/>
        <v>0</v>
      </c>
      <c r="M542" s="285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  <c r="AB542" s="286"/>
      <c r="AC542" s="312"/>
      <c r="AD542" s="198">
        <f>'Основні дані'!$B$1</f>
        <v>260</v>
      </c>
    </row>
    <row r="543" spans="1:30" s="456" customFormat="1" ht="28.5" hidden="1" thickBot="1">
      <c r="A543" s="453"/>
      <c r="B543" s="469" t="s">
        <v>31</v>
      </c>
      <c r="C543" s="463"/>
      <c r="D543" s="468" t="s">
        <v>378</v>
      </c>
      <c r="E543" s="464"/>
      <c r="F543" s="458">
        <f t="shared" si="101"/>
        <v>6</v>
      </c>
      <c r="G543" s="459">
        <f t="shared" si="102"/>
        <v>180</v>
      </c>
      <c r="H543" s="459"/>
      <c r="I543" s="459"/>
      <c r="J543" s="459"/>
      <c r="K543" s="459"/>
      <c r="L543" s="459">
        <f t="shared" si="103"/>
        <v>180</v>
      </c>
      <c r="M543" s="459"/>
      <c r="N543" s="459">
        <f>Титул!$BC$20*1.5</f>
        <v>0</v>
      </c>
      <c r="O543" s="459"/>
      <c r="P543" s="459">
        <f>Титул!$BD$20*1.5</f>
        <v>0</v>
      </c>
      <c r="Q543" s="459"/>
      <c r="R543" s="459">
        <f>Титул!$BE$20*1.5</f>
        <v>0</v>
      </c>
      <c r="S543" s="459"/>
      <c r="T543" s="459">
        <f>Титул!$BF$20*1.5</f>
        <v>0</v>
      </c>
      <c r="U543" s="459"/>
      <c r="V543" s="459">
        <f>Титул!$BG$20*1.5</f>
        <v>0</v>
      </c>
      <c r="W543" s="459"/>
      <c r="X543" s="459">
        <f>Титул!$BH$20*1.5</f>
        <v>0</v>
      </c>
      <c r="Y543" s="459"/>
      <c r="Z543" s="459">
        <f>Титул!$BI$20*1.5</f>
        <v>0</v>
      </c>
      <c r="AA543" s="459"/>
      <c r="AB543" s="459">
        <v>6</v>
      </c>
      <c r="AC543" s="454"/>
      <c r="AD543" s="455">
        <f>'Основні дані'!$B$1</f>
        <v>260</v>
      </c>
    </row>
    <row r="544" spans="1:30" s="157" customFormat="1" ht="28.5" hidden="1" thickBot="1">
      <c r="A544" s="266"/>
      <c r="B544" s="470" t="s">
        <v>115</v>
      </c>
      <c r="C544" s="465"/>
      <c r="D544" s="465"/>
      <c r="E544" s="466"/>
      <c r="F544" s="461">
        <f t="shared" si="101"/>
        <v>6</v>
      </c>
      <c r="G544" s="461">
        <f>F544*30</f>
        <v>180</v>
      </c>
      <c r="H544" s="461"/>
      <c r="I544" s="461"/>
      <c r="J544" s="461"/>
      <c r="K544" s="461"/>
      <c r="L544" s="461">
        <f>IF(G544-H544=G544-I544-J544-K544,G544-H544,"!ОШИБКА!")</f>
        <v>180</v>
      </c>
      <c r="M544" s="461"/>
      <c r="N544" s="461"/>
      <c r="O544" s="461"/>
      <c r="P544" s="461"/>
      <c r="Q544" s="461"/>
      <c r="R544" s="461"/>
      <c r="S544" s="461"/>
      <c r="T544" s="461"/>
      <c r="U544" s="461"/>
      <c r="V544" s="461"/>
      <c r="W544" s="461"/>
      <c r="X544" s="461"/>
      <c r="Y544" s="461"/>
      <c r="Z544" s="461"/>
      <c r="AA544" s="461"/>
      <c r="AB544" s="461">
        <f>Титул!$AS$35+Титул!$AS$37+Титул!$AS$39</f>
        <v>6</v>
      </c>
      <c r="AC544" s="349"/>
      <c r="AD544" s="198">
        <f>'Основні дані'!$B$1</f>
        <v>260</v>
      </c>
    </row>
    <row r="545" spans="1:30" s="157" customFormat="1" ht="28.5" thickBot="1">
      <c r="A545" s="436" t="s">
        <v>730</v>
      </c>
      <c r="B545" s="487" t="s">
        <v>177</v>
      </c>
      <c r="C545" s="488"/>
      <c r="D545" s="488"/>
      <c r="E545" s="489"/>
      <c r="F545" s="490">
        <f aca="true" t="shared" si="105" ref="F545:AB545">SUM(F546:F548)</f>
        <v>12</v>
      </c>
      <c r="G545" s="490">
        <f t="shared" si="105"/>
        <v>360</v>
      </c>
      <c r="H545" s="490">
        <f t="shared" si="105"/>
        <v>18</v>
      </c>
      <c r="I545" s="490">
        <f t="shared" si="105"/>
        <v>0</v>
      </c>
      <c r="J545" s="490">
        <f t="shared" si="105"/>
        <v>0</v>
      </c>
      <c r="K545" s="490">
        <f t="shared" si="105"/>
        <v>0</v>
      </c>
      <c r="L545" s="490">
        <f t="shared" si="105"/>
        <v>342</v>
      </c>
      <c r="M545" s="490">
        <f t="shared" si="105"/>
        <v>0</v>
      </c>
      <c r="N545" s="490">
        <f t="shared" si="105"/>
        <v>0</v>
      </c>
      <c r="O545" s="490">
        <f t="shared" si="105"/>
        <v>0</v>
      </c>
      <c r="P545" s="490">
        <f t="shared" si="105"/>
        <v>0</v>
      </c>
      <c r="Q545" s="490">
        <f t="shared" si="105"/>
        <v>0</v>
      </c>
      <c r="R545" s="490">
        <f t="shared" si="105"/>
        <v>0</v>
      </c>
      <c r="S545" s="490">
        <f t="shared" si="105"/>
        <v>0</v>
      </c>
      <c r="T545" s="490">
        <f t="shared" si="105"/>
        <v>0</v>
      </c>
      <c r="U545" s="490">
        <f t="shared" si="105"/>
        <v>2</v>
      </c>
      <c r="V545" s="490">
        <f t="shared" si="105"/>
        <v>4</v>
      </c>
      <c r="W545" s="490">
        <f t="shared" si="105"/>
        <v>2</v>
      </c>
      <c r="X545" s="490">
        <f t="shared" si="105"/>
        <v>4</v>
      </c>
      <c r="Y545" s="490">
        <f t="shared" si="105"/>
        <v>2</v>
      </c>
      <c r="Z545" s="490">
        <f t="shared" si="105"/>
        <v>4</v>
      </c>
      <c r="AA545" s="490">
        <f t="shared" si="105"/>
        <v>0</v>
      </c>
      <c r="AB545" s="490">
        <f t="shared" si="105"/>
        <v>0</v>
      </c>
      <c r="AC545" s="348"/>
      <c r="AD545" s="198">
        <f>'Основні дані'!$B$1</f>
        <v>260</v>
      </c>
    </row>
    <row r="546" spans="1:30" s="157" customFormat="1" ht="27.75">
      <c r="A546" s="397" t="s">
        <v>731</v>
      </c>
      <c r="B546" s="531" t="s">
        <v>783</v>
      </c>
      <c r="C546" s="314"/>
      <c r="D546" s="314"/>
      <c r="E546" s="314"/>
      <c r="F546" s="510">
        <f>N546+P546+R546+T546+V546+X546+Z546+AB546</f>
        <v>4</v>
      </c>
      <c r="G546" s="511">
        <f>F546*30</f>
        <v>120</v>
      </c>
      <c r="H546" s="510">
        <f>M546*2+O546*2+Q546*2+S546*2+U546*3+W546*3+Y546*3+AA546*2</f>
        <v>6</v>
      </c>
      <c r="I546" s="288"/>
      <c r="J546" s="289"/>
      <c r="K546" s="290"/>
      <c r="L546" s="510">
        <f>G546-H546</f>
        <v>114</v>
      </c>
      <c r="M546" s="288"/>
      <c r="N546" s="289"/>
      <c r="O546" s="289"/>
      <c r="P546" s="289"/>
      <c r="Q546" s="289"/>
      <c r="R546" s="289"/>
      <c r="S546" s="289"/>
      <c r="T546" s="289"/>
      <c r="U546" s="289">
        <v>2</v>
      </c>
      <c r="V546" s="289">
        <v>4</v>
      </c>
      <c r="W546" s="289"/>
      <c r="X546" s="289"/>
      <c r="Y546" s="289"/>
      <c r="Z546" s="289"/>
      <c r="AA546" s="289"/>
      <c r="AB546" s="289"/>
      <c r="AC546" s="310"/>
      <c r="AD546" s="198">
        <f>'Основні дані'!$B$1</f>
        <v>260</v>
      </c>
    </row>
    <row r="547" spans="1:30" s="157" customFormat="1" ht="27.75">
      <c r="A547" s="397" t="s">
        <v>732</v>
      </c>
      <c r="B547" s="532" t="s">
        <v>784</v>
      </c>
      <c r="C547" s="314"/>
      <c r="D547" s="314"/>
      <c r="E547" s="314"/>
      <c r="F547" s="508">
        <f>N547+P547+R547+T547+V547+X547+Z547+AB547</f>
        <v>4</v>
      </c>
      <c r="G547" s="509">
        <f>F547*30</f>
        <v>120</v>
      </c>
      <c r="H547" s="510">
        <f>M547*2+O547*2+Q547*2+S547*2+U547*3+W547*3+Y547*3+AA547*2</f>
        <v>6</v>
      </c>
      <c r="I547" s="282"/>
      <c r="J547" s="283"/>
      <c r="K547" s="284"/>
      <c r="L547" s="510">
        <f>G547-H547</f>
        <v>114</v>
      </c>
      <c r="M547" s="288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>
        <v>2</v>
      </c>
      <c r="X547" s="289">
        <v>4</v>
      </c>
      <c r="Y547" s="289"/>
      <c r="Z547" s="289"/>
      <c r="AA547" s="289"/>
      <c r="AB547" s="289"/>
      <c r="AC547" s="310"/>
      <c r="AD547" s="198">
        <f>'Основні дані'!$B$1</f>
        <v>260</v>
      </c>
    </row>
    <row r="548" spans="1:30" s="157" customFormat="1" ht="28.5" thickBot="1">
      <c r="A548" s="397" t="s">
        <v>733</v>
      </c>
      <c r="B548" s="532" t="s">
        <v>785</v>
      </c>
      <c r="C548" s="314"/>
      <c r="D548" s="314"/>
      <c r="E548" s="314"/>
      <c r="F548" s="508">
        <f>N548+P548+R548+T548+V548+X548+Z548+AB548</f>
        <v>4</v>
      </c>
      <c r="G548" s="509">
        <f>F548*30</f>
        <v>120</v>
      </c>
      <c r="H548" s="510">
        <f>M548*2+O548*2+Q548*2+S548*2+U548*3+W548*3+Y548*3+AA548*2</f>
        <v>6</v>
      </c>
      <c r="I548" s="282"/>
      <c r="J548" s="283"/>
      <c r="K548" s="284"/>
      <c r="L548" s="510">
        <f>G548-H548</f>
        <v>114</v>
      </c>
      <c r="M548" s="288"/>
      <c r="N548" s="289"/>
      <c r="O548" s="289"/>
      <c r="P548" s="289"/>
      <c r="Q548" s="289"/>
      <c r="R548" s="289"/>
      <c r="S548" s="289"/>
      <c r="T548" s="289"/>
      <c r="U548" s="289"/>
      <c r="V548" s="289"/>
      <c r="W548" s="289"/>
      <c r="X548" s="289"/>
      <c r="Y548" s="289">
        <v>2</v>
      </c>
      <c r="Z548" s="289">
        <v>4</v>
      </c>
      <c r="AA548" s="289"/>
      <c r="AB548" s="289"/>
      <c r="AC548" s="310"/>
      <c r="AD548" s="198">
        <f>'Основні дані'!$B$1</f>
        <v>260</v>
      </c>
    </row>
    <row r="549" spans="1:30" s="268" customFormat="1" ht="27.75" customHeight="1" thickBot="1">
      <c r="A549" s="267"/>
      <c r="B549" s="791" t="s">
        <v>70</v>
      </c>
      <c r="C549" s="792"/>
      <c r="D549" s="792"/>
      <c r="E549" s="793"/>
      <c r="F549" s="291">
        <f aca="true" t="shared" si="106" ref="F549:AB549">F95+F54+F12</f>
        <v>144</v>
      </c>
      <c r="G549" s="291">
        <f t="shared" si="106"/>
        <v>4320</v>
      </c>
      <c r="H549" s="291">
        <f>H95+H54+H12</f>
        <v>254</v>
      </c>
      <c r="I549" s="291">
        <f t="shared" si="106"/>
        <v>122</v>
      </c>
      <c r="J549" s="291">
        <f t="shared" si="106"/>
        <v>32</v>
      </c>
      <c r="K549" s="291">
        <f t="shared" si="106"/>
        <v>82</v>
      </c>
      <c r="L549" s="291">
        <f t="shared" si="106"/>
        <v>4066</v>
      </c>
      <c r="M549" s="291">
        <f t="shared" si="106"/>
        <v>25</v>
      </c>
      <c r="N549" s="291">
        <f t="shared" si="106"/>
        <v>27</v>
      </c>
      <c r="O549" s="291">
        <f t="shared" si="106"/>
        <v>27</v>
      </c>
      <c r="P549" s="291">
        <f t="shared" si="106"/>
        <v>30</v>
      </c>
      <c r="Q549" s="291">
        <f t="shared" si="106"/>
        <v>16</v>
      </c>
      <c r="R549" s="291">
        <f t="shared" si="106"/>
        <v>18</v>
      </c>
      <c r="S549" s="291">
        <f t="shared" si="106"/>
        <v>15</v>
      </c>
      <c r="T549" s="291">
        <f t="shared" si="106"/>
        <v>16</v>
      </c>
      <c r="U549" s="291">
        <f t="shared" si="106"/>
        <v>10</v>
      </c>
      <c r="V549" s="291">
        <f t="shared" si="106"/>
        <v>14</v>
      </c>
      <c r="W549" s="291">
        <f t="shared" si="106"/>
        <v>12</v>
      </c>
      <c r="X549" s="291">
        <f t="shared" si="106"/>
        <v>16</v>
      </c>
      <c r="Y549" s="291">
        <f t="shared" si="106"/>
        <v>6</v>
      </c>
      <c r="Z549" s="291">
        <f t="shared" si="106"/>
        <v>9</v>
      </c>
      <c r="AA549" s="291">
        <f t="shared" si="106"/>
        <v>2</v>
      </c>
      <c r="AB549" s="291">
        <f t="shared" si="106"/>
        <v>14</v>
      </c>
      <c r="AC549" s="383"/>
      <c r="AD549" s="198">
        <f>'Основні дані'!$B$1</f>
        <v>260</v>
      </c>
    </row>
    <row r="550" spans="1:30" s="157" customFormat="1" ht="27.75" customHeight="1" thickBot="1">
      <c r="A550" s="838"/>
      <c r="B550" s="803" t="s">
        <v>71</v>
      </c>
      <c r="C550" s="804"/>
      <c r="D550" s="804"/>
      <c r="E550" s="804"/>
      <c r="F550" s="804"/>
      <c r="G550" s="804"/>
      <c r="H550" s="804"/>
      <c r="I550" s="804"/>
      <c r="J550" s="804"/>
      <c r="K550" s="804"/>
      <c r="L550" s="805"/>
      <c r="M550" s="769">
        <f>M549</f>
        <v>25</v>
      </c>
      <c r="N550" s="770"/>
      <c r="O550" s="769">
        <f>O549</f>
        <v>27</v>
      </c>
      <c r="P550" s="770"/>
      <c r="Q550" s="769">
        <f>Q549</f>
        <v>16</v>
      </c>
      <c r="R550" s="770"/>
      <c r="S550" s="769">
        <f>S549</f>
        <v>15</v>
      </c>
      <c r="T550" s="770"/>
      <c r="U550" s="769">
        <f>U549</f>
        <v>10</v>
      </c>
      <c r="V550" s="770"/>
      <c r="W550" s="769">
        <f>W549</f>
        <v>12</v>
      </c>
      <c r="X550" s="770"/>
      <c r="Y550" s="769">
        <f>Y549</f>
        <v>6</v>
      </c>
      <c r="Z550" s="770"/>
      <c r="AA550" s="769">
        <f>AA549</f>
        <v>2</v>
      </c>
      <c r="AB550" s="770"/>
      <c r="AC550" s="382"/>
      <c r="AD550" s="198">
        <f>'Основні дані'!$B$1</f>
        <v>260</v>
      </c>
    </row>
    <row r="551" spans="1:30" s="157" customFormat="1" ht="27.75" customHeight="1" thickBot="1">
      <c r="A551" s="838"/>
      <c r="B551" s="803" t="s">
        <v>72</v>
      </c>
      <c r="C551" s="804"/>
      <c r="D551" s="804"/>
      <c r="E551" s="804"/>
      <c r="F551" s="804"/>
      <c r="G551" s="804"/>
      <c r="H551" s="804"/>
      <c r="I551" s="804"/>
      <c r="J551" s="804"/>
      <c r="K551" s="804"/>
      <c r="L551" s="805"/>
      <c r="M551" s="771"/>
      <c r="N551" s="772"/>
      <c r="O551" s="771"/>
      <c r="P551" s="772"/>
      <c r="Q551" s="771"/>
      <c r="R551" s="772"/>
      <c r="S551" s="771"/>
      <c r="T551" s="772"/>
      <c r="U551" s="771"/>
      <c r="V551" s="772"/>
      <c r="W551" s="771"/>
      <c r="X551" s="772"/>
      <c r="Y551" s="771"/>
      <c r="Z551" s="772"/>
      <c r="AA551" s="771"/>
      <c r="AB551" s="772"/>
      <c r="AC551" s="382"/>
      <c r="AD551" s="198">
        <f>'Основні дані'!$B$1</f>
        <v>260</v>
      </c>
    </row>
    <row r="552" spans="1:30" s="157" customFormat="1" ht="27.75" customHeight="1" thickBot="1">
      <c r="A552" s="838"/>
      <c r="B552" s="803" t="s">
        <v>73</v>
      </c>
      <c r="C552" s="804"/>
      <c r="D552" s="804"/>
      <c r="E552" s="804"/>
      <c r="F552" s="804"/>
      <c r="G552" s="804"/>
      <c r="H552" s="804"/>
      <c r="I552" s="804"/>
      <c r="J552" s="804"/>
      <c r="K552" s="804"/>
      <c r="L552" s="805"/>
      <c r="M552" s="771"/>
      <c r="N552" s="772"/>
      <c r="O552" s="771"/>
      <c r="P552" s="772"/>
      <c r="Q552" s="771"/>
      <c r="R552" s="772"/>
      <c r="S552" s="771"/>
      <c r="T552" s="772"/>
      <c r="U552" s="771"/>
      <c r="V552" s="772"/>
      <c r="W552" s="771"/>
      <c r="X552" s="772"/>
      <c r="Y552" s="771"/>
      <c r="Z552" s="772"/>
      <c r="AA552" s="771"/>
      <c r="AB552" s="772"/>
      <c r="AC552" s="382"/>
      <c r="AD552" s="198">
        <f>'Основні дані'!$B$1</f>
        <v>260</v>
      </c>
    </row>
    <row r="553" spans="1:30" s="157" customFormat="1" ht="27.75" customHeight="1" thickBot="1">
      <c r="A553" s="838"/>
      <c r="B553" s="803" t="s">
        <v>87</v>
      </c>
      <c r="C553" s="804"/>
      <c r="D553" s="804"/>
      <c r="E553" s="804"/>
      <c r="F553" s="804"/>
      <c r="G553" s="804"/>
      <c r="H553" s="804"/>
      <c r="I553" s="804"/>
      <c r="J553" s="804"/>
      <c r="K553" s="804"/>
      <c r="L553" s="805"/>
      <c r="M553" s="812"/>
      <c r="N553" s="813"/>
      <c r="O553" s="771"/>
      <c r="P553" s="772"/>
      <c r="Q553" s="771"/>
      <c r="R553" s="772"/>
      <c r="S553" s="771"/>
      <c r="T553" s="772"/>
      <c r="U553" s="771"/>
      <c r="V553" s="772"/>
      <c r="W553" s="771"/>
      <c r="X553" s="772"/>
      <c r="Y553" s="771"/>
      <c r="Z553" s="772"/>
      <c r="AA553" s="771"/>
      <c r="AB553" s="772"/>
      <c r="AC553" s="382"/>
      <c r="AD553" s="198">
        <f>'Основні дані'!$B$1</f>
        <v>260</v>
      </c>
    </row>
    <row r="554" spans="1:30" s="157" customFormat="1" ht="27.75" customHeight="1" thickBot="1">
      <c r="A554" s="839"/>
      <c r="B554" s="809" t="s">
        <v>178</v>
      </c>
      <c r="C554" s="810"/>
      <c r="D554" s="810"/>
      <c r="E554" s="810"/>
      <c r="F554" s="810"/>
      <c r="G554" s="810"/>
      <c r="H554" s="810"/>
      <c r="I554" s="810"/>
      <c r="J554" s="810"/>
      <c r="K554" s="810"/>
      <c r="L554" s="811"/>
      <c r="M554" s="836">
        <f>COUNT(M13:M53)+COUNT(M55:M94)+COUNT(M98:M124)+COUNT(M546:M548)</f>
        <v>7</v>
      </c>
      <c r="N554" s="837"/>
      <c r="O554" s="836">
        <f>COUNT(O13:O53)+COUNT(O55:O94)+COUNT(O98:O124)+COUNT(O546:O548)</f>
        <v>8</v>
      </c>
      <c r="P554" s="837"/>
      <c r="Q554" s="836">
        <f>COUNT(Q13:Q53)+COUNT(Q55:Q94)+COUNT(Q98:Q124)+COUNT(Q546:Q548)</f>
        <v>6</v>
      </c>
      <c r="R554" s="837"/>
      <c r="S554" s="836">
        <f>COUNT(S13:S53)+COUNT(S55:S94)+COUNT(S98:S124)+COUNT(S546:S548)</f>
        <v>5</v>
      </c>
      <c r="T554" s="837"/>
      <c r="U554" s="836">
        <f>COUNT(U13:U53)+COUNT(U55:U94)+COUNT(U98:U124)+COUNT(U546:U548)</f>
        <v>4</v>
      </c>
      <c r="V554" s="837"/>
      <c r="W554" s="836">
        <f>COUNT(W13:W53)+COUNT(W55:W94)+COUNT(W98:W124)+COUNT(W546:W548)</f>
        <v>5</v>
      </c>
      <c r="X554" s="837"/>
      <c r="Y554" s="836">
        <f>COUNT(Y13:Y53)+COUNT(Y55:Y94)+COUNT(Y98:Y124)+COUNT(Y546:Y548)</f>
        <v>3</v>
      </c>
      <c r="Z554" s="837"/>
      <c r="AA554" s="836">
        <f>COUNT(AA13:AA53)+COUNT(AA55:AA94)+COUNT(AA98:AA124)+COUNT(AA546:AA548)</f>
        <v>1</v>
      </c>
      <c r="AB554" s="837"/>
      <c r="AC554" s="382"/>
      <c r="AD554" s="198">
        <f>'Основні дані'!$B$1</f>
        <v>260</v>
      </c>
    </row>
    <row r="555" spans="1:30" s="157" customFormat="1" ht="27.75" customHeight="1" thickBot="1">
      <c r="A555" s="134"/>
      <c r="B555" s="380"/>
      <c r="C555" s="379"/>
      <c r="D555" s="379"/>
      <c r="E555" s="379"/>
      <c r="F555" s="379"/>
      <c r="G555" s="379"/>
      <c r="H555" s="379"/>
      <c r="I555" s="380"/>
      <c r="J555" s="380"/>
      <c r="K555" s="380"/>
      <c r="L555" s="380"/>
      <c r="M555" s="256"/>
      <c r="N555" s="256"/>
      <c r="O555" s="381"/>
      <c r="P555" s="381"/>
      <c r="Q555" s="381"/>
      <c r="R555" s="381"/>
      <c r="S555" s="381"/>
      <c r="T555" s="381"/>
      <c r="U555" s="381"/>
      <c r="V555" s="381"/>
      <c r="W555" s="381"/>
      <c r="X555" s="381"/>
      <c r="Y555" s="381"/>
      <c r="Z555" s="381"/>
      <c r="AA555" s="381"/>
      <c r="AB555" s="381"/>
      <c r="AC555" s="382"/>
      <c r="AD555" s="198"/>
    </row>
    <row r="556" spans="1:30" s="347" customFormat="1" ht="27.75" customHeight="1" thickBot="1">
      <c r="A556" s="345"/>
      <c r="B556" s="346"/>
      <c r="C556" s="794" t="s">
        <v>60</v>
      </c>
      <c r="D556" s="795"/>
      <c r="E556" s="795"/>
      <c r="F556" s="795"/>
      <c r="G556" s="795"/>
      <c r="H556" s="796"/>
      <c r="I556" s="345"/>
      <c r="J556" s="345"/>
      <c r="K556" s="345"/>
      <c r="L556" s="345"/>
      <c r="M556" s="345"/>
      <c r="N556" s="345"/>
      <c r="O556" s="345"/>
      <c r="P556" s="345"/>
      <c r="Q556" s="345"/>
      <c r="R556" s="345"/>
      <c r="S556" s="345"/>
      <c r="T556" s="345"/>
      <c r="U556" s="345"/>
      <c r="V556" s="345"/>
      <c r="W556" s="345"/>
      <c r="X556" s="345"/>
      <c r="Y556" s="345"/>
      <c r="Z556" s="345"/>
      <c r="AA556" s="345"/>
      <c r="AB556" s="345"/>
      <c r="AC556" s="346"/>
      <c r="AD556" s="346"/>
    </row>
    <row r="557" spans="1:30" s="347" customFormat="1" ht="27.75" customHeight="1">
      <c r="A557" s="345"/>
      <c r="B557" s="345"/>
      <c r="C557" s="199" t="s">
        <v>75</v>
      </c>
      <c r="D557" s="806" t="s">
        <v>79</v>
      </c>
      <c r="E557" s="807"/>
      <c r="F557" s="807"/>
      <c r="G557" s="807"/>
      <c r="H557" s="808"/>
      <c r="I557" s="345"/>
      <c r="J557" s="345"/>
      <c r="K557" s="345"/>
      <c r="L557" s="345"/>
      <c r="M557" s="345"/>
      <c r="N557" s="345"/>
      <c r="O557" s="345"/>
      <c r="P557" s="345"/>
      <c r="Q557" s="345"/>
      <c r="R557" s="345"/>
      <c r="S557" s="345"/>
      <c r="T557" s="345"/>
      <c r="U557" s="345"/>
      <c r="V557" s="345"/>
      <c r="W557" s="345"/>
      <c r="X557" s="345"/>
      <c r="Y557" s="345"/>
      <c r="Z557" s="345"/>
      <c r="AA557" s="345"/>
      <c r="AB557" s="345"/>
      <c r="AC557" s="346"/>
      <c r="AD557" s="346"/>
    </row>
    <row r="558" spans="1:30" s="347" customFormat="1" ht="57" customHeight="1">
      <c r="A558" s="345"/>
      <c r="B558" s="345"/>
      <c r="C558" s="195" t="s">
        <v>80</v>
      </c>
      <c r="D558" s="800" t="s">
        <v>81</v>
      </c>
      <c r="E558" s="801"/>
      <c r="F558" s="801"/>
      <c r="G558" s="801"/>
      <c r="H558" s="802"/>
      <c r="I558" s="345"/>
      <c r="J558" s="345"/>
      <c r="K558" s="345"/>
      <c r="L558" s="345"/>
      <c r="M558" s="345"/>
      <c r="N558" s="345"/>
      <c r="O558" s="345"/>
      <c r="P558" s="345"/>
      <c r="Q558" s="345"/>
      <c r="R558" s="345"/>
      <c r="S558" s="345"/>
      <c r="T558" s="345"/>
      <c r="U558" s="345"/>
      <c r="V558" s="345"/>
      <c r="W558" s="345"/>
      <c r="X558" s="345"/>
      <c r="Y558" s="345"/>
      <c r="Z558" s="345"/>
      <c r="AA558" s="345"/>
      <c r="AB558" s="345"/>
      <c r="AC558" s="346"/>
      <c r="AD558" s="346"/>
    </row>
    <row r="559" spans="1:30" s="347" customFormat="1" ht="27.75" customHeight="1">
      <c r="A559" s="345"/>
      <c r="B559" s="345"/>
      <c r="C559" s="195" t="s">
        <v>74</v>
      </c>
      <c r="D559" s="797" t="s">
        <v>82</v>
      </c>
      <c r="E559" s="798"/>
      <c r="F559" s="798"/>
      <c r="G559" s="798"/>
      <c r="H559" s="799"/>
      <c r="I559" s="345"/>
      <c r="J559" s="345"/>
      <c r="K559" s="345"/>
      <c r="L559" s="345"/>
      <c r="M559" s="345"/>
      <c r="N559" s="345"/>
      <c r="O559" s="345"/>
      <c r="P559" s="345"/>
      <c r="Q559" s="345"/>
      <c r="R559" s="345"/>
      <c r="S559" s="345"/>
      <c r="T559" s="345"/>
      <c r="U559" s="345"/>
      <c r="V559" s="345"/>
      <c r="W559" s="345"/>
      <c r="X559" s="345"/>
      <c r="Y559" s="345"/>
      <c r="Z559" s="345"/>
      <c r="AA559" s="345"/>
      <c r="AB559" s="345"/>
      <c r="AC559" s="346"/>
      <c r="AD559" s="346"/>
    </row>
    <row r="560" spans="1:30" s="347" customFormat="1" ht="27.75" customHeight="1">
      <c r="A560" s="345"/>
      <c r="B560" s="345"/>
      <c r="C560" s="195" t="s">
        <v>83</v>
      </c>
      <c r="D560" s="797" t="s">
        <v>88</v>
      </c>
      <c r="E560" s="798"/>
      <c r="F560" s="798"/>
      <c r="G560" s="798"/>
      <c r="H560" s="799"/>
      <c r="I560" s="345"/>
      <c r="J560" s="345"/>
      <c r="K560" s="345"/>
      <c r="L560" s="345"/>
      <c r="M560" s="345"/>
      <c r="N560" s="345"/>
      <c r="O560" s="345"/>
      <c r="P560" s="345"/>
      <c r="Q560" s="345"/>
      <c r="R560" s="345"/>
      <c r="S560" s="345"/>
      <c r="T560" s="345"/>
      <c r="U560" s="345"/>
      <c r="V560" s="345"/>
      <c r="W560" s="345"/>
      <c r="X560" s="345"/>
      <c r="Y560" s="345"/>
      <c r="Z560" s="345"/>
      <c r="AA560" s="345"/>
      <c r="AB560" s="345"/>
      <c r="AC560" s="346"/>
      <c r="AD560" s="346"/>
    </row>
    <row r="561" spans="1:30" s="347" customFormat="1" ht="27.75" customHeight="1" thickBot="1">
      <c r="A561" s="345"/>
      <c r="B561" s="345"/>
      <c r="C561" s="196" t="s">
        <v>84</v>
      </c>
      <c r="D561" s="788" t="s">
        <v>89</v>
      </c>
      <c r="E561" s="789"/>
      <c r="F561" s="789"/>
      <c r="G561" s="789"/>
      <c r="H561" s="790"/>
      <c r="I561" s="345"/>
      <c r="J561" s="345"/>
      <c r="K561" s="345"/>
      <c r="L561" s="345"/>
      <c r="M561" s="345"/>
      <c r="N561" s="345"/>
      <c r="O561" s="345"/>
      <c r="P561" s="345"/>
      <c r="Q561" s="345"/>
      <c r="R561" s="345"/>
      <c r="S561" s="345"/>
      <c r="T561" s="345"/>
      <c r="U561" s="345"/>
      <c r="V561" s="345"/>
      <c r="W561" s="345"/>
      <c r="X561" s="345"/>
      <c r="Y561" s="345"/>
      <c r="Z561" s="345"/>
      <c r="AA561" s="345"/>
      <c r="AB561" s="345"/>
      <c r="AC561" s="346"/>
      <c r="AD561" s="346"/>
    </row>
    <row r="562" spans="1:30" s="157" customFormat="1" ht="27.75" customHeight="1">
      <c r="A562" s="197"/>
      <c r="B562" s="197"/>
      <c r="C562" s="197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  <c r="AA562" s="197"/>
      <c r="AB562" s="197"/>
      <c r="AC562" s="198"/>
      <c r="AD562" s="198"/>
    </row>
    <row r="563" spans="1:19" s="201" customFormat="1" ht="27.75" customHeight="1">
      <c r="A563" s="255"/>
      <c r="B563" s="255"/>
      <c r="C563" s="256" t="s">
        <v>185</v>
      </c>
      <c r="D563" s="256"/>
      <c r="E563" s="256"/>
      <c r="F563" s="256"/>
      <c r="G563" s="256"/>
      <c r="H563" s="256"/>
      <c r="I563" s="255"/>
      <c r="J563" s="255"/>
      <c r="K563" s="255"/>
      <c r="L563" s="255"/>
      <c r="M563" s="255"/>
      <c r="N563" s="255"/>
      <c r="O563" s="255"/>
      <c r="P563" s="255"/>
      <c r="Q563" s="205"/>
      <c r="R563" s="205"/>
      <c r="S563" s="420"/>
    </row>
    <row r="564" spans="1:19" s="201" customFormat="1" ht="27.75" customHeight="1">
      <c r="A564" s="255"/>
      <c r="B564" s="255"/>
      <c r="C564" s="256" t="s">
        <v>186</v>
      </c>
      <c r="D564" s="256"/>
      <c r="E564" s="256"/>
      <c r="F564" s="256"/>
      <c r="G564" s="256"/>
      <c r="H564" s="256"/>
      <c r="I564" s="255"/>
      <c r="J564" s="255"/>
      <c r="K564" s="255"/>
      <c r="L564" s="255"/>
      <c r="M564" s="255"/>
      <c r="N564" s="255"/>
      <c r="O564" s="255"/>
      <c r="P564" s="255"/>
      <c r="Q564" s="205"/>
      <c r="R564" s="205"/>
      <c r="S564" s="420"/>
    </row>
    <row r="565" spans="1:19" s="201" customFormat="1" ht="27.75" customHeight="1">
      <c r="A565" s="255"/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05"/>
      <c r="R565" s="205"/>
      <c r="S565" s="420"/>
    </row>
    <row r="566" spans="1:30" s="201" customFormat="1" ht="63.75" customHeight="1">
      <c r="A566" s="255"/>
      <c r="B566" s="422" t="s">
        <v>187</v>
      </c>
      <c r="C566" s="767" t="s">
        <v>182</v>
      </c>
      <c r="D566" s="767"/>
      <c r="E566" s="767"/>
      <c r="F566" s="767"/>
      <c r="G566" s="767"/>
      <c r="H566" s="255"/>
      <c r="I566" s="255"/>
      <c r="J566" s="768" t="s">
        <v>738</v>
      </c>
      <c r="K566" s="768"/>
      <c r="L566" s="768"/>
      <c r="M566" s="768"/>
      <c r="N566" s="768"/>
      <c r="O566" s="768"/>
      <c r="P566" s="768"/>
      <c r="Q566" s="768"/>
      <c r="R566" s="766" t="s">
        <v>183</v>
      </c>
      <c r="S566" s="766"/>
      <c r="T566" s="766"/>
      <c r="U566" s="766"/>
      <c r="V566" s="766"/>
      <c r="W566" s="766"/>
      <c r="X566" s="766"/>
      <c r="Y566" s="255"/>
      <c r="Z566" s="255"/>
      <c r="AA566" s="255"/>
      <c r="AB566" s="255"/>
      <c r="AC566" s="205"/>
      <c r="AD566" s="205"/>
    </row>
    <row r="567" spans="1:30" s="201" customFormat="1" ht="60.75" customHeight="1">
      <c r="A567" s="255"/>
      <c r="B567" s="256"/>
      <c r="C567" s="765" t="s">
        <v>184</v>
      </c>
      <c r="D567" s="765"/>
      <c r="E567" s="765"/>
      <c r="F567" s="765"/>
      <c r="G567" s="76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765" t="s">
        <v>184</v>
      </c>
      <c r="S567" s="765"/>
      <c r="T567" s="765"/>
      <c r="U567" s="765"/>
      <c r="V567" s="765"/>
      <c r="W567" s="765"/>
      <c r="X567" s="765"/>
      <c r="Y567" s="255"/>
      <c r="Z567" s="255"/>
      <c r="AA567" s="255"/>
      <c r="AB567" s="255"/>
      <c r="AC567" s="205"/>
      <c r="AD567" s="205"/>
    </row>
    <row r="568" spans="1:30" s="201" customFormat="1" ht="39.75" customHeight="1" hidden="1">
      <c r="A568" s="255"/>
      <c r="B568" s="256"/>
      <c r="C568" s="256"/>
      <c r="D568" s="256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05"/>
      <c r="AD568" s="205"/>
    </row>
    <row r="569" spans="1:30" s="201" customFormat="1" ht="39.75" customHeight="1">
      <c r="A569" s="255"/>
      <c r="B569" s="422" t="s">
        <v>786</v>
      </c>
      <c r="C569" s="767" t="s">
        <v>182</v>
      </c>
      <c r="D569" s="767"/>
      <c r="E569" s="767"/>
      <c r="F569" s="767"/>
      <c r="G569" s="767"/>
      <c r="H569" s="255"/>
      <c r="I569" s="255"/>
      <c r="J569" s="256" t="s">
        <v>77</v>
      </c>
      <c r="K569" s="255"/>
      <c r="L569" s="255"/>
      <c r="M569" s="255"/>
      <c r="N569" s="255"/>
      <c r="O569" s="255"/>
      <c r="P569" s="764" t="s">
        <v>735</v>
      </c>
      <c r="Q569" s="764"/>
      <c r="R569" s="764"/>
      <c r="S569" s="764"/>
      <c r="T569" s="764"/>
      <c r="U569" s="764"/>
      <c r="V569" s="256"/>
      <c r="W569" s="256"/>
      <c r="X569" s="256"/>
      <c r="Y569" s="255"/>
      <c r="Z569" s="255"/>
      <c r="AA569" s="255"/>
      <c r="AB569" s="255"/>
      <c r="AC569" s="205"/>
      <c r="AD569" s="205"/>
    </row>
    <row r="570" spans="1:30" s="201" customFormat="1" ht="39.75" customHeight="1">
      <c r="A570" s="255"/>
      <c r="B570" s="514" t="s">
        <v>787</v>
      </c>
      <c r="C570" s="765" t="s">
        <v>184</v>
      </c>
      <c r="D570" s="765"/>
      <c r="E570" s="765"/>
      <c r="F570" s="765"/>
      <c r="G570" s="765"/>
      <c r="H570" s="255"/>
      <c r="I570" s="255"/>
      <c r="J570" s="255"/>
      <c r="K570" s="255"/>
      <c r="L570" s="255"/>
      <c r="M570" s="255"/>
      <c r="N570" s="255"/>
      <c r="O570" s="255"/>
      <c r="P570" s="763" t="s">
        <v>737</v>
      </c>
      <c r="Q570" s="763"/>
      <c r="R570" s="763"/>
      <c r="S570" s="763"/>
      <c r="T570" s="763"/>
      <c r="U570" s="763"/>
      <c r="V570" s="471"/>
      <c r="W570" s="471"/>
      <c r="X570" s="471"/>
      <c r="Y570" s="255"/>
      <c r="Z570" s="255"/>
      <c r="AA570" s="255"/>
      <c r="AB570" s="255"/>
      <c r="AC570" s="205"/>
      <c r="AD570" s="205"/>
    </row>
    <row r="571" spans="1:23" s="421" customFormat="1" ht="39.75" customHeight="1">
      <c r="A571" s="473"/>
      <c r="B571" s="473"/>
      <c r="C571" s="473"/>
      <c r="D571" s="473"/>
      <c r="E571" s="473"/>
      <c r="F571" s="473"/>
      <c r="G571" s="473"/>
      <c r="H571" s="473"/>
      <c r="I571" s="473"/>
      <c r="J571" s="473"/>
      <c r="K571" s="473"/>
      <c r="L571" s="473"/>
      <c r="M571" s="473"/>
      <c r="N571" s="473"/>
      <c r="O571" s="473"/>
      <c r="P571" s="473"/>
      <c r="Q571" s="473"/>
      <c r="R571" s="473"/>
      <c r="S571" s="473"/>
      <c r="T571" s="473"/>
      <c r="V571" s="205"/>
      <c r="W571" s="474"/>
    </row>
    <row r="572" spans="1:23" s="421" customFormat="1" ht="27.75" customHeight="1">
      <c r="A572" s="473"/>
      <c r="B572" s="256" t="s">
        <v>77</v>
      </c>
      <c r="C572" s="764" t="s">
        <v>734</v>
      </c>
      <c r="D572" s="764"/>
      <c r="E572" s="764"/>
      <c r="F572" s="764"/>
      <c r="G572" s="764"/>
      <c r="H572" s="256"/>
      <c r="I572" s="475"/>
      <c r="J572" s="256" t="s">
        <v>77</v>
      </c>
      <c r="K572" s="255"/>
      <c r="L572" s="255"/>
      <c r="M572" s="255"/>
      <c r="N572" s="255"/>
      <c r="O572" s="255"/>
      <c r="P572" s="764" t="s">
        <v>735</v>
      </c>
      <c r="Q572" s="764"/>
      <c r="R572" s="764"/>
      <c r="S572" s="764"/>
      <c r="T572" s="764"/>
      <c r="U572" s="764"/>
      <c r="V572" s="205"/>
      <c r="W572" s="474"/>
    </row>
    <row r="573" spans="1:23" s="421" customFormat="1" ht="27.75" customHeight="1">
      <c r="A573" s="473"/>
      <c r="B573" s="255"/>
      <c r="C573" s="763" t="s">
        <v>736</v>
      </c>
      <c r="D573" s="763"/>
      <c r="E573" s="763"/>
      <c r="F573" s="763"/>
      <c r="G573" s="763"/>
      <c r="H573" s="476"/>
      <c r="I573" s="477"/>
      <c r="J573" s="255"/>
      <c r="K573" s="255"/>
      <c r="L573" s="255"/>
      <c r="M573" s="255"/>
      <c r="N573" s="255"/>
      <c r="O573" s="255"/>
      <c r="P573" s="763" t="s">
        <v>737</v>
      </c>
      <c r="Q573" s="763"/>
      <c r="R573" s="763"/>
      <c r="S573" s="763"/>
      <c r="T573" s="763"/>
      <c r="U573" s="763"/>
      <c r="V573" s="205"/>
      <c r="W573" s="474"/>
    </row>
    <row r="574" spans="1:23" s="421" customFormat="1" ht="27.75" customHeight="1">
      <c r="A574" s="473"/>
      <c r="B574" s="473"/>
      <c r="C574" s="473"/>
      <c r="D574" s="473"/>
      <c r="E574" s="473"/>
      <c r="F574" s="473"/>
      <c r="G574" s="473"/>
      <c r="H574" s="473"/>
      <c r="I574" s="473"/>
      <c r="J574" s="473"/>
      <c r="K574" s="473"/>
      <c r="L574" s="473"/>
      <c r="M574" s="473"/>
      <c r="N574" s="473"/>
      <c r="O574" s="473"/>
      <c r="P574" s="473"/>
      <c r="Q574" s="473"/>
      <c r="R574" s="473"/>
      <c r="S574" s="473"/>
      <c r="T574" s="473"/>
      <c r="V574" s="205"/>
      <c r="W574" s="474"/>
    </row>
    <row r="575" spans="1:23" s="421" customFormat="1" ht="27.75" customHeight="1">
      <c r="A575" s="473"/>
      <c r="B575" s="256" t="s">
        <v>77</v>
      </c>
      <c r="C575" s="764" t="s">
        <v>734</v>
      </c>
      <c r="D575" s="764"/>
      <c r="E575" s="764"/>
      <c r="F575" s="764"/>
      <c r="G575" s="764"/>
      <c r="H575" s="256"/>
      <c r="I575" s="475"/>
      <c r="J575" s="256" t="s">
        <v>77</v>
      </c>
      <c r="K575" s="255"/>
      <c r="L575" s="255"/>
      <c r="M575" s="255"/>
      <c r="N575" s="255"/>
      <c r="O575" s="255"/>
      <c r="P575" s="764" t="s">
        <v>735</v>
      </c>
      <c r="Q575" s="764"/>
      <c r="R575" s="764"/>
      <c r="S575" s="764"/>
      <c r="T575" s="764"/>
      <c r="U575" s="764"/>
      <c r="V575" s="205"/>
      <c r="W575" s="474"/>
    </row>
    <row r="576" spans="1:23" s="421" customFormat="1" ht="27.75" customHeight="1">
      <c r="A576" s="473"/>
      <c r="B576" s="255"/>
      <c r="C576" s="763" t="s">
        <v>736</v>
      </c>
      <c r="D576" s="763"/>
      <c r="E576" s="763"/>
      <c r="F576" s="763"/>
      <c r="G576" s="763"/>
      <c r="H576" s="476"/>
      <c r="I576" s="477"/>
      <c r="J576" s="255"/>
      <c r="K576" s="255"/>
      <c r="L576" s="255"/>
      <c r="M576" s="255"/>
      <c r="N576" s="255"/>
      <c r="O576" s="255"/>
      <c r="P576" s="763" t="s">
        <v>737</v>
      </c>
      <c r="Q576" s="763"/>
      <c r="R576" s="763"/>
      <c r="S576" s="763"/>
      <c r="T576" s="763"/>
      <c r="U576" s="763"/>
      <c r="V576" s="205"/>
      <c r="W576" s="474"/>
    </row>
    <row r="577" spans="1:23" s="421" customFormat="1" ht="27.75" customHeight="1">
      <c r="A577" s="473"/>
      <c r="B577" s="473"/>
      <c r="C577" s="473"/>
      <c r="D577" s="473"/>
      <c r="E577" s="473"/>
      <c r="F577" s="473"/>
      <c r="G577" s="473"/>
      <c r="H577" s="473"/>
      <c r="I577" s="473"/>
      <c r="J577" s="473"/>
      <c r="K577" s="473"/>
      <c r="L577" s="473"/>
      <c r="M577" s="473"/>
      <c r="N577" s="473"/>
      <c r="O577" s="473"/>
      <c r="P577" s="473"/>
      <c r="Q577" s="473"/>
      <c r="R577" s="473"/>
      <c r="S577" s="473"/>
      <c r="T577" s="473"/>
      <c r="V577" s="205"/>
      <c r="W577" s="474"/>
    </row>
    <row r="578" spans="1:23" s="421" customFormat="1" ht="27.75" customHeight="1">
      <c r="A578" s="473"/>
      <c r="B578" s="256" t="s">
        <v>77</v>
      </c>
      <c r="C578" s="764" t="s">
        <v>734</v>
      </c>
      <c r="D578" s="764"/>
      <c r="E578" s="764"/>
      <c r="F578" s="764"/>
      <c r="G578" s="764"/>
      <c r="H578" s="256"/>
      <c r="I578" s="475"/>
      <c r="J578" s="256" t="s">
        <v>77</v>
      </c>
      <c r="K578" s="255"/>
      <c r="L578" s="255"/>
      <c r="M578" s="255"/>
      <c r="N578" s="255"/>
      <c r="O578" s="255"/>
      <c r="P578" s="764" t="s">
        <v>735</v>
      </c>
      <c r="Q578" s="764"/>
      <c r="R578" s="764"/>
      <c r="S578" s="764"/>
      <c r="T578" s="764"/>
      <c r="U578" s="764"/>
      <c r="V578" s="205"/>
      <c r="W578" s="474"/>
    </row>
    <row r="579" spans="1:23" s="421" customFormat="1" ht="27.75" customHeight="1">
      <c r="A579" s="473"/>
      <c r="B579" s="255"/>
      <c r="C579" s="763" t="s">
        <v>736</v>
      </c>
      <c r="D579" s="763"/>
      <c r="E579" s="763"/>
      <c r="F579" s="763"/>
      <c r="G579" s="763"/>
      <c r="H579" s="476"/>
      <c r="I579" s="477"/>
      <c r="J579" s="255"/>
      <c r="K579" s="255"/>
      <c r="L579" s="255"/>
      <c r="M579" s="255"/>
      <c r="N579" s="255"/>
      <c r="O579" s="255"/>
      <c r="P579" s="763" t="s">
        <v>737</v>
      </c>
      <c r="Q579" s="763"/>
      <c r="R579" s="763"/>
      <c r="S579" s="763"/>
      <c r="T579" s="763"/>
      <c r="U579" s="763"/>
      <c r="V579" s="205"/>
      <c r="W579" s="474"/>
    </row>
    <row r="580" spans="1:23" s="421" customFormat="1" ht="27.75" customHeight="1">
      <c r="A580" s="473"/>
      <c r="B580" s="473"/>
      <c r="C580" s="473"/>
      <c r="D580" s="473"/>
      <c r="E580" s="473"/>
      <c r="F580" s="473"/>
      <c r="G580" s="473"/>
      <c r="H580" s="473"/>
      <c r="I580" s="473"/>
      <c r="J580" s="473"/>
      <c r="K580" s="473"/>
      <c r="L580" s="473"/>
      <c r="M580" s="473"/>
      <c r="N580" s="473"/>
      <c r="O580" s="473"/>
      <c r="P580" s="473"/>
      <c r="Q580" s="473"/>
      <c r="R580" s="473"/>
      <c r="S580" s="473"/>
      <c r="T580" s="473"/>
      <c r="V580" s="205"/>
      <c r="W580" s="474"/>
    </row>
    <row r="581" spans="1:23" s="421" customFormat="1" ht="27.75" customHeight="1">
      <c r="A581" s="473"/>
      <c r="B581" s="256" t="s">
        <v>77</v>
      </c>
      <c r="C581" s="764" t="s">
        <v>734</v>
      </c>
      <c r="D581" s="764"/>
      <c r="E581" s="764"/>
      <c r="F581" s="764"/>
      <c r="G581" s="764"/>
      <c r="H581" s="256"/>
      <c r="I581" s="475"/>
      <c r="J581" s="256" t="s">
        <v>77</v>
      </c>
      <c r="K581" s="255"/>
      <c r="L581" s="255"/>
      <c r="M581" s="255"/>
      <c r="N581" s="255"/>
      <c r="O581" s="255"/>
      <c r="P581" s="764" t="s">
        <v>735</v>
      </c>
      <c r="Q581" s="764"/>
      <c r="R581" s="764"/>
      <c r="S581" s="764"/>
      <c r="T581" s="764"/>
      <c r="U581" s="764"/>
      <c r="V581" s="205"/>
      <c r="W581" s="474"/>
    </row>
    <row r="582" spans="1:23" s="421" customFormat="1" ht="27.75" customHeight="1">
      <c r="A582" s="473"/>
      <c r="B582" s="255"/>
      <c r="C582" s="763" t="s">
        <v>736</v>
      </c>
      <c r="D582" s="763"/>
      <c r="E582" s="763"/>
      <c r="F582" s="763"/>
      <c r="G582" s="763"/>
      <c r="H582" s="476"/>
      <c r="I582" s="477"/>
      <c r="J582" s="255"/>
      <c r="K582" s="255"/>
      <c r="L582" s="255"/>
      <c r="M582" s="255"/>
      <c r="N582" s="255"/>
      <c r="O582" s="255"/>
      <c r="P582" s="763" t="s">
        <v>737</v>
      </c>
      <c r="Q582" s="763"/>
      <c r="R582" s="763"/>
      <c r="S582" s="763"/>
      <c r="T582" s="763"/>
      <c r="U582" s="763"/>
      <c r="V582" s="205"/>
      <c r="W582" s="474"/>
    </row>
    <row r="583" spans="1:23" s="421" customFormat="1" ht="27.75" customHeight="1">
      <c r="A583" s="473"/>
      <c r="B583" s="473"/>
      <c r="C583" s="473"/>
      <c r="D583" s="473"/>
      <c r="E583" s="473"/>
      <c r="F583" s="473"/>
      <c r="G583" s="473"/>
      <c r="H583" s="473"/>
      <c r="I583" s="473"/>
      <c r="J583" s="473"/>
      <c r="K583" s="473"/>
      <c r="L583" s="473"/>
      <c r="M583" s="473"/>
      <c r="N583" s="473"/>
      <c r="O583" s="473"/>
      <c r="P583" s="473"/>
      <c r="Q583" s="473"/>
      <c r="R583" s="473"/>
      <c r="S583" s="473"/>
      <c r="T583" s="473"/>
      <c r="V583" s="205"/>
      <c r="W583" s="474"/>
    </row>
    <row r="584" spans="1:23" s="421" customFormat="1" ht="27.75" customHeight="1">
      <c r="A584" s="473"/>
      <c r="B584" s="256" t="s">
        <v>77</v>
      </c>
      <c r="C584" s="764" t="s">
        <v>734</v>
      </c>
      <c r="D584" s="764"/>
      <c r="E584" s="764"/>
      <c r="F584" s="764"/>
      <c r="G584" s="764"/>
      <c r="H584" s="256"/>
      <c r="I584" s="475"/>
      <c r="J584" s="256" t="s">
        <v>77</v>
      </c>
      <c r="K584" s="255"/>
      <c r="L584" s="255"/>
      <c r="M584" s="255"/>
      <c r="N584" s="255"/>
      <c r="O584" s="255"/>
      <c r="P584" s="764" t="s">
        <v>735</v>
      </c>
      <c r="Q584" s="764"/>
      <c r="R584" s="764"/>
      <c r="S584" s="764"/>
      <c r="T584" s="764"/>
      <c r="U584" s="764"/>
      <c r="V584" s="205"/>
      <c r="W584" s="474"/>
    </row>
    <row r="585" spans="1:23" s="421" customFormat="1" ht="27.75" customHeight="1">
      <c r="A585" s="473"/>
      <c r="B585" s="255"/>
      <c r="C585" s="763" t="s">
        <v>736</v>
      </c>
      <c r="D585" s="763"/>
      <c r="E585" s="763"/>
      <c r="F585" s="763"/>
      <c r="G585" s="763"/>
      <c r="H585" s="476"/>
      <c r="I585" s="477"/>
      <c r="J585" s="255"/>
      <c r="K585" s="255"/>
      <c r="L585" s="255"/>
      <c r="M585" s="255"/>
      <c r="N585" s="255"/>
      <c r="O585" s="255"/>
      <c r="P585" s="763" t="s">
        <v>737</v>
      </c>
      <c r="Q585" s="763"/>
      <c r="R585" s="763"/>
      <c r="S585" s="763"/>
      <c r="T585" s="763"/>
      <c r="U585" s="763"/>
      <c r="V585" s="205"/>
      <c r="W585" s="474"/>
    </row>
    <row r="586" spans="1:23" s="421" customFormat="1" ht="27.75" customHeight="1">
      <c r="A586" s="473"/>
      <c r="B586" s="473"/>
      <c r="C586" s="473"/>
      <c r="D586" s="473"/>
      <c r="E586" s="473"/>
      <c r="F586" s="473"/>
      <c r="G586" s="473"/>
      <c r="H586" s="473"/>
      <c r="I586" s="473"/>
      <c r="J586" s="473"/>
      <c r="K586" s="473"/>
      <c r="L586" s="473"/>
      <c r="M586" s="473"/>
      <c r="N586" s="473"/>
      <c r="O586" s="473"/>
      <c r="P586" s="473"/>
      <c r="Q586" s="473"/>
      <c r="R586" s="473"/>
      <c r="S586" s="473"/>
      <c r="T586" s="473"/>
      <c r="V586" s="205"/>
      <c r="W586" s="474"/>
    </row>
    <row r="587" spans="1:23" s="421" customFormat="1" ht="27.75" customHeight="1">
      <c r="A587" s="473"/>
      <c r="B587" s="256" t="s">
        <v>77</v>
      </c>
      <c r="C587" s="764" t="s">
        <v>734</v>
      </c>
      <c r="D587" s="764"/>
      <c r="E587" s="764"/>
      <c r="F587" s="764"/>
      <c r="G587" s="764"/>
      <c r="H587" s="256"/>
      <c r="I587" s="475"/>
      <c r="J587" s="256" t="s">
        <v>77</v>
      </c>
      <c r="K587" s="255"/>
      <c r="L587" s="255"/>
      <c r="M587" s="255"/>
      <c r="N587" s="255"/>
      <c r="O587" s="255"/>
      <c r="P587" s="764" t="s">
        <v>735</v>
      </c>
      <c r="Q587" s="764"/>
      <c r="R587" s="764"/>
      <c r="S587" s="764"/>
      <c r="T587" s="764"/>
      <c r="U587" s="764"/>
      <c r="V587" s="205"/>
      <c r="W587" s="474"/>
    </row>
    <row r="588" spans="1:23" s="421" customFormat="1" ht="27.75" customHeight="1">
      <c r="A588" s="473"/>
      <c r="B588" s="255"/>
      <c r="C588" s="763" t="s">
        <v>736</v>
      </c>
      <c r="D588" s="763"/>
      <c r="E588" s="763"/>
      <c r="F588" s="763"/>
      <c r="G588" s="763"/>
      <c r="H588" s="476"/>
      <c r="I588" s="477"/>
      <c r="J588" s="255"/>
      <c r="K588" s="255"/>
      <c r="L588" s="255"/>
      <c r="M588" s="255"/>
      <c r="N588" s="255"/>
      <c r="O588" s="255"/>
      <c r="P588" s="763" t="s">
        <v>737</v>
      </c>
      <c r="Q588" s="763"/>
      <c r="R588" s="763"/>
      <c r="S588" s="763"/>
      <c r="T588" s="763"/>
      <c r="U588" s="763"/>
      <c r="V588" s="205"/>
      <c r="W588" s="474"/>
    </row>
    <row r="589" spans="1:23" s="421" customFormat="1" ht="27.75" customHeight="1">
      <c r="A589" s="473"/>
      <c r="B589" s="473"/>
      <c r="C589" s="473"/>
      <c r="D589" s="473"/>
      <c r="E589" s="473"/>
      <c r="F589" s="473"/>
      <c r="G589" s="473"/>
      <c r="H589" s="473"/>
      <c r="I589" s="473"/>
      <c r="J589" s="473"/>
      <c r="K589" s="473"/>
      <c r="L589" s="473"/>
      <c r="M589" s="473"/>
      <c r="N589" s="473"/>
      <c r="O589" s="473"/>
      <c r="P589" s="473"/>
      <c r="Q589" s="473"/>
      <c r="R589" s="473"/>
      <c r="S589" s="473"/>
      <c r="T589" s="473"/>
      <c r="V589" s="205"/>
      <c r="W589" s="474"/>
    </row>
    <row r="590" spans="1:23" s="421" customFormat="1" ht="27.75" customHeight="1">
      <c r="A590" s="473"/>
      <c r="B590" s="256" t="s">
        <v>77</v>
      </c>
      <c r="C590" s="764" t="s">
        <v>734</v>
      </c>
      <c r="D590" s="764"/>
      <c r="E590" s="764"/>
      <c r="F590" s="764"/>
      <c r="G590" s="764"/>
      <c r="H590" s="256"/>
      <c r="I590" s="475"/>
      <c r="J590" s="256" t="s">
        <v>77</v>
      </c>
      <c r="K590" s="255"/>
      <c r="L590" s="255"/>
      <c r="M590" s="255"/>
      <c r="N590" s="255"/>
      <c r="O590" s="255"/>
      <c r="P590" s="764" t="s">
        <v>735</v>
      </c>
      <c r="Q590" s="764"/>
      <c r="R590" s="764"/>
      <c r="S590" s="764"/>
      <c r="T590" s="764"/>
      <c r="U590" s="764"/>
      <c r="V590" s="205"/>
      <c r="W590" s="474"/>
    </row>
    <row r="591" spans="1:23" s="421" customFormat="1" ht="27.75" customHeight="1">
      <c r="A591" s="473"/>
      <c r="B591" s="255"/>
      <c r="C591" s="763" t="s">
        <v>736</v>
      </c>
      <c r="D591" s="763"/>
      <c r="E591" s="763"/>
      <c r="F591" s="763"/>
      <c r="G591" s="763"/>
      <c r="H591" s="476"/>
      <c r="I591" s="477"/>
      <c r="J591" s="255"/>
      <c r="K591" s="255"/>
      <c r="L591" s="255"/>
      <c r="M591" s="255"/>
      <c r="N591" s="255"/>
      <c r="O591" s="255"/>
      <c r="P591" s="763" t="s">
        <v>737</v>
      </c>
      <c r="Q591" s="763"/>
      <c r="R591" s="763"/>
      <c r="S591" s="763"/>
      <c r="T591" s="763"/>
      <c r="U591" s="763"/>
      <c r="V591" s="205"/>
      <c r="W591" s="474"/>
    </row>
    <row r="592" spans="1:23" s="421" customFormat="1" ht="27.75" customHeight="1">
      <c r="A592" s="473"/>
      <c r="B592" s="473"/>
      <c r="C592" s="473"/>
      <c r="D592" s="473"/>
      <c r="E592" s="473"/>
      <c r="F592" s="473"/>
      <c r="G592" s="473"/>
      <c r="H592" s="473"/>
      <c r="I592" s="473"/>
      <c r="J592" s="473"/>
      <c r="K592" s="473"/>
      <c r="L592" s="473"/>
      <c r="M592" s="473"/>
      <c r="N592" s="473"/>
      <c r="O592" s="473"/>
      <c r="P592" s="473"/>
      <c r="Q592" s="473"/>
      <c r="R592" s="473"/>
      <c r="S592" s="473"/>
      <c r="T592" s="473"/>
      <c r="V592" s="205"/>
      <c r="W592" s="474"/>
    </row>
    <row r="593" spans="1:23" s="421" customFormat="1" ht="27.75" customHeight="1">
      <c r="A593" s="473"/>
      <c r="B593" s="256" t="s">
        <v>77</v>
      </c>
      <c r="C593" s="764" t="s">
        <v>734</v>
      </c>
      <c r="D593" s="764"/>
      <c r="E593" s="764"/>
      <c r="F593" s="764"/>
      <c r="G593" s="764"/>
      <c r="H593" s="256"/>
      <c r="I593" s="475"/>
      <c r="J593" s="256" t="s">
        <v>77</v>
      </c>
      <c r="K593" s="255"/>
      <c r="L593" s="255"/>
      <c r="M593" s="255"/>
      <c r="N593" s="255"/>
      <c r="O593" s="255"/>
      <c r="P593" s="764" t="s">
        <v>735</v>
      </c>
      <c r="Q593" s="764"/>
      <c r="R593" s="764"/>
      <c r="S593" s="764"/>
      <c r="T593" s="764"/>
      <c r="U593" s="764"/>
      <c r="V593" s="205"/>
      <c r="W593" s="474"/>
    </row>
    <row r="594" spans="1:23" s="421" customFormat="1" ht="27.75" customHeight="1">
      <c r="A594" s="473"/>
      <c r="B594" s="255"/>
      <c r="C594" s="763" t="s">
        <v>736</v>
      </c>
      <c r="D594" s="763"/>
      <c r="E594" s="763"/>
      <c r="F594" s="763"/>
      <c r="G594" s="763"/>
      <c r="H594" s="476"/>
      <c r="I594" s="477"/>
      <c r="J594" s="255"/>
      <c r="K594" s="255"/>
      <c r="L594" s="255"/>
      <c r="M594" s="255"/>
      <c r="N594" s="255"/>
      <c r="O594" s="255"/>
      <c r="P594" s="763" t="s">
        <v>737</v>
      </c>
      <c r="Q594" s="763"/>
      <c r="R594" s="763"/>
      <c r="S594" s="763"/>
      <c r="T594" s="763"/>
      <c r="U594" s="763"/>
      <c r="V594" s="205"/>
      <c r="W594" s="474"/>
    </row>
    <row r="595" spans="1:23" s="421" customFormat="1" ht="27.75" customHeight="1">
      <c r="A595" s="473"/>
      <c r="B595" s="473"/>
      <c r="C595" s="473"/>
      <c r="D595" s="473"/>
      <c r="E595" s="473"/>
      <c r="F595" s="473"/>
      <c r="G595" s="473"/>
      <c r="H595" s="473"/>
      <c r="I595" s="473"/>
      <c r="J595" s="473"/>
      <c r="K595" s="473"/>
      <c r="L595" s="473"/>
      <c r="M595" s="473"/>
      <c r="N595" s="473"/>
      <c r="O595" s="473"/>
      <c r="P595" s="473"/>
      <c r="Q595" s="473"/>
      <c r="R595" s="473"/>
      <c r="S595" s="473"/>
      <c r="T595" s="473"/>
      <c r="V595" s="205"/>
      <c r="W595" s="474"/>
    </row>
    <row r="596" ht="27.75" customHeight="1">
      <c r="AD596" s="204"/>
    </row>
    <row r="597" ht="27.75" customHeight="1">
      <c r="AD597" s="204"/>
    </row>
    <row r="598" ht="27.75" customHeight="1">
      <c r="AD598" s="204"/>
    </row>
    <row r="599" ht="27.75" customHeight="1">
      <c r="AD599" s="204"/>
    </row>
    <row r="600" ht="27.75" customHeight="1">
      <c r="AD600" s="204"/>
    </row>
    <row r="601" ht="27.75" customHeight="1">
      <c r="AD601" s="204"/>
    </row>
    <row r="602" ht="27.75" customHeight="1">
      <c r="AD602" s="204"/>
    </row>
    <row r="603" ht="27.75" customHeight="1">
      <c r="AD603" s="204"/>
    </row>
    <row r="604" ht="27.75" customHeight="1">
      <c r="AD604" s="204"/>
    </row>
    <row r="605" ht="27.75" customHeight="1">
      <c r="AD605" s="204"/>
    </row>
    <row r="606" ht="27.75" customHeight="1">
      <c r="AD606" s="204"/>
    </row>
    <row r="607" ht="27.75" customHeight="1">
      <c r="AD607" s="204"/>
    </row>
    <row r="608" ht="27.75" customHeight="1">
      <c r="AD608" s="204"/>
    </row>
    <row r="609" ht="27.75" customHeight="1">
      <c r="AD609" s="204"/>
    </row>
    <row r="610" ht="27.75" customHeight="1">
      <c r="AD610" s="204"/>
    </row>
    <row r="611" ht="27.75" customHeight="1">
      <c r="AD611" s="204"/>
    </row>
    <row r="612" ht="27.75" customHeight="1">
      <c r="AD612" s="204"/>
    </row>
    <row r="613" ht="27.75" customHeight="1">
      <c r="AD613" s="204"/>
    </row>
    <row r="614" ht="27.75" customHeight="1">
      <c r="AD614" s="204"/>
    </row>
    <row r="615" ht="27.75" customHeight="1">
      <c r="AD615" s="204"/>
    </row>
    <row r="616" ht="27.75" customHeight="1">
      <c r="AD616" s="204"/>
    </row>
    <row r="617" ht="27.75" customHeight="1">
      <c r="AD617" s="204"/>
    </row>
    <row r="618" ht="27.75" customHeight="1">
      <c r="AD618" s="204"/>
    </row>
    <row r="619" ht="27.75" customHeight="1">
      <c r="AD619" s="204"/>
    </row>
    <row r="620" ht="27.75" customHeight="1">
      <c r="AD620" s="204"/>
    </row>
    <row r="621" ht="27.75" customHeight="1">
      <c r="AD621" s="204"/>
    </row>
    <row r="622" ht="27.75" customHeight="1">
      <c r="AD622" s="204"/>
    </row>
    <row r="623" ht="27.75" customHeight="1">
      <c r="AD623" s="204"/>
    </row>
  </sheetData>
  <sheetProtection password="C615" sheet="1" formatCells="0" formatColumns="0" formatRows="0" insertColumns="0" insertRows="0" insertHyperlinks="0" deleteColumns="0" deleteRows="0" sort="0" autoFilter="0" pivotTables="0"/>
  <mergeCells count="136">
    <mergeCell ref="A550:A554"/>
    <mergeCell ref="S554:T554"/>
    <mergeCell ref="U554:V554"/>
    <mergeCell ref="W554:X554"/>
    <mergeCell ref="U552:V552"/>
    <mergeCell ref="O553:P553"/>
    <mergeCell ref="M551:N551"/>
    <mergeCell ref="S551:T551"/>
    <mergeCell ref="M550:N550"/>
    <mergeCell ref="S550:T550"/>
    <mergeCell ref="AA554:AB554"/>
    <mergeCell ref="Y554:Z554"/>
    <mergeCell ref="AA553:AB553"/>
    <mergeCell ref="AA552:AB552"/>
    <mergeCell ref="M554:N554"/>
    <mergeCell ref="O554:P554"/>
    <mergeCell ref="Q554:R554"/>
    <mergeCell ref="O552:P552"/>
    <mergeCell ref="W552:X552"/>
    <mergeCell ref="W553:X553"/>
    <mergeCell ref="C5:C10"/>
    <mergeCell ref="W7:X7"/>
    <mergeCell ref="I6:K7"/>
    <mergeCell ref="S7:T7"/>
    <mergeCell ref="U7:V7"/>
    <mergeCell ref="I8:I10"/>
    <mergeCell ref="U9:V9"/>
    <mergeCell ref="G5:G10"/>
    <mergeCell ref="H5:K5"/>
    <mergeCell ref="H6:H10"/>
    <mergeCell ref="A2:AC2"/>
    <mergeCell ref="G4:L4"/>
    <mergeCell ref="D5:D10"/>
    <mergeCell ref="C4:E4"/>
    <mergeCell ref="M6:AB6"/>
    <mergeCell ref="A4:A10"/>
    <mergeCell ref="B4:B10"/>
    <mergeCell ref="F4:F10"/>
    <mergeCell ref="E5:E10"/>
    <mergeCell ref="Q5:T5"/>
    <mergeCell ref="S552:T552"/>
    <mergeCell ref="M552:N552"/>
    <mergeCell ref="Q553:R553"/>
    <mergeCell ref="S553:T553"/>
    <mergeCell ref="Q552:R552"/>
    <mergeCell ref="B554:L554"/>
    <mergeCell ref="M553:N553"/>
    <mergeCell ref="B553:L553"/>
    <mergeCell ref="D561:H561"/>
    <mergeCell ref="B549:E549"/>
    <mergeCell ref="C556:H556"/>
    <mergeCell ref="D559:H559"/>
    <mergeCell ref="D558:H558"/>
    <mergeCell ref="D560:H560"/>
    <mergeCell ref="B551:L551"/>
    <mergeCell ref="B552:L552"/>
    <mergeCell ref="B550:L550"/>
    <mergeCell ref="D557:H557"/>
    <mergeCell ref="AA7:AB7"/>
    <mergeCell ref="Y7:Z7"/>
    <mergeCell ref="Q9:R9"/>
    <mergeCell ref="M7:N7"/>
    <mergeCell ref="M9:N9"/>
    <mergeCell ref="W9:X9"/>
    <mergeCell ref="O7:P7"/>
    <mergeCell ref="U5:X5"/>
    <mergeCell ref="AC4:AC10"/>
    <mergeCell ref="M4:AB4"/>
    <mergeCell ref="O9:P9"/>
    <mergeCell ref="J8:J10"/>
    <mergeCell ref="K8:K10"/>
    <mergeCell ref="L5:L10"/>
    <mergeCell ref="AA9:AB9"/>
    <mergeCell ref="M5:P5"/>
    <mergeCell ref="Q7:R7"/>
    <mergeCell ref="U1:AC1"/>
    <mergeCell ref="M8:AB8"/>
    <mergeCell ref="Y5:AB5"/>
    <mergeCell ref="U553:V553"/>
    <mergeCell ref="Y553:Z553"/>
    <mergeCell ref="Y552:Z552"/>
    <mergeCell ref="U551:V551"/>
    <mergeCell ref="Y9:Z9"/>
    <mergeCell ref="S9:T9"/>
    <mergeCell ref="AA551:AB551"/>
    <mergeCell ref="AA550:AB550"/>
    <mergeCell ref="W550:X550"/>
    <mergeCell ref="Q550:R550"/>
    <mergeCell ref="O550:P550"/>
    <mergeCell ref="Q551:R551"/>
    <mergeCell ref="O551:P551"/>
    <mergeCell ref="U550:V550"/>
    <mergeCell ref="W551:X551"/>
    <mergeCell ref="Y551:Z551"/>
    <mergeCell ref="Y550:Z550"/>
    <mergeCell ref="C570:G570"/>
    <mergeCell ref="R566:X566"/>
    <mergeCell ref="R567:X567"/>
    <mergeCell ref="C569:G569"/>
    <mergeCell ref="C566:G566"/>
    <mergeCell ref="C567:G567"/>
    <mergeCell ref="J566:Q566"/>
    <mergeCell ref="P569:U569"/>
    <mergeCell ref="C572:G572"/>
    <mergeCell ref="P572:U572"/>
    <mergeCell ref="C573:G573"/>
    <mergeCell ref="P573:U573"/>
    <mergeCell ref="C575:G575"/>
    <mergeCell ref="P575:U575"/>
    <mergeCell ref="P584:U584"/>
    <mergeCell ref="C576:G576"/>
    <mergeCell ref="P576:U576"/>
    <mergeCell ref="C578:G578"/>
    <mergeCell ref="P578:U578"/>
    <mergeCell ref="C579:G579"/>
    <mergeCell ref="P579:U579"/>
    <mergeCell ref="P585:U585"/>
    <mergeCell ref="C587:G587"/>
    <mergeCell ref="P587:U587"/>
    <mergeCell ref="C588:G588"/>
    <mergeCell ref="P588:U588"/>
    <mergeCell ref="C581:G581"/>
    <mergeCell ref="P581:U581"/>
    <mergeCell ref="C582:G582"/>
    <mergeCell ref="P582:U582"/>
    <mergeCell ref="C584:G584"/>
    <mergeCell ref="C594:G594"/>
    <mergeCell ref="P594:U594"/>
    <mergeCell ref="P570:U570"/>
    <mergeCell ref="C590:G590"/>
    <mergeCell ref="P590:U590"/>
    <mergeCell ref="C591:G591"/>
    <mergeCell ref="P591:U591"/>
    <mergeCell ref="C593:G593"/>
    <mergeCell ref="P593:U593"/>
    <mergeCell ref="C585:G585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6"/>
  <sheetViews>
    <sheetView showZeros="0" view="pageBreakPreview" zoomScale="75" zoomScaleNormal="50" zoomScaleSheetLayoutView="75" zoomScalePageLayoutView="0" workbookViewId="0" topLeftCell="A1">
      <pane ySplit="8" topLeftCell="A30" activePane="bottomLeft" state="frozen"/>
      <selection pane="topLeft" activeCell="B60" sqref="B60"/>
      <selection pane="bottomLeft" activeCell="B33" sqref="B33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2" customWidth="1"/>
    <col min="17" max="16384" width="9.125" style="137" customWidth="1"/>
  </cols>
  <sheetData>
    <row r="1" spans="1:15" ht="15.75">
      <c r="A1" s="840" t="str">
        <f>'Основні дані'!A24</f>
        <v>Форма Б1-18  м1</v>
      </c>
      <c r="B1" s="840"/>
      <c r="C1" s="860">
        <f>'Основні дані'!B1</f>
        <v>260</v>
      </c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</row>
    <row r="2" spans="1:15" ht="20.25" customHeight="1">
      <c r="A2" s="158"/>
      <c r="B2" s="164" t="s">
        <v>93</v>
      </c>
      <c r="C2" s="843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</row>
    <row r="3" spans="1:15" ht="48.75" customHeight="1">
      <c r="A3" s="159"/>
      <c r="B3" s="160" t="s">
        <v>188</v>
      </c>
      <c r="C3" s="862">
        <f>Титул!Y9</f>
        <v>0</v>
      </c>
      <c r="D3" s="863"/>
      <c r="E3" s="189"/>
      <c r="F3" s="189"/>
      <c r="G3" s="189"/>
      <c r="H3" s="189"/>
      <c r="I3" s="189"/>
      <c r="J3" s="189"/>
      <c r="K3" s="189"/>
      <c r="L3" s="189"/>
      <c r="M3" s="861">
        <f>'Основні дані'!B11</f>
        <v>0</v>
      </c>
      <c r="N3" s="861"/>
      <c r="O3" s="861"/>
    </row>
    <row r="4" spans="1:15" ht="22.5" customHeight="1" thickBot="1">
      <c r="A4" s="159"/>
      <c r="B4" s="187"/>
      <c r="C4" s="854">
        <f>Титул!Y10</f>
        <v>0</v>
      </c>
      <c r="D4" s="854"/>
      <c r="E4" s="188"/>
      <c r="F4" s="188"/>
      <c r="G4" s="188"/>
      <c r="H4" s="188"/>
      <c r="I4" s="188"/>
      <c r="J4" s="188"/>
      <c r="K4" s="188"/>
      <c r="L4" s="188"/>
      <c r="M4" s="854">
        <f>'Основні дані'!B18</f>
        <v>0</v>
      </c>
      <c r="N4" s="854"/>
      <c r="O4" s="854"/>
    </row>
    <row r="5" spans="1:15" ht="15.75" thickBot="1">
      <c r="A5" s="845" t="s">
        <v>120</v>
      </c>
      <c r="B5" s="848" t="s">
        <v>94</v>
      </c>
      <c r="C5" s="855" t="s">
        <v>95</v>
      </c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7"/>
      <c r="O5" s="851" t="s">
        <v>96</v>
      </c>
    </row>
    <row r="6" spans="1:15" ht="15" customHeight="1" thickBot="1">
      <c r="A6" s="846"/>
      <c r="B6" s="849"/>
      <c r="C6" s="858" t="s">
        <v>98</v>
      </c>
      <c r="D6" s="858" t="s">
        <v>97</v>
      </c>
      <c r="E6" s="333"/>
      <c r="F6" s="334"/>
      <c r="G6" s="334"/>
      <c r="H6" s="334"/>
      <c r="I6" s="334"/>
      <c r="J6" s="334"/>
      <c r="K6" s="334"/>
      <c r="L6" s="334"/>
      <c r="M6" s="841" t="s">
        <v>99</v>
      </c>
      <c r="N6" s="842"/>
      <c r="O6" s="852"/>
    </row>
    <row r="7" spans="1:15" ht="15.75" thickBot="1">
      <c r="A7" s="847"/>
      <c r="B7" s="850"/>
      <c r="C7" s="859"/>
      <c r="D7" s="859"/>
      <c r="E7" s="335"/>
      <c r="F7" s="336"/>
      <c r="G7" s="336"/>
      <c r="H7" s="336"/>
      <c r="I7" s="336"/>
      <c r="J7" s="336"/>
      <c r="K7" s="336"/>
      <c r="L7" s="337"/>
      <c r="M7" s="332" t="s">
        <v>100</v>
      </c>
      <c r="N7" s="338" t="s">
        <v>101</v>
      </c>
      <c r="O7" s="853"/>
    </row>
    <row r="8" spans="1:15" ht="16.5" thickBot="1">
      <c r="A8" s="261">
        <v>1</v>
      </c>
      <c r="B8" s="262">
        <v>2</v>
      </c>
      <c r="C8" s="262">
        <v>3</v>
      </c>
      <c r="D8" s="262">
        <v>4</v>
      </c>
      <c r="E8" s="263">
        <v>8</v>
      </c>
      <c r="F8" s="264"/>
      <c r="G8" s="265">
        <v>9</v>
      </c>
      <c r="H8" s="264"/>
      <c r="I8" s="265">
        <v>10</v>
      </c>
      <c r="J8" s="264"/>
      <c r="K8" s="265">
        <v>11</v>
      </c>
      <c r="L8" s="263"/>
      <c r="M8" s="262">
        <v>5</v>
      </c>
      <c r="N8" s="262">
        <v>6</v>
      </c>
      <c r="O8" s="161">
        <v>7</v>
      </c>
    </row>
    <row r="9" spans="1:16" s="162" customFormat="1" ht="19.5" thickBot="1">
      <c r="A9" s="533">
        <f>'План НП'!A12</f>
        <v>1</v>
      </c>
      <c r="B9" s="534" t="str">
        <f>'План НП'!B12</f>
        <v>Загальна підготовка</v>
      </c>
      <c r="C9" s="535">
        <f>'План НП'!F12</f>
        <v>76</v>
      </c>
      <c r="D9" s="535">
        <f>'План НП'!G12</f>
        <v>2280</v>
      </c>
      <c r="E9" s="536"/>
      <c r="F9" s="537"/>
      <c r="G9" s="537"/>
      <c r="H9" s="537"/>
      <c r="I9" s="537"/>
      <c r="J9" s="537"/>
      <c r="K9" s="537"/>
      <c r="L9" s="538"/>
      <c r="M9" s="539"/>
      <c r="N9" s="540"/>
      <c r="O9" s="541" t="str">
        <f>IF(C9=0,"0%",CONCATENATE(ROUND(C9*100/240,2),"%"))</f>
        <v>31,67%</v>
      </c>
      <c r="P9" s="313">
        <f>'Основні дані'!$B$1</f>
        <v>260</v>
      </c>
    </row>
    <row r="10" spans="1:16" s="163" customFormat="1" ht="15.75">
      <c r="A10" s="322" t="str">
        <f>'План НП'!A13</f>
        <v>ЗП 1</v>
      </c>
      <c r="B10" s="350" t="str">
        <f>'План НП'!B13</f>
        <v>Історія  та культура України</v>
      </c>
      <c r="C10" s="323">
        <f>'План НП'!F13</f>
        <v>4</v>
      </c>
      <c r="D10" s="323">
        <f>'План НП'!G13</f>
        <v>120</v>
      </c>
      <c r="E10" s="324"/>
      <c r="F10" s="325"/>
      <c r="G10" s="325"/>
      <c r="H10" s="325"/>
      <c r="I10" s="325"/>
      <c r="J10" s="325"/>
      <c r="K10" s="325"/>
      <c r="L10" s="326"/>
      <c r="M10" s="339" t="str">
        <f>'План НП'!C13</f>
        <v>1</v>
      </c>
      <c r="N10" s="339">
        <f>'План НП'!D13</f>
        <v>0</v>
      </c>
      <c r="O10" s="327">
        <f>'План НП'!AC13</f>
        <v>310</v>
      </c>
      <c r="P10" s="313">
        <f>'Основні дані'!$B$1</f>
        <v>260</v>
      </c>
    </row>
    <row r="11" spans="1:16" s="163" customFormat="1" ht="15.75">
      <c r="A11" s="322" t="str">
        <f>'План НП'!A14</f>
        <v>ЗП 2</v>
      </c>
      <c r="B11" s="350" t="str">
        <f>'План НП'!B14</f>
        <v>Українська мова</v>
      </c>
      <c r="C11" s="323">
        <f>'План НП'!F14</f>
        <v>3</v>
      </c>
      <c r="D11" s="323">
        <f>'План НП'!G14</f>
        <v>90</v>
      </c>
      <c r="E11" s="324"/>
      <c r="F11" s="325"/>
      <c r="G11" s="325"/>
      <c r="H11" s="325"/>
      <c r="I11" s="325"/>
      <c r="J11" s="325"/>
      <c r="K11" s="325"/>
      <c r="L11" s="326"/>
      <c r="M11" s="339" t="str">
        <f>'План НП'!C14</f>
        <v>2</v>
      </c>
      <c r="N11" s="339">
        <f>'План НП'!D14</f>
        <v>0</v>
      </c>
      <c r="O11" s="327">
        <f>'План НП'!AC14</f>
        <v>273</v>
      </c>
      <c r="P11" s="313">
        <f>'Основні дані'!$B$1</f>
        <v>260</v>
      </c>
    </row>
    <row r="12" spans="1:16" s="163" customFormat="1" ht="15.75">
      <c r="A12" s="322" t="str">
        <f>'План НП'!A15</f>
        <v>ЗП 3</v>
      </c>
      <c r="B12" s="350" t="str">
        <f>'План НП'!B15</f>
        <v>Іноземна мова </v>
      </c>
      <c r="C12" s="323">
        <f>'План НП'!F15</f>
        <v>12</v>
      </c>
      <c r="D12" s="323">
        <f>'План НП'!G15</f>
        <v>360</v>
      </c>
      <c r="E12" s="324"/>
      <c r="F12" s="325"/>
      <c r="G12" s="325"/>
      <c r="H12" s="325"/>
      <c r="I12" s="325"/>
      <c r="J12" s="325"/>
      <c r="K12" s="325"/>
      <c r="L12" s="326"/>
      <c r="M12" s="339" t="str">
        <f>'План НП'!C15</f>
        <v>3</v>
      </c>
      <c r="N12" s="339" t="str">
        <f>'План НП'!D15</f>
        <v>1,2,7,8</v>
      </c>
      <c r="O12" s="327">
        <f>'План НП'!AC15</f>
        <v>275</v>
      </c>
      <c r="P12" s="313">
        <f>'Основні дані'!$B$1</f>
        <v>260</v>
      </c>
    </row>
    <row r="13" spans="1:16" s="163" customFormat="1" ht="15.75">
      <c r="A13" s="322" t="str">
        <f>'План НП'!A16</f>
        <v>ЗП 4</v>
      </c>
      <c r="B13" s="350" t="str">
        <f>'План НП'!B16</f>
        <v>Вища математика ч.1</v>
      </c>
      <c r="C13" s="323">
        <f>'План НП'!F16</f>
        <v>6</v>
      </c>
      <c r="D13" s="323">
        <f>'План НП'!G16</f>
        <v>180</v>
      </c>
      <c r="E13" s="324"/>
      <c r="F13" s="325"/>
      <c r="G13" s="325"/>
      <c r="H13" s="325"/>
      <c r="I13" s="325"/>
      <c r="J13" s="325"/>
      <c r="K13" s="325"/>
      <c r="L13" s="326"/>
      <c r="M13" s="339" t="str">
        <f>'План НП'!C16</f>
        <v>1</v>
      </c>
      <c r="N13" s="339">
        <f>'План НП'!D16</f>
        <v>0</v>
      </c>
      <c r="O13" s="327">
        <f>'План НП'!AC16</f>
        <v>359</v>
      </c>
      <c r="P13" s="313">
        <f>'Основні дані'!$B$1</f>
        <v>260</v>
      </c>
    </row>
    <row r="14" spans="1:16" s="163" customFormat="1" ht="15.75">
      <c r="A14" s="322" t="str">
        <f>'План НП'!A17</f>
        <v>ЗП 5</v>
      </c>
      <c r="B14" s="350" t="str">
        <f>'План НП'!B17</f>
        <v>Вища математика ч.2</v>
      </c>
      <c r="C14" s="323">
        <f>'План НП'!F17</f>
        <v>6</v>
      </c>
      <c r="D14" s="323">
        <f>'План НП'!G17</f>
        <v>180</v>
      </c>
      <c r="E14" s="324"/>
      <c r="F14" s="325"/>
      <c r="G14" s="325"/>
      <c r="H14" s="325"/>
      <c r="I14" s="325"/>
      <c r="J14" s="325"/>
      <c r="K14" s="325"/>
      <c r="L14" s="326"/>
      <c r="M14" s="339" t="str">
        <f>'План НП'!C17</f>
        <v>2</v>
      </c>
      <c r="N14" s="339">
        <f>'План НП'!D17</f>
        <v>0</v>
      </c>
      <c r="O14" s="327">
        <f>'План НП'!AC17</f>
        <v>359</v>
      </c>
      <c r="P14" s="313">
        <f>'Основні дані'!$B$1</f>
        <v>260</v>
      </c>
    </row>
    <row r="15" spans="1:16" s="163" customFormat="1" ht="15.75">
      <c r="A15" s="322" t="str">
        <f>'План НП'!A18</f>
        <v>ЗП 6</v>
      </c>
      <c r="B15" s="350" t="str">
        <f>'План НП'!B18</f>
        <v>Вища математика ч.3</v>
      </c>
      <c r="C15" s="323">
        <f>'План НП'!F18</f>
        <v>4</v>
      </c>
      <c r="D15" s="323">
        <f>'План НП'!G18</f>
        <v>120</v>
      </c>
      <c r="E15" s="324"/>
      <c r="F15" s="325"/>
      <c r="G15" s="325"/>
      <c r="H15" s="325"/>
      <c r="I15" s="325"/>
      <c r="J15" s="325"/>
      <c r="K15" s="325"/>
      <c r="L15" s="326"/>
      <c r="M15" s="339" t="str">
        <f>'План НП'!C18</f>
        <v>3</v>
      </c>
      <c r="N15" s="339">
        <f>'План НП'!D18</f>
        <v>0</v>
      </c>
      <c r="O15" s="327">
        <f>'План НП'!AC18</f>
        <v>359</v>
      </c>
      <c r="P15" s="313">
        <f>'Основні дані'!$B$1</f>
        <v>260</v>
      </c>
    </row>
    <row r="16" spans="1:16" s="163" customFormat="1" ht="15.75">
      <c r="A16" s="322" t="str">
        <f>'План НП'!A19</f>
        <v>ЗП 7</v>
      </c>
      <c r="B16" s="350" t="str">
        <f>'План НП'!B19</f>
        <v>Вища математика ч.4</v>
      </c>
      <c r="C16" s="323">
        <f>'План НП'!F19</f>
        <v>3</v>
      </c>
      <c r="D16" s="323">
        <f>'План НП'!G19</f>
        <v>90</v>
      </c>
      <c r="E16" s="324"/>
      <c r="F16" s="325"/>
      <c r="G16" s="325"/>
      <c r="H16" s="325"/>
      <c r="I16" s="325"/>
      <c r="J16" s="325"/>
      <c r="K16" s="325"/>
      <c r="L16" s="326"/>
      <c r="M16" s="339" t="str">
        <f>'План НП'!C19</f>
        <v>4</v>
      </c>
      <c r="N16" s="339">
        <f>'План НП'!D19</f>
        <v>0</v>
      </c>
      <c r="O16" s="327">
        <f>'План НП'!AC19</f>
        <v>359</v>
      </c>
      <c r="P16" s="313">
        <f>'Основні дані'!$B$1</f>
        <v>260</v>
      </c>
    </row>
    <row r="17" spans="1:16" s="163" customFormat="1" ht="15.75">
      <c r="A17" s="322" t="str">
        <f>'План НП'!A20</f>
        <v>ЗП 8</v>
      </c>
      <c r="B17" s="350" t="str">
        <f>'План НП'!B20</f>
        <v>Фізика ч.1</v>
      </c>
      <c r="C17" s="323">
        <f>'План НП'!F20</f>
        <v>5</v>
      </c>
      <c r="D17" s="323">
        <f>'План НП'!G20</f>
        <v>150</v>
      </c>
      <c r="E17" s="324"/>
      <c r="F17" s="325"/>
      <c r="G17" s="325"/>
      <c r="H17" s="325"/>
      <c r="I17" s="325"/>
      <c r="J17" s="325"/>
      <c r="K17" s="325"/>
      <c r="L17" s="326"/>
      <c r="M17" s="339" t="str">
        <f>'План НП'!C20</f>
        <v>1</v>
      </c>
      <c r="N17" s="339">
        <f>'План НП'!D20</f>
        <v>0</v>
      </c>
      <c r="O17" s="327">
        <f>'План НП'!AC20</f>
        <v>168</v>
      </c>
      <c r="P17" s="313">
        <f>'Основні дані'!$B$1</f>
        <v>260</v>
      </c>
    </row>
    <row r="18" spans="1:16" s="163" customFormat="1" ht="15.75">
      <c r="A18" s="322" t="str">
        <f>'План НП'!A21</f>
        <v>ЗП 9</v>
      </c>
      <c r="B18" s="350" t="str">
        <f>'План НП'!B21</f>
        <v>Фізика ч.2</v>
      </c>
      <c r="C18" s="323">
        <f>'План НП'!F21</f>
        <v>5</v>
      </c>
      <c r="D18" s="323">
        <f>'План НП'!G21</f>
        <v>150</v>
      </c>
      <c r="E18" s="324"/>
      <c r="F18" s="325"/>
      <c r="G18" s="325"/>
      <c r="H18" s="325"/>
      <c r="I18" s="325"/>
      <c r="J18" s="325"/>
      <c r="K18" s="325"/>
      <c r="L18" s="326"/>
      <c r="M18" s="339" t="str">
        <f>'План НП'!C21</f>
        <v>2</v>
      </c>
      <c r="N18" s="339">
        <f>'План НП'!D21</f>
        <v>0</v>
      </c>
      <c r="O18" s="327">
        <f>'План НП'!AC21</f>
        <v>168</v>
      </c>
      <c r="P18" s="313">
        <f>'Основні дані'!$B$1</f>
        <v>260</v>
      </c>
    </row>
    <row r="19" spans="1:16" s="163" customFormat="1" ht="15.75">
      <c r="A19" s="322" t="str">
        <f>'План НП'!A22</f>
        <v>ЗП 10</v>
      </c>
      <c r="B19" s="350" t="str">
        <f>'План НП'!B22</f>
        <v>Фізика ч.3</v>
      </c>
      <c r="C19" s="323">
        <f>'План НП'!F22</f>
        <v>3</v>
      </c>
      <c r="D19" s="323">
        <f>'План НП'!G22</f>
        <v>90</v>
      </c>
      <c r="E19" s="324"/>
      <c r="F19" s="325"/>
      <c r="G19" s="325"/>
      <c r="H19" s="325"/>
      <c r="I19" s="325"/>
      <c r="J19" s="325"/>
      <c r="K19" s="325"/>
      <c r="L19" s="326"/>
      <c r="M19" s="339" t="str">
        <f>'План НП'!C22</f>
        <v>3</v>
      </c>
      <c r="N19" s="339">
        <f>'План НП'!D22</f>
        <v>0</v>
      </c>
      <c r="O19" s="327">
        <f>'План НП'!AC22</f>
        <v>168</v>
      </c>
      <c r="P19" s="313">
        <f>'Основні дані'!$B$1</f>
        <v>260</v>
      </c>
    </row>
    <row r="20" spans="1:16" s="163" customFormat="1" ht="15.75">
      <c r="A20" s="322" t="str">
        <f>'План НП'!A23</f>
        <v>ЗП 11</v>
      </c>
      <c r="B20" s="350" t="str">
        <f>'План НП'!B23</f>
        <v>Загальна хімія</v>
      </c>
      <c r="C20" s="323">
        <f>'План НП'!F23</f>
        <v>4</v>
      </c>
      <c r="D20" s="323">
        <f>'План НП'!G23</f>
        <v>120</v>
      </c>
      <c r="E20" s="324"/>
      <c r="F20" s="325"/>
      <c r="G20" s="325"/>
      <c r="H20" s="325"/>
      <c r="I20" s="325"/>
      <c r="J20" s="325"/>
      <c r="K20" s="325"/>
      <c r="L20" s="326"/>
      <c r="M20" s="339">
        <f>'План НП'!C23</f>
        <v>0</v>
      </c>
      <c r="N20" s="339" t="str">
        <f>'План НП'!D23</f>
        <v>1</v>
      </c>
      <c r="O20" s="327">
        <f>'План НП'!AC23</f>
        <v>192</v>
      </c>
      <c r="P20" s="313">
        <f>'Основні дані'!$B$1</f>
        <v>260</v>
      </c>
    </row>
    <row r="21" spans="1:16" s="163" customFormat="1" ht="15.75">
      <c r="A21" s="322" t="str">
        <f>'План НП'!A24</f>
        <v>ЗП 12</v>
      </c>
      <c r="B21" s="350" t="str">
        <f>'План НП'!B24</f>
        <v>Екологія</v>
      </c>
      <c r="C21" s="323">
        <f>'План НП'!F24</f>
        <v>3</v>
      </c>
      <c r="D21" s="323">
        <f>'План НП'!G24</f>
        <v>90</v>
      </c>
      <c r="E21" s="324"/>
      <c r="F21" s="325"/>
      <c r="G21" s="325"/>
      <c r="H21" s="325"/>
      <c r="I21" s="325"/>
      <c r="J21" s="325"/>
      <c r="K21" s="325"/>
      <c r="L21" s="326"/>
      <c r="M21" s="339">
        <f>'План НП'!C24</f>
        <v>0</v>
      </c>
      <c r="N21" s="339">
        <f>'План НП'!D24</f>
        <v>2</v>
      </c>
      <c r="O21" s="327">
        <f>'План НП'!AC24</f>
        <v>144</v>
      </c>
      <c r="P21" s="313">
        <f>'Основні дані'!$B$1</f>
        <v>260</v>
      </c>
    </row>
    <row r="22" spans="1:16" s="163" customFormat="1" ht="15.75">
      <c r="A22" s="322" t="str">
        <f>'План НП'!A25</f>
        <v>ЗП 13</v>
      </c>
      <c r="B22" s="350" t="str">
        <f>'План НП'!B25</f>
        <v>Правознавство</v>
      </c>
      <c r="C22" s="323">
        <f>'План НП'!F25</f>
        <v>3</v>
      </c>
      <c r="D22" s="323">
        <f>'План НП'!G25</f>
        <v>90</v>
      </c>
      <c r="E22" s="324"/>
      <c r="F22" s="325"/>
      <c r="G22" s="325"/>
      <c r="H22" s="325"/>
      <c r="I22" s="325"/>
      <c r="J22" s="325"/>
      <c r="K22" s="325"/>
      <c r="L22" s="326"/>
      <c r="M22" s="339">
        <f>'План НП'!C25</f>
        <v>0</v>
      </c>
      <c r="N22" s="339" t="str">
        <f>'План НП'!D25</f>
        <v>3</v>
      </c>
      <c r="O22" s="327">
        <f>'План НП'!AC25</f>
        <v>306</v>
      </c>
      <c r="P22" s="313">
        <f>'Основні дані'!$B$1</f>
        <v>260</v>
      </c>
    </row>
    <row r="23" spans="1:16" s="163" customFormat="1" ht="15.75">
      <c r="A23" s="322" t="str">
        <f>'План НП'!A26</f>
        <v>ЗП 14</v>
      </c>
      <c r="B23" s="350" t="str">
        <f>'План НП'!B26</f>
        <v>Філософія</v>
      </c>
      <c r="C23" s="323">
        <f>'План НП'!F26</f>
        <v>3</v>
      </c>
      <c r="D23" s="323">
        <f>'План НП'!G26</f>
        <v>90</v>
      </c>
      <c r="E23" s="324"/>
      <c r="F23" s="325"/>
      <c r="G23" s="325"/>
      <c r="H23" s="325"/>
      <c r="I23" s="325"/>
      <c r="J23" s="325"/>
      <c r="K23" s="325"/>
      <c r="L23" s="326"/>
      <c r="M23" s="339" t="str">
        <f>'План НП'!C26</f>
        <v>4</v>
      </c>
      <c r="N23" s="339">
        <f>'План НП'!D26</f>
        <v>0</v>
      </c>
      <c r="O23" s="327">
        <f>'План НП'!AC26</f>
        <v>307</v>
      </c>
      <c r="P23" s="313">
        <f>'Основні дані'!$B$1</f>
        <v>260</v>
      </c>
    </row>
    <row r="24" spans="1:16" s="163" customFormat="1" ht="15.75">
      <c r="A24" s="322" t="str">
        <f>'План НП'!A27</f>
        <v>ЗП 15</v>
      </c>
      <c r="B24" s="350">
        <f>'План НП'!B27</f>
        <v>0</v>
      </c>
      <c r="C24" s="323">
        <f>'План НП'!F27</f>
        <v>0</v>
      </c>
      <c r="D24" s="323">
        <f>'План НП'!G27</f>
        <v>0</v>
      </c>
      <c r="E24" s="324"/>
      <c r="F24" s="325"/>
      <c r="G24" s="325"/>
      <c r="H24" s="325"/>
      <c r="I24" s="325"/>
      <c r="J24" s="325"/>
      <c r="K24" s="325"/>
      <c r="L24" s="326"/>
      <c r="M24" s="339">
        <f>'План НП'!C27</f>
        <v>0</v>
      </c>
      <c r="N24" s="339">
        <f>'План НП'!D27</f>
        <v>0</v>
      </c>
      <c r="O24" s="327">
        <f>'План НП'!AC27</f>
        <v>0</v>
      </c>
      <c r="P24" s="313">
        <f>'Основні дані'!$B$1</f>
        <v>260</v>
      </c>
    </row>
    <row r="25" spans="1:16" s="163" customFormat="1" ht="15.75">
      <c r="A25" s="322" t="str">
        <f>'План НП'!A28</f>
        <v>ЗП 16</v>
      </c>
      <c r="B25" s="350">
        <f>'План НП'!B28</f>
        <v>0</v>
      </c>
      <c r="C25" s="323">
        <f>'План НП'!F28</f>
        <v>0</v>
      </c>
      <c r="D25" s="323">
        <f>'План НП'!G28</f>
        <v>0</v>
      </c>
      <c r="E25" s="324"/>
      <c r="F25" s="325"/>
      <c r="G25" s="325"/>
      <c r="H25" s="325"/>
      <c r="I25" s="325"/>
      <c r="J25" s="325"/>
      <c r="K25" s="325"/>
      <c r="L25" s="326"/>
      <c r="M25" s="339">
        <f>'План НП'!C28</f>
        <v>0</v>
      </c>
      <c r="N25" s="339">
        <f>'План НП'!D28</f>
        <v>0</v>
      </c>
      <c r="O25" s="327">
        <f>'План НП'!AC28</f>
        <v>0</v>
      </c>
      <c r="P25" s="313">
        <f>'Основні дані'!$B$1</f>
        <v>260</v>
      </c>
    </row>
    <row r="26" spans="1:16" s="163" customFormat="1" ht="15.75">
      <c r="A26" s="322" t="str">
        <f>'План НП'!A29</f>
        <v>ЗП 17</v>
      </c>
      <c r="B26" s="350">
        <f>'План НП'!B29</f>
        <v>0</v>
      </c>
      <c r="C26" s="323">
        <f>'План НП'!F29</f>
        <v>0</v>
      </c>
      <c r="D26" s="323">
        <f>'План НП'!G29</f>
        <v>0</v>
      </c>
      <c r="E26" s="324"/>
      <c r="F26" s="325"/>
      <c r="G26" s="325"/>
      <c r="H26" s="325"/>
      <c r="I26" s="325"/>
      <c r="J26" s="325"/>
      <c r="K26" s="325"/>
      <c r="L26" s="326"/>
      <c r="M26" s="339">
        <f>'План НП'!C29</f>
        <v>0</v>
      </c>
      <c r="N26" s="339">
        <f>'План НП'!D29</f>
        <v>0</v>
      </c>
      <c r="O26" s="327">
        <f>'План НП'!AC29</f>
        <v>0</v>
      </c>
      <c r="P26" s="313">
        <f>'Основні дані'!$B$1</f>
        <v>260</v>
      </c>
    </row>
    <row r="27" spans="1:16" s="163" customFormat="1" ht="15.75">
      <c r="A27" s="322" t="str">
        <f>'План НП'!A30</f>
        <v>ЗП 18</v>
      </c>
      <c r="B27" s="350">
        <f>'План НП'!B30</f>
        <v>0</v>
      </c>
      <c r="C27" s="323">
        <f>'План НП'!F30</f>
        <v>0</v>
      </c>
      <c r="D27" s="323">
        <f>'План НП'!G30</f>
        <v>0</v>
      </c>
      <c r="E27" s="324"/>
      <c r="F27" s="325"/>
      <c r="G27" s="325"/>
      <c r="H27" s="325"/>
      <c r="I27" s="325"/>
      <c r="J27" s="325"/>
      <c r="K27" s="325"/>
      <c r="L27" s="326"/>
      <c r="M27" s="339">
        <f>'План НП'!C30</f>
        <v>0</v>
      </c>
      <c r="N27" s="339">
        <f>'План НП'!D30</f>
        <v>0</v>
      </c>
      <c r="O27" s="327">
        <f>'План НП'!AC30</f>
        <v>0</v>
      </c>
      <c r="P27" s="313">
        <f>'Основні дані'!$B$1</f>
        <v>260</v>
      </c>
    </row>
    <row r="28" spans="1:16" s="163" customFormat="1" ht="15.75">
      <c r="A28" s="322" t="str">
        <f>'План НП'!A31</f>
        <v>ЗП 19</v>
      </c>
      <c r="B28" s="350">
        <f>'План НП'!B31</f>
        <v>0</v>
      </c>
      <c r="C28" s="323">
        <f>'План НП'!F31</f>
        <v>0</v>
      </c>
      <c r="D28" s="323">
        <f>'План НП'!G31</f>
        <v>0</v>
      </c>
      <c r="E28" s="324"/>
      <c r="F28" s="325"/>
      <c r="G28" s="325"/>
      <c r="H28" s="325"/>
      <c r="I28" s="325"/>
      <c r="J28" s="325"/>
      <c r="K28" s="325"/>
      <c r="L28" s="326"/>
      <c r="M28" s="339">
        <f>'План НП'!C31</f>
        <v>0</v>
      </c>
      <c r="N28" s="339">
        <f>'План НП'!D31</f>
        <v>0</v>
      </c>
      <c r="O28" s="327">
        <f>'План НП'!AC31</f>
        <v>0</v>
      </c>
      <c r="P28" s="313">
        <f>'Основні дані'!$B$1</f>
        <v>260</v>
      </c>
    </row>
    <row r="29" spans="1:16" s="163" customFormat="1" ht="15.75">
      <c r="A29" s="322" t="str">
        <f>'План НП'!A32</f>
        <v>ЗП 20</v>
      </c>
      <c r="B29" s="350">
        <f>'План НП'!B32</f>
        <v>0</v>
      </c>
      <c r="C29" s="323">
        <f>'План НП'!F32</f>
        <v>0</v>
      </c>
      <c r="D29" s="323">
        <f>'План НП'!G32</f>
        <v>0</v>
      </c>
      <c r="E29" s="324"/>
      <c r="F29" s="325"/>
      <c r="G29" s="325"/>
      <c r="H29" s="325"/>
      <c r="I29" s="325"/>
      <c r="J29" s="325"/>
      <c r="K29" s="325"/>
      <c r="L29" s="326"/>
      <c r="M29" s="339">
        <f>'План НП'!C32</f>
        <v>0</v>
      </c>
      <c r="N29" s="339">
        <f>'План НП'!D32</f>
        <v>0</v>
      </c>
      <c r="O29" s="327">
        <f>'План НП'!AC32</f>
        <v>0</v>
      </c>
      <c r="P29" s="313">
        <f>'Основні дані'!$B$1</f>
        <v>260</v>
      </c>
    </row>
    <row r="30" spans="1:16" s="163" customFormat="1" ht="15.75">
      <c r="A30" s="322" t="str">
        <f>'План НП'!A33</f>
        <v>ЗП 21</v>
      </c>
      <c r="B30" s="350">
        <f>'План НП'!B33</f>
        <v>0</v>
      </c>
      <c r="C30" s="323">
        <f>'План НП'!F33</f>
        <v>0</v>
      </c>
      <c r="D30" s="323">
        <f>'План НП'!G33</f>
        <v>0</v>
      </c>
      <c r="E30" s="324"/>
      <c r="F30" s="325"/>
      <c r="G30" s="325"/>
      <c r="H30" s="325"/>
      <c r="I30" s="325"/>
      <c r="J30" s="325"/>
      <c r="K30" s="325"/>
      <c r="L30" s="326"/>
      <c r="M30" s="339">
        <f>'План НП'!C33</f>
        <v>0</v>
      </c>
      <c r="N30" s="339">
        <f>'План НП'!D33</f>
        <v>0</v>
      </c>
      <c r="O30" s="327">
        <f>'План НП'!AC33</f>
        <v>0</v>
      </c>
      <c r="P30" s="313">
        <f>'Основні дані'!$B$1</f>
        <v>260</v>
      </c>
    </row>
    <row r="31" spans="1:16" s="163" customFormat="1" ht="15.75">
      <c r="A31" s="322" t="str">
        <f>'План НП'!A34</f>
        <v>ЗП 22</v>
      </c>
      <c r="B31" s="350">
        <f>'План НП'!B34</f>
        <v>0</v>
      </c>
      <c r="C31" s="323">
        <f>'План НП'!F34</f>
        <v>0</v>
      </c>
      <c r="D31" s="323">
        <f>'План НП'!G34</f>
        <v>0</v>
      </c>
      <c r="E31" s="324"/>
      <c r="F31" s="325"/>
      <c r="G31" s="325"/>
      <c r="H31" s="325"/>
      <c r="I31" s="325"/>
      <c r="J31" s="325"/>
      <c r="K31" s="325"/>
      <c r="L31" s="326"/>
      <c r="M31" s="339">
        <f>'План НП'!C34</f>
        <v>0</v>
      </c>
      <c r="N31" s="339">
        <f>'План НП'!D34</f>
        <v>0</v>
      </c>
      <c r="O31" s="327">
        <f>'План НП'!AC34</f>
        <v>0</v>
      </c>
      <c r="P31" s="313">
        <f>'Основні дані'!$B$1</f>
        <v>260</v>
      </c>
    </row>
    <row r="32" spans="1:16" s="163" customFormat="1" ht="15.75">
      <c r="A32" s="322" t="str">
        <f>'План НП'!A35</f>
        <v>ЗП 23</v>
      </c>
      <c r="B32" s="350">
        <f>'План НП'!B35</f>
        <v>0</v>
      </c>
      <c r="C32" s="323">
        <f>'План НП'!F35</f>
        <v>0</v>
      </c>
      <c r="D32" s="323">
        <f>'План НП'!G35</f>
        <v>0</v>
      </c>
      <c r="E32" s="324"/>
      <c r="F32" s="325"/>
      <c r="G32" s="325"/>
      <c r="H32" s="325"/>
      <c r="I32" s="325"/>
      <c r="J32" s="325"/>
      <c r="K32" s="325"/>
      <c r="L32" s="326"/>
      <c r="M32" s="339">
        <f>'План НП'!C35</f>
        <v>0</v>
      </c>
      <c r="N32" s="339">
        <f>'План НП'!D35</f>
        <v>0</v>
      </c>
      <c r="O32" s="327">
        <f>'План НП'!AC35</f>
        <v>0</v>
      </c>
      <c r="P32" s="313">
        <f>'Основні дані'!$B$1</f>
        <v>260</v>
      </c>
    </row>
    <row r="33" spans="1:16" s="163" customFormat="1" ht="15.75">
      <c r="A33" s="322" t="str">
        <f>'План НП'!A36</f>
        <v>ЗП 24</v>
      </c>
      <c r="B33" s="350">
        <f>'План НП'!B36</f>
        <v>0</v>
      </c>
      <c r="C33" s="323">
        <f>'План НП'!F36</f>
        <v>0</v>
      </c>
      <c r="D33" s="323">
        <f>'План НП'!G36</f>
        <v>0</v>
      </c>
      <c r="E33" s="324"/>
      <c r="F33" s="325"/>
      <c r="G33" s="325"/>
      <c r="H33" s="325"/>
      <c r="I33" s="325"/>
      <c r="J33" s="325"/>
      <c r="K33" s="325"/>
      <c r="L33" s="326"/>
      <c r="M33" s="339">
        <f>'План НП'!C36</f>
        <v>0</v>
      </c>
      <c r="N33" s="339">
        <f>'План НП'!D36</f>
        <v>0</v>
      </c>
      <c r="O33" s="327">
        <f>'План НП'!AC36</f>
        <v>0</v>
      </c>
      <c r="P33" s="313">
        <f>'Основні дані'!$B$1</f>
        <v>260</v>
      </c>
    </row>
    <row r="34" spans="1:16" s="163" customFormat="1" ht="15.75">
      <c r="A34" s="322" t="str">
        <f>'План НП'!A37</f>
        <v>ЗП 25</v>
      </c>
      <c r="B34" s="350">
        <f>'План НП'!B37</f>
        <v>0</v>
      </c>
      <c r="C34" s="323">
        <f>'План НП'!F37</f>
        <v>0</v>
      </c>
      <c r="D34" s="323">
        <f>'План НП'!G37</f>
        <v>0</v>
      </c>
      <c r="E34" s="324"/>
      <c r="F34" s="325"/>
      <c r="G34" s="325"/>
      <c r="H34" s="325"/>
      <c r="I34" s="325"/>
      <c r="J34" s="325"/>
      <c r="K34" s="325"/>
      <c r="L34" s="326"/>
      <c r="M34" s="339">
        <f>'План НП'!C37</f>
        <v>0</v>
      </c>
      <c r="N34" s="339">
        <f>'План НП'!D37</f>
        <v>0</v>
      </c>
      <c r="O34" s="327">
        <f>'План НП'!AC37</f>
        <v>0</v>
      </c>
      <c r="P34" s="313">
        <f>'Основні дані'!$B$1</f>
        <v>260</v>
      </c>
    </row>
    <row r="35" spans="1:16" s="163" customFormat="1" ht="15.75">
      <c r="A35" s="322" t="str">
        <f>'План НП'!A38</f>
        <v>ЗП 26</v>
      </c>
      <c r="B35" s="350">
        <f>'План НП'!B38</f>
        <v>0</v>
      </c>
      <c r="C35" s="323">
        <f>'План НП'!F38</f>
        <v>0</v>
      </c>
      <c r="D35" s="323">
        <f>'План НП'!G38</f>
        <v>0</v>
      </c>
      <c r="E35" s="324"/>
      <c r="F35" s="325"/>
      <c r="G35" s="325"/>
      <c r="H35" s="325"/>
      <c r="I35" s="325"/>
      <c r="J35" s="325"/>
      <c r="K35" s="325"/>
      <c r="L35" s="326"/>
      <c r="M35" s="339">
        <f>'План НП'!C38</f>
        <v>0</v>
      </c>
      <c r="N35" s="339">
        <f>'План НП'!D38</f>
        <v>0</v>
      </c>
      <c r="O35" s="327">
        <f>'План НП'!AC38</f>
        <v>0</v>
      </c>
      <c r="P35" s="313">
        <f>'Основні дані'!$B$1</f>
        <v>260</v>
      </c>
    </row>
    <row r="36" spans="1:16" s="163" customFormat="1" ht="15.75">
      <c r="A36" s="322" t="str">
        <f>'План НП'!A39</f>
        <v>ЗП 27</v>
      </c>
      <c r="B36" s="350">
        <f>'План НП'!B39</f>
        <v>0</v>
      </c>
      <c r="C36" s="323">
        <f>'План НП'!F39</f>
        <v>0</v>
      </c>
      <c r="D36" s="323">
        <f>'План НП'!G39</f>
        <v>0</v>
      </c>
      <c r="E36" s="324"/>
      <c r="F36" s="325"/>
      <c r="G36" s="325"/>
      <c r="H36" s="325"/>
      <c r="I36" s="325"/>
      <c r="J36" s="325"/>
      <c r="K36" s="325"/>
      <c r="L36" s="326"/>
      <c r="M36" s="339">
        <f>'План НП'!C39</f>
        <v>0</v>
      </c>
      <c r="N36" s="339">
        <f>'План НП'!D39</f>
        <v>0</v>
      </c>
      <c r="O36" s="327">
        <f>'План НП'!AC39</f>
        <v>0</v>
      </c>
      <c r="P36" s="313">
        <f>'Основні дані'!$B$1</f>
        <v>260</v>
      </c>
    </row>
    <row r="37" spans="1:16" s="163" customFormat="1" ht="15.75">
      <c r="A37" s="322" t="str">
        <f>'План НП'!A40</f>
        <v>ЗП 28</v>
      </c>
      <c r="B37" s="350">
        <f>'План НП'!B40</f>
        <v>0</v>
      </c>
      <c r="C37" s="323">
        <f>'План НП'!F40</f>
        <v>0</v>
      </c>
      <c r="D37" s="323">
        <f>'План НП'!G40</f>
        <v>0</v>
      </c>
      <c r="E37" s="324"/>
      <c r="F37" s="325"/>
      <c r="G37" s="325"/>
      <c r="H37" s="325"/>
      <c r="I37" s="325"/>
      <c r="J37" s="325"/>
      <c r="K37" s="325"/>
      <c r="L37" s="326"/>
      <c r="M37" s="339">
        <f>'План НП'!C40</f>
        <v>0</v>
      </c>
      <c r="N37" s="339">
        <f>'План НП'!D40</f>
        <v>0</v>
      </c>
      <c r="O37" s="327">
        <f>'План НП'!AC40</f>
        <v>0</v>
      </c>
      <c r="P37" s="313">
        <f>'Основні дані'!$B$1</f>
        <v>260</v>
      </c>
    </row>
    <row r="38" spans="1:16" s="163" customFormat="1" ht="15.75">
      <c r="A38" s="322" t="str">
        <f>'План НП'!A41</f>
        <v>ЗП 29</v>
      </c>
      <c r="B38" s="350">
        <f>'План НП'!B41</f>
        <v>0</v>
      </c>
      <c r="C38" s="323">
        <f>'План НП'!F41</f>
        <v>0</v>
      </c>
      <c r="D38" s="323">
        <f>'План НП'!G41</f>
        <v>0</v>
      </c>
      <c r="E38" s="324"/>
      <c r="F38" s="325"/>
      <c r="G38" s="325"/>
      <c r="H38" s="325"/>
      <c r="I38" s="325"/>
      <c r="J38" s="325"/>
      <c r="K38" s="325"/>
      <c r="L38" s="326"/>
      <c r="M38" s="339">
        <f>'План НП'!C41</f>
        <v>0</v>
      </c>
      <c r="N38" s="339">
        <f>'План НП'!D41</f>
        <v>0</v>
      </c>
      <c r="O38" s="327">
        <f>'План НП'!AC41</f>
        <v>0</v>
      </c>
      <c r="P38" s="313">
        <f>'Основні дані'!$B$1</f>
        <v>260</v>
      </c>
    </row>
    <row r="39" spans="1:16" s="163" customFormat="1" ht="15.75">
      <c r="A39" s="322" t="str">
        <f>'План НП'!A42</f>
        <v>ЗП 30</v>
      </c>
      <c r="B39" s="350">
        <f>'План НП'!B42</f>
        <v>0</v>
      </c>
      <c r="C39" s="323">
        <f>'План НП'!F42</f>
        <v>0</v>
      </c>
      <c r="D39" s="323">
        <f>'План НП'!G42</f>
        <v>0</v>
      </c>
      <c r="E39" s="324"/>
      <c r="F39" s="325"/>
      <c r="G39" s="325"/>
      <c r="H39" s="325"/>
      <c r="I39" s="325"/>
      <c r="J39" s="325"/>
      <c r="K39" s="325"/>
      <c r="L39" s="326"/>
      <c r="M39" s="339">
        <f>'План НП'!C42</f>
        <v>0</v>
      </c>
      <c r="N39" s="339">
        <f>'План НП'!D42</f>
        <v>0</v>
      </c>
      <c r="O39" s="327">
        <f>'План НП'!AC42</f>
        <v>0</v>
      </c>
      <c r="P39" s="313">
        <f>'Основні дані'!$B$1</f>
        <v>260</v>
      </c>
    </row>
    <row r="40" spans="1:16" s="163" customFormat="1" ht="15.75">
      <c r="A40" s="322" t="str">
        <f>'План НП'!A43</f>
        <v>ЗП 31</v>
      </c>
      <c r="B40" s="350">
        <f>'План НП'!B43</f>
        <v>0</v>
      </c>
      <c r="C40" s="323">
        <f>'План НП'!F43</f>
        <v>0</v>
      </c>
      <c r="D40" s="323">
        <f>'План НП'!G43</f>
        <v>0</v>
      </c>
      <c r="E40" s="324"/>
      <c r="F40" s="325"/>
      <c r="G40" s="325"/>
      <c r="H40" s="325"/>
      <c r="I40" s="325"/>
      <c r="J40" s="325"/>
      <c r="K40" s="325"/>
      <c r="L40" s="326"/>
      <c r="M40" s="339">
        <f>'План НП'!C43</f>
        <v>0</v>
      </c>
      <c r="N40" s="339">
        <f>'План НП'!D43</f>
        <v>0</v>
      </c>
      <c r="O40" s="327">
        <f>'План НП'!AC43</f>
        <v>0</v>
      </c>
      <c r="P40" s="313">
        <f>'Основні дані'!$B$1</f>
        <v>260</v>
      </c>
    </row>
    <row r="41" spans="1:16" s="163" customFormat="1" ht="15.75">
      <c r="A41" s="322" t="str">
        <f>'План НП'!A44</f>
        <v>ЗП 32</v>
      </c>
      <c r="B41" s="350">
        <f>'План НП'!B44</f>
        <v>0</v>
      </c>
      <c r="C41" s="323">
        <f>'План НП'!F44</f>
        <v>0</v>
      </c>
      <c r="D41" s="323">
        <f>'План НП'!G44</f>
        <v>0</v>
      </c>
      <c r="E41" s="324"/>
      <c r="F41" s="325"/>
      <c r="G41" s="325"/>
      <c r="H41" s="325"/>
      <c r="I41" s="325"/>
      <c r="J41" s="325"/>
      <c r="K41" s="325"/>
      <c r="L41" s="326"/>
      <c r="M41" s="339">
        <f>'План НП'!C44</f>
        <v>0</v>
      </c>
      <c r="N41" s="339">
        <f>'План НП'!D44</f>
        <v>0</v>
      </c>
      <c r="O41" s="327">
        <f>'План НП'!AC44</f>
        <v>0</v>
      </c>
      <c r="P41" s="313">
        <f>'Основні дані'!$B$1</f>
        <v>260</v>
      </c>
    </row>
    <row r="42" spans="1:16" s="163" customFormat="1" ht="15.75">
      <c r="A42" s="322" t="str">
        <f>'План НП'!A45</f>
        <v>ЗП 33</v>
      </c>
      <c r="B42" s="350">
        <f>'План НП'!B45</f>
        <v>0</v>
      </c>
      <c r="C42" s="323">
        <f>'План НП'!F45</f>
        <v>0</v>
      </c>
      <c r="D42" s="323">
        <f>'План НП'!G45</f>
        <v>0</v>
      </c>
      <c r="E42" s="324"/>
      <c r="F42" s="325"/>
      <c r="G42" s="325"/>
      <c r="H42" s="325"/>
      <c r="I42" s="325"/>
      <c r="J42" s="325"/>
      <c r="K42" s="325"/>
      <c r="L42" s="326"/>
      <c r="M42" s="339">
        <f>'План НП'!C45</f>
        <v>0</v>
      </c>
      <c r="N42" s="339">
        <f>'План НП'!D45</f>
        <v>0</v>
      </c>
      <c r="O42" s="327">
        <f>'План НП'!AC45</f>
        <v>0</v>
      </c>
      <c r="P42" s="313">
        <f>'Основні дані'!$B$1</f>
        <v>260</v>
      </c>
    </row>
    <row r="43" spans="1:16" s="163" customFormat="1" ht="15.75">
      <c r="A43" s="322" t="str">
        <f>'План НП'!A46</f>
        <v>ЗП 34</v>
      </c>
      <c r="B43" s="350">
        <f>'План НП'!B46</f>
        <v>0</v>
      </c>
      <c r="C43" s="323">
        <f>'План НП'!F46</f>
        <v>0</v>
      </c>
      <c r="D43" s="323">
        <f>'План НП'!G46</f>
        <v>0</v>
      </c>
      <c r="E43" s="324"/>
      <c r="F43" s="325"/>
      <c r="G43" s="325"/>
      <c r="H43" s="325"/>
      <c r="I43" s="325"/>
      <c r="J43" s="325"/>
      <c r="K43" s="325"/>
      <c r="L43" s="326"/>
      <c r="M43" s="339">
        <f>'План НП'!C46</f>
        <v>0</v>
      </c>
      <c r="N43" s="339">
        <f>'План НП'!D46</f>
        <v>0</v>
      </c>
      <c r="O43" s="327">
        <f>'План НП'!AC46</f>
        <v>0</v>
      </c>
      <c r="P43" s="313">
        <f>'Основні дані'!$B$1</f>
        <v>260</v>
      </c>
    </row>
    <row r="44" spans="1:16" s="163" customFormat="1" ht="15.75">
      <c r="A44" s="322" t="str">
        <f>'План НП'!A47</f>
        <v>ЗП 35</v>
      </c>
      <c r="B44" s="350">
        <f>'План НП'!B47</f>
        <v>0</v>
      </c>
      <c r="C44" s="323">
        <f>'План НП'!F47</f>
        <v>0</v>
      </c>
      <c r="D44" s="323">
        <f>'План НП'!G47</f>
        <v>0</v>
      </c>
      <c r="E44" s="324"/>
      <c r="F44" s="325"/>
      <c r="G44" s="325"/>
      <c r="H44" s="325"/>
      <c r="I44" s="325"/>
      <c r="J44" s="325"/>
      <c r="K44" s="325"/>
      <c r="L44" s="326"/>
      <c r="M44" s="339">
        <f>'План НП'!C47</f>
        <v>0</v>
      </c>
      <c r="N44" s="339">
        <f>'План НП'!D47</f>
        <v>0</v>
      </c>
      <c r="O44" s="327">
        <f>'План НП'!AC47</f>
        <v>0</v>
      </c>
      <c r="P44" s="313">
        <f>'Основні дані'!$B$1</f>
        <v>260</v>
      </c>
    </row>
    <row r="45" spans="1:16" s="163" customFormat="1" ht="15.75">
      <c r="A45" s="322" t="str">
        <f>'План НП'!A48</f>
        <v>ЗП 36</v>
      </c>
      <c r="B45" s="350">
        <f>'План НП'!B48</f>
        <v>0</v>
      </c>
      <c r="C45" s="323">
        <f>'План НП'!F48</f>
        <v>0</v>
      </c>
      <c r="D45" s="323">
        <f>'План НП'!G48</f>
        <v>0</v>
      </c>
      <c r="E45" s="324"/>
      <c r="F45" s="325"/>
      <c r="G45" s="325"/>
      <c r="H45" s="325"/>
      <c r="I45" s="325"/>
      <c r="J45" s="325"/>
      <c r="K45" s="325"/>
      <c r="L45" s="326"/>
      <c r="M45" s="339">
        <f>'План НП'!C48</f>
        <v>0</v>
      </c>
      <c r="N45" s="339">
        <f>'План НП'!D48</f>
        <v>0</v>
      </c>
      <c r="O45" s="327">
        <f>'План НП'!AC48</f>
        <v>0</v>
      </c>
      <c r="P45" s="313">
        <f>'Основні дані'!$B$1</f>
        <v>260</v>
      </c>
    </row>
    <row r="46" spans="1:16" s="163" customFormat="1" ht="15.75">
      <c r="A46" s="322" t="str">
        <f>'План НП'!A49</f>
        <v>ЗП 37</v>
      </c>
      <c r="B46" s="350">
        <f>'План НП'!B49</f>
        <v>0</v>
      </c>
      <c r="C46" s="323">
        <f>'План НП'!F49</f>
        <v>0</v>
      </c>
      <c r="D46" s="323">
        <f>'План НП'!G49</f>
        <v>0</v>
      </c>
      <c r="E46" s="324"/>
      <c r="F46" s="325"/>
      <c r="G46" s="325"/>
      <c r="H46" s="325"/>
      <c r="I46" s="325"/>
      <c r="J46" s="325"/>
      <c r="K46" s="325"/>
      <c r="L46" s="326"/>
      <c r="M46" s="339">
        <f>'План НП'!C49</f>
        <v>0</v>
      </c>
      <c r="N46" s="339">
        <f>'План НП'!D49</f>
        <v>0</v>
      </c>
      <c r="O46" s="327">
        <f>'План НП'!AC49</f>
        <v>0</v>
      </c>
      <c r="P46" s="313">
        <f>'Основні дані'!$B$1</f>
        <v>260</v>
      </c>
    </row>
    <row r="47" spans="1:16" s="163" customFormat="1" ht="15.75">
      <c r="A47" s="322" t="str">
        <f>'План НП'!A50</f>
        <v>ЗП 38</v>
      </c>
      <c r="B47" s="350">
        <f>'План НП'!B50</f>
        <v>0</v>
      </c>
      <c r="C47" s="323">
        <f>'План НП'!F50</f>
        <v>0</v>
      </c>
      <c r="D47" s="323">
        <f>'План НП'!G50</f>
        <v>0</v>
      </c>
      <c r="E47" s="324"/>
      <c r="F47" s="325"/>
      <c r="G47" s="325"/>
      <c r="H47" s="325"/>
      <c r="I47" s="325"/>
      <c r="J47" s="325"/>
      <c r="K47" s="325"/>
      <c r="L47" s="326"/>
      <c r="M47" s="339">
        <f>'План НП'!C50</f>
        <v>0</v>
      </c>
      <c r="N47" s="339">
        <f>'План НП'!D50</f>
        <v>0</v>
      </c>
      <c r="O47" s="327">
        <f>'План НП'!AC50</f>
        <v>0</v>
      </c>
      <c r="P47" s="313">
        <f>'Основні дані'!$B$1</f>
        <v>260</v>
      </c>
    </row>
    <row r="48" spans="1:16" s="163" customFormat="1" ht="15.75">
      <c r="A48" s="322" t="str">
        <f>'План НП'!A51</f>
        <v>ЗП 39</v>
      </c>
      <c r="B48" s="350">
        <f>'План НП'!B51</f>
        <v>0</v>
      </c>
      <c r="C48" s="323">
        <f>'План НП'!F51</f>
        <v>0</v>
      </c>
      <c r="D48" s="323">
        <f>'План НП'!G51</f>
        <v>0</v>
      </c>
      <c r="E48" s="324"/>
      <c r="F48" s="325"/>
      <c r="G48" s="325"/>
      <c r="H48" s="325"/>
      <c r="I48" s="325"/>
      <c r="J48" s="325"/>
      <c r="K48" s="325"/>
      <c r="L48" s="326"/>
      <c r="M48" s="339">
        <f>'План НП'!C51</f>
        <v>0</v>
      </c>
      <c r="N48" s="339">
        <f>'План НП'!D51</f>
        <v>0</v>
      </c>
      <c r="O48" s="327">
        <f>'План НП'!AC51</f>
        <v>0</v>
      </c>
      <c r="P48" s="313">
        <f>'Основні дані'!$B$1</f>
        <v>260</v>
      </c>
    </row>
    <row r="49" spans="1:16" s="163" customFormat="1" ht="15.75">
      <c r="A49" s="322" t="str">
        <f>'План НП'!A52</f>
        <v>ЗП 40</v>
      </c>
      <c r="B49" s="350">
        <f>'План НП'!B52</f>
        <v>0</v>
      </c>
      <c r="C49" s="323">
        <f>'План НП'!F52</f>
        <v>0</v>
      </c>
      <c r="D49" s="323">
        <f>'План НП'!G52</f>
        <v>0</v>
      </c>
      <c r="E49" s="324"/>
      <c r="F49" s="325"/>
      <c r="G49" s="325"/>
      <c r="H49" s="325"/>
      <c r="I49" s="325"/>
      <c r="J49" s="325"/>
      <c r="K49" s="325"/>
      <c r="L49" s="326"/>
      <c r="M49" s="339">
        <f>'План НП'!C52</f>
        <v>0</v>
      </c>
      <c r="N49" s="339">
        <f>'План НП'!D52</f>
        <v>0</v>
      </c>
      <c r="O49" s="327">
        <f>'План НП'!AC52</f>
        <v>0</v>
      </c>
      <c r="P49" s="313">
        <f>'Основні дані'!$B$1</f>
        <v>260</v>
      </c>
    </row>
    <row r="50" spans="1:16" s="163" customFormat="1" ht="16.5" thickBot="1">
      <c r="A50" s="328" t="str">
        <f>'План НП'!A53</f>
        <v>ЗП </v>
      </c>
      <c r="B50" s="350" t="str">
        <f>'План НП'!B53</f>
        <v>Теорія і методика фізичного самовдосконалення</v>
      </c>
      <c r="C50" s="323">
        <f>'План НП'!F53</f>
        <v>12</v>
      </c>
      <c r="D50" s="323">
        <f>'План НП'!G53</f>
        <v>360</v>
      </c>
      <c r="E50" s="329"/>
      <c r="F50" s="330"/>
      <c r="G50" s="330"/>
      <c r="H50" s="330"/>
      <c r="I50" s="330"/>
      <c r="J50" s="330"/>
      <c r="K50" s="330"/>
      <c r="L50" s="331"/>
      <c r="M50" s="340">
        <f>'План НП'!C53</f>
        <v>0</v>
      </c>
      <c r="N50" s="339" t="str">
        <f>'План НП'!D53</f>
        <v>1 - 6</v>
      </c>
      <c r="O50" s="327">
        <f>'План НП'!AC53</f>
        <v>302</v>
      </c>
      <c r="P50" s="313">
        <f>'Основні дані'!$B$1</f>
        <v>260</v>
      </c>
    </row>
    <row r="51" spans="1:16" s="162" customFormat="1" ht="19.5" thickBot="1">
      <c r="A51" s="533" t="str">
        <f>'План НП'!A54</f>
        <v>2</v>
      </c>
      <c r="B51" s="534" t="str">
        <f>'План НП'!B54</f>
        <v>Професійна підготовка</v>
      </c>
      <c r="C51" s="535">
        <f>'План НП'!F54</f>
        <v>44</v>
      </c>
      <c r="D51" s="535">
        <f>'План НП'!G54</f>
        <v>1320</v>
      </c>
      <c r="E51" s="536" t="e">
        <f>#REF!+E542</f>
        <v>#REF!</v>
      </c>
      <c r="F51" s="537" t="e">
        <f>#REF!+F542</f>
        <v>#REF!</v>
      </c>
      <c r="G51" s="537" t="e">
        <f>#REF!+G542</f>
        <v>#REF!</v>
      </c>
      <c r="H51" s="537" t="e">
        <f>#REF!+H542</f>
        <v>#REF!</v>
      </c>
      <c r="I51" s="537" t="e">
        <f>#REF!+I542</f>
        <v>#REF!</v>
      </c>
      <c r="J51" s="537" t="e">
        <f>#REF!+J542</f>
        <v>#REF!</v>
      </c>
      <c r="K51" s="537" t="e">
        <f>#REF!+K542</f>
        <v>#REF!</v>
      </c>
      <c r="L51" s="538" t="e">
        <f>#REF!+L542</f>
        <v>#REF!</v>
      </c>
      <c r="M51" s="551"/>
      <c r="N51" s="552"/>
      <c r="O51" s="541" t="str">
        <f>IF(C51=0,"0%",CONCATENATE(ROUND(C51*100/240,2),"%"))</f>
        <v>18,33%</v>
      </c>
      <c r="P51" s="313">
        <f>'Основні дані'!$B$1</f>
        <v>260</v>
      </c>
    </row>
    <row r="52" spans="1:16" s="163" customFormat="1" ht="15.75">
      <c r="A52" s="328" t="str">
        <f>'План НП'!A55</f>
        <v>ПП 1</v>
      </c>
      <c r="B52" s="350" t="str">
        <f>'План НП'!B55</f>
        <v>Нарисна геометрія, інженерна та комп’ютерна графіка Ч1</v>
      </c>
      <c r="C52" s="323">
        <f>'План НП'!F55</f>
        <v>4</v>
      </c>
      <c r="D52" s="323">
        <f>'План НП'!G55</f>
        <v>120</v>
      </c>
      <c r="E52" s="329"/>
      <c r="F52" s="330"/>
      <c r="G52" s="330"/>
      <c r="H52" s="330"/>
      <c r="I52" s="330"/>
      <c r="J52" s="330"/>
      <c r="K52" s="330"/>
      <c r="L52" s="331"/>
      <c r="M52" s="340" t="str">
        <f>'План НП'!C55</f>
        <v>1</v>
      </c>
      <c r="N52" s="339">
        <f>'План НП'!D55</f>
        <v>0</v>
      </c>
      <c r="O52" s="327">
        <f>'План НП'!AC55</f>
        <v>163</v>
      </c>
      <c r="P52" s="313">
        <f>'Основні дані'!$B$1</f>
        <v>260</v>
      </c>
    </row>
    <row r="53" spans="1:16" s="163" customFormat="1" ht="15.75">
      <c r="A53" s="328" t="str">
        <f>'План НП'!A56</f>
        <v>ПП 2</v>
      </c>
      <c r="B53" s="350" t="str">
        <f>'План НП'!B56</f>
        <v>Нарисна геометрія, інженерна та комп’ютерна графіка Ч2</v>
      </c>
      <c r="C53" s="323">
        <f>'План НП'!F56</f>
        <v>2</v>
      </c>
      <c r="D53" s="323">
        <f>'План НП'!G56</f>
        <v>60</v>
      </c>
      <c r="E53" s="329"/>
      <c r="F53" s="330"/>
      <c r="G53" s="330"/>
      <c r="H53" s="330"/>
      <c r="I53" s="330"/>
      <c r="J53" s="330"/>
      <c r="K53" s="330"/>
      <c r="L53" s="331"/>
      <c r="M53" s="340">
        <f>'План НП'!C56</f>
        <v>0</v>
      </c>
      <c r="N53" s="339" t="str">
        <f>'План НП'!D56</f>
        <v>2</v>
      </c>
      <c r="O53" s="327">
        <f>'План НП'!AC56</f>
        <v>163</v>
      </c>
      <c r="P53" s="313">
        <f>'Основні дані'!$B$1</f>
        <v>260</v>
      </c>
    </row>
    <row r="54" spans="1:16" s="163" customFormat="1" ht="15.75">
      <c r="A54" s="328" t="str">
        <f>'План НП'!A57</f>
        <v>ПП 3</v>
      </c>
      <c r="B54" s="350" t="str">
        <f>'План НП'!B57</f>
        <v>Теоретична механіка</v>
      </c>
      <c r="C54" s="323">
        <f>'План НП'!F57</f>
        <v>5</v>
      </c>
      <c r="D54" s="323">
        <f>'План НП'!G57</f>
        <v>150</v>
      </c>
      <c r="E54" s="329"/>
      <c r="F54" s="330"/>
      <c r="G54" s="330"/>
      <c r="H54" s="330"/>
      <c r="I54" s="330"/>
      <c r="J54" s="330"/>
      <c r="K54" s="330"/>
      <c r="L54" s="331"/>
      <c r="M54" s="340" t="str">
        <f>'План НП'!C57</f>
        <v>2</v>
      </c>
      <c r="N54" s="339">
        <f>'План НП'!D57</f>
        <v>0</v>
      </c>
      <c r="O54" s="327">
        <f>'План НП'!AC57</f>
        <v>169</v>
      </c>
      <c r="P54" s="313">
        <f>'Основні дані'!$B$1</f>
        <v>260</v>
      </c>
    </row>
    <row r="55" spans="1:16" s="163" customFormat="1" ht="15.75">
      <c r="A55" s="328" t="str">
        <f>'План НП'!A58</f>
        <v>ПП 4</v>
      </c>
      <c r="B55" s="350" t="str">
        <f>'План НП'!B58</f>
        <v>Гідрогазодинаміка</v>
      </c>
      <c r="C55" s="323">
        <f>'План НП'!F58</f>
        <v>4</v>
      </c>
      <c r="D55" s="323">
        <f>'План НП'!G58</f>
        <v>120</v>
      </c>
      <c r="E55" s="329"/>
      <c r="F55" s="330"/>
      <c r="G55" s="330"/>
      <c r="H55" s="330"/>
      <c r="I55" s="330"/>
      <c r="J55" s="330"/>
      <c r="K55" s="330"/>
      <c r="L55" s="331"/>
      <c r="M55" s="340">
        <f>'План НП'!C58</f>
        <v>0</v>
      </c>
      <c r="N55" s="339" t="str">
        <f>'План НП'!D58</f>
        <v>3</v>
      </c>
      <c r="O55" s="327">
        <f>'План НП'!AC58</f>
        <v>134</v>
      </c>
      <c r="P55" s="313">
        <f>'Основні дані'!$B$1</f>
        <v>260</v>
      </c>
    </row>
    <row r="56" spans="1:16" s="163" customFormat="1" ht="15.75">
      <c r="A56" s="328" t="str">
        <f>'План НП'!A59</f>
        <v>ПП 5</v>
      </c>
      <c r="B56" s="350" t="str">
        <f>'План НП'!B59</f>
        <v>Матеріалознавство та технологія конструкційних матеріалів </v>
      </c>
      <c r="C56" s="323">
        <f>'План НП'!F59</f>
        <v>3</v>
      </c>
      <c r="D56" s="323">
        <f>'План НП'!G59</f>
        <v>90</v>
      </c>
      <c r="E56" s="329"/>
      <c r="F56" s="330"/>
      <c r="G56" s="330"/>
      <c r="H56" s="330"/>
      <c r="I56" s="330"/>
      <c r="J56" s="330"/>
      <c r="K56" s="330"/>
      <c r="L56" s="331"/>
      <c r="M56" s="340" t="str">
        <f>'План НП'!C59</f>
        <v>4</v>
      </c>
      <c r="N56" s="339">
        <f>'План НП'!D59</f>
        <v>0</v>
      </c>
      <c r="O56" s="327">
        <f>'План НП'!AC59</f>
        <v>143</v>
      </c>
      <c r="P56" s="313">
        <f>'Основні дані'!$B$1</f>
        <v>260</v>
      </c>
    </row>
    <row r="57" spans="1:16" s="163" customFormat="1" ht="15.75">
      <c r="A57" s="328" t="str">
        <f>'План НП'!A60</f>
        <v>ПП 6</v>
      </c>
      <c r="B57" s="350" t="str">
        <f>'План НП'!B60</f>
        <v>Опір матеріалів</v>
      </c>
      <c r="C57" s="323">
        <f>'План НП'!F60</f>
        <v>5</v>
      </c>
      <c r="D57" s="323">
        <f>'План НП'!G60</f>
        <v>150</v>
      </c>
      <c r="E57" s="329"/>
      <c r="F57" s="330"/>
      <c r="G57" s="330"/>
      <c r="H57" s="330"/>
      <c r="I57" s="330"/>
      <c r="J57" s="330"/>
      <c r="K57" s="330"/>
      <c r="L57" s="331"/>
      <c r="M57" s="340" t="str">
        <f>'План НП'!C60</f>
        <v>4</v>
      </c>
      <c r="N57" s="339">
        <f>'План НП'!D60</f>
        <v>0</v>
      </c>
      <c r="O57" s="327">
        <f>'План НП'!AC60</f>
        <v>166</v>
      </c>
      <c r="P57" s="313">
        <f>'Основні дані'!$B$1</f>
        <v>260</v>
      </c>
    </row>
    <row r="58" spans="1:16" s="163" customFormat="1" ht="15.75">
      <c r="A58" s="328" t="str">
        <f>'План НП'!A61</f>
        <v>ПП 7</v>
      </c>
      <c r="B58" s="350" t="str">
        <f>'План НП'!B61</f>
        <v>Електротехніка та електроніка</v>
      </c>
      <c r="C58" s="323">
        <f>'План НП'!F61</f>
        <v>5</v>
      </c>
      <c r="D58" s="323">
        <f>'План НП'!G61</f>
        <v>150</v>
      </c>
      <c r="E58" s="329"/>
      <c r="F58" s="330"/>
      <c r="G58" s="330"/>
      <c r="H58" s="330"/>
      <c r="I58" s="330"/>
      <c r="J58" s="330"/>
      <c r="K58" s="330"/>
      <c r="L58" s="331"/>
      <c r="M58" s="340" t="str">
        <f>'План НП'!C61</f>
        <v>5</v>
      </c>
      <c r="N58" s="339">
        <f>'План НП'!D61</f>
        <v>0</v>
      </c>
      <c r="O58" s="327">
        <f>'План НП'!AC61</f>
        <v>136</v>
      </c>
      <c r="P58" s="313">
        <f>'Основні дані'!$B$1</f>
        <v>260</v>
      </c>
    </row>
    <row r="59" spans="1:16" s="163" customFormat="1" ht="15.75">
      <c r="A59" s="328" t="str">
        <f>'План НП'!A62</f>
        <v>ПП 8</v>
      </c>
      <c r="B59" s="350" t="str">
        <f>'План НП'!B62</f>
        <v>Метрологія та стандартизація</v>
      </c>
      <c r="C59" s="323">
        <f>'План НП'!F62</f>
        <v>3</v>
      </c>
      <c r="D59" s="323">
        <f>'План НП'!G62</f>
        <v>90</v>
      </c>
      <c r="E59" s="329"/>
      <c r="F59" s="330"/>
      <c r="G59" s="330"/>
      <c r="H59" s="330"/>
      <c r="I59" s="330"/>
      <c r="J59" s="330"/>
      <c r="K59" s="330"/>
      <c r="L59" s="331"/>
      <c r="M59" s="340">
        <f>'План НП'!C62</f>
        <v>0</v>
      </c>
      <c r="N59" s="339" t="str">
        <f>'План НП'!D62</f>
        <v>5</v>
      </c>
      <c r="O59" s="327">
        <f>'План НП'!AC62</f>
        <v>147</v>
      </c>
      <c r="P59" s="313">
        <f>'Основні дані'!$B$1</f>
        <v>260</v>
      </c>
    </row>
    <row r="60" spans="1:16" s="163" customFormat="1" ht="15.75">
      <c r="A60" s="328" t="str">
        <f>'План НП'!A63</f>
        <v>ПП 9</v>
      </c>
      <c r="B60" s="350" t="str">
        <f>'План НП'!B63</f>
        <v>Історія науки і техніки</v>
      </c>
      <c r="C60" s="323">
        <f>'План НП'!F63</f>
        <v>3</v>
      </c>
      <c r="D60" s="323">
        <f>'План НП'!G63</f>
        <v>90</v>
      </c>
      <c r="E60" s="329"/>
      <c r="F60" s="330"/>
      <c r="G60" s="330"/>
      <c r="H60" s="330"/>
      <c r="I60" s="330"/>
      <c r="J60" s="330"/>
      <c r="K60" s="330"/>
      <c r="L60" s="331"/>
      <c r="M60" s="340">
        <f>'План НП'!C63</f>
        <v>0</v>
      </c>
      <c r="N60" s="339" t="str">
        <f>'План НП'!D63</f>
        <v>6</v>
      </c>
      <c r="O60" s="327">
        <f>'План НП'!AC63</f>
        <v>310</v>
      </c>
      <c r="P60" s="313">
        <f>'Основні дані'!$B$1</f>
        <v>260</v>
      </c>
    </row>
    <row r="61" spans="1:16" s="163" customFormat="1" ht="15.75">
      <c r="A61" s="328" t="str">
        <f>'План НП'!A64</f>
        <v>ПП 10</v>
      </c>
      <c r="B61" s="350" t="str">
        <f>'План НП'!B64</f>
        <v>Основи конструювання</v>
      </c>
      <c r="C61" s="323">
        <f>'План НП'!F64</f>
        <v>4</v>
      </c>
      <c r="D61" s="323">
        <f>'План НП'!G64</f>
        <v>120</v>
      </c>
      <c r="E61" s="329"/>
      <c r="F61" s="330"/>
      <c r="G61" s="330"/>
      <c r="H61" s="330"/>
      <c r="I61" s="330"/>
      <c r="J61" s="330"/>
      <c r="K61" s="330"/>
      <c r="L61" s="331"/>
      <c r="M61" s="340" t="str">
        <f>'План НП'!C64</f>
        <v>6</v>
      </c>
      <c r="N61" s="339">
        <f>'План НП'!D64</f>
        <v>0</v>
      </c>
      <c r="O61" s="327">
        <f>'План НП'!AC64</f>
        <v>148</v>
      </c>
      <c r="P61" s="313">
        <f>'Основні дані'!$B$1</f>
        <v>260</v>
      </c>
    </row>
    <row r="62" spans="1:16" s="163" customFormat="1" ht="15.75">
      <c r="A62" s="328" t="str">
        <f>'План НП'!A65</f>
        <v>ПП 11</v>
      </c>
      <c r="B62" s="350" t="str">
        <f>'План НП'!B65</f>
        <v>Економіка підприємства</v>
      </c>
      <c r="C62" s="323">
        <f>'План НП'!F65</f>
        <v>3</v>
      </c>
      <c r="D62" s="323">
        <f>'План НП'!G65</f>
        <v>90</v>
      </c>
      <c r="E62" s="329"/>
      <c r="F62" s="330"/>
      <c r="G62" s="330"/>
      <c r="H62" s="330"/>
      <c r="I62" s="330"/>
      <c r="J62" s="330"/>
      <c r="K62" s="330"/>
      <c r="L62" s="331"/>
      <c r="M62" s="340">
        <f>'План НП'!C65</f>
        <v>0</v>
      </c>
      <c r="N62" s="339" t="str">
        <f>'План НП'!D65</f>
        <v>6</v>
      </c>
      <c r="O62" s="327">
        <f>'План НП'!AC65</f>
        <v>202</v>
      </c>
      <c r="P62" s="313">
        <f>'Основні дані'!$B$1</f>
        <v>260</v>
      </c>
    </row>
    <row r="63" spans="1:16" s="163" customFormat="1" ht="15.75">
      <c r="A63" s="328" t="str">
        <f>'План НП'!A66</f>
        <v>ПП 12</v>
      </c>
      <c r="B63" s="350" t="str">
        <f>'План НП'!B66</f>
        <v>Основи професійної безпеки та здоров’я людини</v>
      </c>
      <c r="C63" s="323">
        <f>'План НП'!F66</f>
        <v>3</v>
      </c>
      <c r="D63" s="323">
        <f>'План НП'!G66</f>
        <v>90</v>
      </c>
      <c r="E63" s="329"/>
      <c r="F63" s="330"/>
      <c r="G63" s="330"/>
      <c r="H63" s="330"/>
      <c r="I63" s="330"/>
      <c r="J63" s="330"/>
      <c r="K63" s="330"/>
      <c r="L63" s="331"/>
      <c r="M63" s="340" t="str">
        <f>'План НП'!C66</f>
        <v>7</v>
      </c>
      <c r="N63" s="339">
        <f>'План НП'!D66</f>
        <v>0</v>
      </c>
      <c r="O63" s="327">
        <f>'План НП'!AC66</f>
        <v>144</v>
      </c>
      <c r="P63" s="313">
        <f>'Основні дані'!$B$1</f>
        <v>260</v>
      </c>
    </row>
    <row r="64" spans="1:16" s="163" customFormat="1" ht="15.75">
      <c r="A64" s="328" t="str">
        <f>'План НП'!A67</f>
        <v>ПП 13</v>
      </c>
      <c r="B64" s="350">
        <f>'План НП'!B67</f>
        <v>0</v>
      </c>
      <c r="C64" s="323">
        <f>'План НП'!F67</f>
        <v>0</v>
      </c>
      <c r="D64" s="323">
        <f>'План НП'!G67</f>
        <v>0</v>
      </c>
      <c r="E64" s="329"/>
      <c r="F64" s="330"/>
      <c r="G64" s="330"/>
      <c r="H64" s="330"/>
      <c r="I64" s="330"/>
      <c r="J64" s="330"/>
      <c r="K64" s="330"/>
      <c r="L64" s="331"/>
      <c r="M64" s="340">
        <f>'План НП'!C67</f>
        <v>0</v>
      </c>
      <c r="N64" s="339">
        <f>'План НП'!D67</f>
        <v>0</v>
      </c>
      <c r="O64" s="327">
        <f>'План НП'!AC67</f>
        <v>0</v>
      </c>
      <c r="P64" s="313">
        <f>'Основні дані'!$B$1</f>
        <v>260</v>
      </c>
    </row>
    <row r="65" spans="1:16" s="163" customFormat="1" ht="15.75">
      <c r="A65" s="328" t="str">
        <f>'План НП'!A68</f>
        <v>ПП 14</v>
      </c>
      <c r="B65" s="350">
        <f>'План НП'!B68</f>
        <v>0</v>
      </c>
      <c r="C65" s="323">
        <f>'План НП'!F68</f>
        <v>0</v>
      </c>
      <c r="D65" s="323">
        <f>'План НП'!G68</f>
        <v>0</v>
      </c>
      <c r="E65" s="329"/>
      <c r="F65" s="330"/>
      <c r="G65" s="330"/>
      <c r="H65" s="330"/>
      <c r="I65" s="330"/>
      <c r="J65" s="330"/>
      <c r="K65" s="330"/>
      <c r="L65" s="331"/>
      <c r="M65" s="340">
        <f>'План НП'!C68</f>
        <v>0</v>
      </c>
      <c r="N65" s="339">
        <f>'План НП'!D68</f>
        <v>0</v>
      </c>
      <c r="O65" s="327">
        <f>'План НП'!AC68</f>
        <v>0</v>
      </c>
      <c r="P65" s="313">
        <f>'Основні дані'!$B$1</f>
        <v>260</v>
      </c>
    </row>
    <row r="66" spans="1:16" s="163" customFormat="1" ht="15.75">
      <c r="A66" s="328" t="str">
        <f>'План НП'!A69</f>
        <v>ПП 15</v>
      </c>
      <c r="B66" s="350">
        <f>'План НП'!B69</f>
        <v>0</v>
      </c>
      <c r="C66" s="323">
        <f>'План НП'!F69</f>
        <v>0</v>
      </c>
      <c r="D66" s="323">
        <f>'План НП'!G69</f>
        <v>0</v>
      </c>
      <c r="E66" s="329"/>
      <c r="F66" s="330"/>
      <c r="G66" s="330"/>
      <c r="H66" s="330"/>
      <c r="I66" s="330"/>
      <c r="J66" s="330"/>
      <c r="K66" s="330"/>
      <c r="L66" s="331"/>
      <c r="M66" s="340">
        <f>'План НП'!C69</f>
        <v>0</v>
      </c>
      <c r="N66" s="339">
        <f>'План НП'!D69</f>
        <v>0</v>
      </c>
      <c r="O66" s="327">
        <f>'План НП'!AC69</f>
        <v>0</v>
      </c>
      <c r="P66" s="313">
        <f>'Основні дані'!$B$1</f>
        <v>260</v>
      </c>
    </row>
    <row r="67" spans="1:16" s="163" customFormat="1" ht="15.75">
      <c r="A67" s="328" t="str">
        <f>'План НП'!A70</f>
        <v>ПП 16</v>
      </c>
      <c r="B67" s="350">
        <f>'План НП'!B70</f>
        <v>0</v>
      </c>
      <c r="C67" s="323">
        <f>'План НП'!F70</f>
        <v>0</v>
      </c>
      <c r="D67" s="323">
        <f>'План НП'!G70</f>
        <v>0</v>
      </c>
      <c r="E67" s="329"/>
      <c r="F67" s="330"/>
      <c r="G67" s="330"/>
      <c r="H67" s="330"/>
      <c r="I67" s="330"/>
      <c r="J67" s="330"/>
      <c r="K67" s="330"/>
      <c r="L67" s="331"/>
      <c r="M67" s="340">
        <f>'План НП'!C70</f>
        <v>0</v>
      </c>
      <c r="N67" s="339">
        <f>'План НП'!D70</f>
        <v>0</v>
      </c>
      <c r="O67" s="327">
        <f>'План НП'!AC70</f>
        <v>0</v>
      </c>
      <c r="P67" s="313">
        <f>'Основні дані'!$B$1</f>
        <v>260</v>
      </c>
    </row>
    <row r="68" spans="1:16" s="163" customFormat="1" ht="15.75">
      <c r="A68" s="328" t="str">
        <f>'План НП'!A71</f>
        <v>ПП 17</v>
      </c>
      <c r="B68" s="350">
        <f>'План НП'!B71</f>
        <v>0</v>
      </c>
      <c r="C68" s="323">
        <f>'План НП'!F71</f>
        <v>0</v>
      </c>
      <c r="D68" s="323">
        <f>'План НП'!G71</f>
        <v>0</v>
      </c>
      <c r="E68" s="329"/>
      <c r="F68" s="330"/>
      <c r="G68" s="330"/>
      <c r="H68" s="330"/>
      <c r="I68" s="330"/>
      <c r="J68" s="330"/>
      <c r="K68" s="330"/>
      <c r="L68" s="331"/>
      <c r="M68" s="340">
        <f>'План НП'!C71</f>
        <v>0</v>
      </c>
      <c r="N68" s="339">
        <f>'План НП'!D71</f>
        <v>0</v>
      </c>
      <c r="O68" s="327">
        <f>'План НП'!AC71</f>
        <v>0</v>
      </c>
      <c r="P68" s="313">
        <f>'Основні дані'!$B$1</f>
        <v>260</v>
      </c>
    </row>
    <row r="69" spans="1:16" s="163" customFormat="1" ht="15.75">
      <c r="A69" s="328" t="str">
        <f>'План НП'!A72</f>
        <v>ПП 18</v>
      </c>
      <c r="B69" s="350">
        <f>'План НП'!B72</f>
        <v>0</v>
      </c>
      <c r="C69" s="323">
        <f>'План НП'!F72</f>
        <v>0</v>
      </c>
      <c r="D69" s="323">
        <f>'План НП'!G72</f>
        <v>0</v>
      </c>
      <c r="E69" s="329"/>
      <c r="F69" s="330"/>
      <c r="G69" s="330"/>
      <c r="H69" s="330"/>
      <c r="I69" s="330"/>
      <c r="J69" s="330"/>
      <c r="K69" s="330"/>
      <c r="L69" s="331"/>
      <c r="M69" s="340">
        <f>'План НП'!C72</f>
        <v>0</v>
      </c>
      <c r="N69" s="339">
        <f>'План НП'!D72</f>
        <v>0</v>
      </c>
      <c r="O69" s="327">
        <f>'План НП'!AC72</f>
        <v>0</v>
      </c>
      <c r="P69" s="313">
        <f>'Основні дані'!$B$1</f>
        <v>260</v>
      </c>
    </row>
    <row r="70" spans="1:16" s="163" customFormat="1" ht="15.75">
      <c r="A70" s="328" t="str">
        <f>'План НП'!A73</f>
        <v>ПП 19</v>
      </c>
      <c r="B70" s="350">
        <f>'План НП'!B73</f>
        <v>0</v>
      </c>
      <c r="C70" s="323">
        <f>'План НП'!F73</f>
        <v>0</v>
      </c>
      <c r="D70" s="323">
        <f>'План НП'!G73</f>
        <v>0</v>
      </c>
      <c r="E70" s="329"/>
      <c r="F70" s="330"/>
      <c r="G70" s="330"/>
      <c r="H70" s="330"/>
      <c r="I70" s="330"/>
      <c r="J70" s="330"/>
      <c r="K70" s="330"/>
      <c r="L70" s="331"/>
      <c r="M70" s="340">
        <f>'План НП'!C73</f>
        <v>0</v>
      </c>
      <c r="N70" s="339">
        <f>'План НП'!D73</f>
        <v>0</v>
      </c>
      <c r="O70" s="327">
        <f>'План НП'!AC73</f>
        <v>0</v>
      </c>
      <c r="P70" s="313">
        <f>'Основні дані'!$B$1</f>
        <v>260</v>
      </c>
    </row>
    <row r="71" spans="1:16" s="163" customFormat="1" ht="15.75">
      <c r="A71" s="328" t="str">
        <f>'План НП'!A74</f>
        <v>ПП 20</v>
      </c>
      <c r="B71" s="350">
        <f>'План НП'!B74</f>
        <v>0</v>
      </c>
      <c r="C71" s="323">
        <f>'План НП'!F74</f>
        <v>0</v>
      </c>
      <c r="D71" s="323">
        <f>'План НП'!G74</f>
        <v>0</v>
      </c>
      <c r="E71" s="329"/>
      <c r="F71" s="330"/>
      <c r="G71" s="330"/>
      <c r="H71" s="330"/>
      <c r="I71" s="330"/>
      <c r="J71" s="330"/>
      <c r="K71" s="330"/>
      <c r="L71" s="331"/>
      <c r="M71" s="340">
        <f>'План НП'!C74</f>
        <v>0</v>
      </c>
      <c r="N71" s="339">
        <f>'План НП'!D74</f>
        <v>0</v>
      </c>
      <c r="O71" s="327">
        <f>'План НП'!AC74</f>
        <v>0</v>
      </c>
      <c r="P71" s="313">
        <f>'Основні дані'!$B$1</f>
        <v>260</v>
      </c>
    </row>
    <row r="72" spans="1:16" s="163" customFormat="1" ht="15.75">
      <c r="A72" s="328" t="str">
        <f>'План НП'!A75</f>
        <v>ПП 21</v>
      </c>
      <c r="B72" s="350">
        <f>'План НП'!B75</f>
        <v>0</v>
      </c>
      <c r="C72" s="323">
        <f>'План НП'!F75</f>
        <v>0</v>
      </c>
      <c r="D72" s="323">
        <f>'План НП'!G75</f>
        <v>0</v>
      </c>
      <c r="E72" s="329"/>
      <c r="F72" s="330"/>
      <c r="G72" s="330"/>
      <c r="H72" s="330"/>
      <c r="I72" s="330"/>
      <c r="J72" s="330"/>
      <c r="K72" s="330"/>
      <c r="L72" s="331"/>
      <c r="M72" s="340">
        <f>'План НП'!C75</f>
        <v>0</v>
      </c>
      <c r="N72" s="339">
        <f>'План НП'!D75</f>
        <v>0</v>
      </c>
      <c r="O72" s="327">
        <f>'План НП'!AC75</f>
        <v>0</v>
      </c>
      <c r="P72" s="313">
        <f>'Основні дані'!$B$1</f>
        <v>260</v>
      </c>
    </row>
    <row r="73" spans="1:16" s="163" customFormat="1" ht="15.75">
      <c r="A73" s="328" t="str">
        <f>'План НП'!A76</f>
        <v>ПП 22</v>
      </c>
      <c r="B73" s="350">
        <f>'План НП'!B76</f>
        <v>0</v>
      </c>
      <c r="C73" s="323">
        <f>'План НП'!F76</f>
        <v>0</v>
      </c>
      <c r="D73" s="323">
        <f>'План НП'!G76</f>
        <v>0</v>
      </c>
      <c r="E73" s="329"/>
      <c r="F73" s="330"/>
      <c r="G73" s="330"/>
      <c r="H73" s="330"/>
      <c r="I73" s="330"/>
      <c r="J73" s="330"/>
      <c r="K73" s="330"/>
      <c r="L73" s="331"/>
      <c r="M73" s="340">
        <f>'План НП'!C76</f>
        <v>0</v>
      </c>
      <c r="N73" s="339">
        <f>'План НП'!D76</f>
        <v>0</v>
      </c>
      <c r="O73" s="327">
        <f>'План НП'!AC76</f>
        <v>0</v>
      </c>
      <c r="P73" s="313">
        <f>'Основні дані'!$B$1</f>
        <v>260</v>
      </c>
    </row>
    <row r="74" spans="1:16" s="163" customFormat="1" ht="15.75">
      <c r="A74" s="328" t="str">
        <f>'План НП'!A77</f>
        <v>ПП 23</v>
      </c>
      <c r="B74" s="350">
        <f>'План НП'!B77</f>
        <v>0</v>
      </c>
      <c r="C74" s="323">
        <f>'План НП'!F77</f>
        <v>0</v>
      </c>
      <c r="D74" s="323">
        <f>'План НП'!G77</f>
        <v>0</v>
      </c>
      <c r="E74" s="329"/>
      <c r="F74" s="330"/>
      <c r="G74" s="330"/>
      <c r="H74" s="330"/>
      <c r="I74" s="330"/>
      <c r="J74" s="330"/>
      <c r="K74" s="330"/>
      <c r="L74" s="331"/>
      <c r="M74" s="340">
        <f>'План НП'!C77</f>
        <v>0</v>
      </c>
      <c r="N74" s="339">
        <f>'План НП'!D77</f>
        <v>0</v>
      </c>
      <c r="O74" s="327">
        <f>'План НП'!AC77</f>
        <v>0</v>
      </c>
      <c r="P74" s="313">
        <f>'Основні дані'!$B$1</f>
        <v>260</v>
      </c>
    </row>
    <row r="75" spans="1:16" s="163" customFormat="1" ht="15.75">
      <c r="A75" s="328" t="str">
        <f>'План НП'!A78</f>
        <v>ПП 24</v>
      </c>
      <c r="B75" s="350">
        <f>'План НП'!B78</f>
        <v>0</v>
      </c>
      <c r="C75" s="323">
        <f>'План НП'!F78</f>
        <v>0</v>
      </c>
      <c r="D75" s="323">
        <f>'План НП'!G78</f>
        <v>0</v>
      </c>
      <c r="E75" s="329"/>
      <c r="F75" s="330"/>
      <c r="G75" s="330"/>
      <c r="H75" s="330"/>
      <c r="I75" s="330"/>
      <c r="J75" s="330"/>
      <c r="K75" s="330"/>
      <c r="L75" s="331"/>
      <c r="M75" s="340">
        <f>'План НП'!C78</f>
        <v>0</v>
      </c>
      <c r="N75" s="339">
        <f>'План НП'!D78</f>
        <v>0</v>
      </c>
      <c r="O75" s="327">
        <f>'План НП'!AC78</f>
        <v>0</v>
      </c>
      <c r="P75" s="313">
        <f>'Основні дані'!$B$1</f>
        <v>260</v>
      </c>
    </row>
    <row r="76" spans="1:16" s="163" customFormat="1" ht="15.75">
      <c r="A76" s="328" t="str">
        <f>'План НП'!A79</f>
        <v>ПП 25</v>
      </c>
      <c r="B76" s="350">
        <f>'План НП'!B79</f>
        <v>0</v>
      </c>
      <c r="C76" s="323">
        <f>'План НП'!F79</f>
        <v>0</v>
      </c>
      <c r="D76" s="323">
        <f>'План НП'!G79</f>
        <v>0</v>
      </c>
      <c r="E76" s="329"/>
      <c r="F76" s="330"/>
      <c r="G76" s="330"/>
      <c r="H76" s="330"/>
      <c r="I76" s="330"/>
      <c r="J76" s="330"/>
      <c r="K76" s="330"/>
      <c r="L76" s="331"/>
      <c r="M76" s="340">
        <f>'План НП'!C79</f>
        <v>0</v>
      </c>
      <c r="N76" s="339">
        <f>'План НП'!D79</f>
        <v>0</v>
      </c>
      <c r="O76" s="327">
        <f>'План НП'!AC79</f>
        <v>0</v>
      </c>
      <c r="P76" s="313">
        <f>'Основні дані'!$B$1</f>
        <v>260</v>
      </c>
    </row>
    <row r="77" spans="1:16" s="163" customFormat="1" ht="15.75">
      <c r="A77" s="328" t="str">
        <f>'План НП'!A80</f>
        <v>ПП 26</v>
      </c>
      <c r="B77" s="350">
        <f>'План НП'!B80</f>
        <v>0</v>
      </c>
      <c r="C77" s="323">
        <f>'План НП'!F80</f>
        <v>0</v>
      </c>
      <c r="D77" s="323">
        <f>'План НП'!G80</f>
        <v>0</v>
      </c>
      <c r="E77" s="329"/>
      <c r="F77" s="330"/>
      <c r="G77" s="330"/>
      <c r="H77" s="330"/>
      <c r="I77" s="330"/>
      <c r="J77" s="330"/>
      <c r="K77" s="330"/>
      <c r="L77" s="331"/>
      <c r="M77" s="340">
        <f>'План НП'!C80</f>
        <v>0</v>
      </c>
      <c r="N77" s="339">
        <f>'План НП'!D80</f>
        <v>0</v>
      </c>
      <c r="O77" s="327">
        <f>'План НП'!AC80</f>
        <v>0</v>
      </c>
      <c r="P77" s="313">
        <f>'Основні дані'!$B$1</f>
        <v>260</v>
      </c>
    </row>
    <row r="78" spans="1:16" s="163" customFormat="1" ht="15.75">
      <c r="A78" s="328" t="str">
        <f>'План НП'!A81</f>
        <v>ПП 27</v>
      </c>
      <c r="B78" s="350">
        <f>'План НП'!B81</f>
        <v>0</v>
      </c>
      <c r="C78" s="323">
        <f>'План НП'!F81</f>
        <v>0</v>
      </c>
      <c r="D78" s="323">
        <f>'План НП'!G81</f>
        <v>0</v>
      </c>
      <c r="E78" s="329"/>
      <c r="F78" s="330"/>
      <c r="G78" s="330"/>
      <c r="H78" s="330"/>
      <c r="I78" s="330"/>
      <c r="J78" s="330"/>
      <c r="K78" s="330"/>
      <c r="L78" s="331"/>
      <c r="M78" s="340">
        <f>'План НП'!C81</f>
        <v>0</v>
      </c>
      <c r="N78" s="339">
        <f>'План НП'!D81</f>
        <v>0</v>
      </c>
      <c r="O78" s="327">
        <f>'План НП'!AC81</f>
        <v>0</v>
      </c>
      <c r="P78" s="313">
        <f>'Основні дані'!$B$1</f>
        <v>260</v>
      </c>
    </row>
    <row r="79" spans="1:16" s="163" customFormat="1" ht="15.75">
      <c r="A79" s="328" t="str">
        <f>'План НП'!A82</f>
        <v>ПП 28</v>
      </c>
      <c r="B79" s="350">
        <f>'План НП'!B82</f>
        <v>0</v>
      </c>
      <c r="C79" s="323">
        <f>'План НП'!F82</f>
        <v>0</v>
      </c>
      <c r="D79" s="323">
        <f>'План НП'!G82</f>
        <v>0</v>
      </c>
      <c r="E79" s="329"/>
      <c r="F79" s="330"/>
      <c r="G79" s="330"/>
      <c r="H79" s="330"/>
      <c r="I79" s="330"/>
      <c r="J79" s="330"/>
      <c r="K79" s="330"/>
      <c r="L79" s="331"/>
      <c r="M79" s="340">
        <f>'План НП'!C82</f>
        <v>0</v>
      </c>
      <c r="N79" s="339">
        <f>'План НП'!D82</f>
        <v>0</v>
      </c>
      <c r="O79" s="327">
        <f>'План НП'!AC82</f>
        <v>0</v>
      </c>
      <c r="P79" s="313">
        <f>'Основні дані'!$B$1</f>
        <v>260</v>
      </c>
    </row>
    <row r="80" spans="1:16" s="163" customFormat="1" ht="15.75">
      <c r="A80" s="328" t="str">
        <f>'План НП'!A83</f>
        <v>ПП 29</v>
      </c>
      <c r="B80" s="350">
        <f>'План НП'!B83</f>
        <v>0</v>
      </c>
      <c r="C80" s="323">
        <f>'План НП'!F83</f>
        <v>0</v>
      </c>
      <c r="D80" s="323">
        <f>'План НП'!G83</f>
        <v>0</v>
      </c>
      <c r="E80" s="329"/>
      <c r="F80" s="330"/>
      <c r="G80" s="330"/>
      <c r="H80" s="330"/>
      <c r="I80" s="330"/>
      <c r="J80" s="330"/>
      <c r="K80" s="330"/>
      <c r="L80" s="331"/>
      <c r="M80" s="340">
        <f>'План НП'!C83</f>
        <v>0</v>
      </c>
      <c r="N80" s="339">
        <f>'План НП'!D83</f>
        <v>0</v>
      </c>
      <c r="O80" s="327">
        <f>'План НП'!AC83</f>
        <v>0</v>
      </c>
      <c r="P80" s="313">
        <f>'Основні дані'!$B$1</f>
        <v>260</v>
      </c>
    </row>
    <row r="81" spans="1:16" s="163" customFormat="1" ht="15.75">
      <c r="A81" s="328" t="str">
        <f>'План НП'!A84</f>
        <v>ПП 30</v>
      </c>
      <c r="B81" s="350">
        <f>'План НП'!B84</f>
        <v>0</v>
      </c>
      <c r="C81" s="323">
        <f>'План НП'!F84</f>
        <v>0</v>
      </c>
      <c r="D81" s="323">
        <f>'План НП'!G84</f>
        <v>0</v>
      </c>
      <c r="E81" s="329"/>
      <c r="F81" s="330"/>
      <c r="G81" s="330"/>
      <c r="H81" s="330"/>
      <c r="I81" s="330"/>
      <c r="J81" s="330"/>
      <c r="K81" s="330"/>
      <c r="L81" s="331"/>
      <c r="M81" s="340">
        <f>'План НП'!C84</f>
        <v>0</v>
      </c>
      <c r="N81" s="339">
        <f>'План НП'!D84</f>
        <v>0</v>
      </c>
      <c r="O81" s="327">
        <f>'План НП'!AC84</f>
        <v>0</v>
      </c>
      <c r="P81" s="313">
        <f>'Основні дані'!$B$1</f>
        <v>260</v>
      </c>
    </row>
    <row r="82" spans="1:16" s="163" customFormat="1" ht="15.75">
      <c r="A82" s="328" t="str">
        <f>'План НП'!A85</f>
        <v>ПП 31</v>
      </c>
      <c r="B82" s="350">
        <f>'План НП'!B85</f>
        <v>0</v>
      </c>
      <c r="C82" s="323">
        <f>'План НП'!F85</f>
        <v>0</v>
      </c>
      <c r="D82" s="323">
        <f>'План НП'!G85</f>
        <v>0</v>
      </c>
      <c r="E82" s="329"/>
      <c r="F82" s="330"/>
      <c r="G82" s="330"/>
      <c r="H82" s="330"/>
      <c r="I82" s="330"/>
      <c r="J82" s="330"/>
      <c r="K82" s="330"/>
      <c r="L82" s="331"/>
      <c r="M82" s="340">
        <f>'План НП'!C85</f>
        <v>0</v>
      </c>
      <c r="N82" s="339">
        <f>'План НП'!D85</f>
        <v>0</v>
      </c>
      <c r="O82" s="327">
        <f>'План НП'!AC85</f>
        <v>0</v>
      </c>
      <c r="P82" s="313">
        <f>'Основні дані'!$B$1</f>
        <v>260</v>
      </c>
    </row>
    <row r="83" spans="1:16" s="163" customFormat="1" ht="15.75">
      <c r="A83" s="328" t="str">
        <f>'План НП'!A86</f>
        <v>ПП 32</v>
      </c>
      <c r="B83" s="350">
        <f>'План НП'!B86</f>
        <v>0</v>
      </c>
      <c r="C83" s="323">
        <f>'План НП'!F86</f>
        <v>0</v>
      </c>
      <c r="D83" s="323">
        <f>'План НП'!G86</f>
        <v>0</v>
      </c>
      <c r="E83" s="329"/>
      <c r="F83" s="330"/>
      <c r="G83" s="330"/>
      <c r="H83" s="330"/>
      <c r="I83" s="330"/>
      <c r="J83" s="330"/>
      <c r="K83" s="330"/>
      <c r="L83" s="331"/>
      <c r="M83" s="340">
        <f>'План НП'!C86</f>
        <v>0</v>
      </c>
      <c r="N83" s="339">
        <f>'План НП'!D86</f>
        <v>0</v>
      </c>
      <c r="O83" s="327">
        <f>'План НП'!AC86</f>
        <v>0</v>
      </c>
      <c r="P83" s="313">
        <f>'Основні дані'!$B$1</f>
        <v>260</v>
      </c>
    </row>
    <row r="84" spans="1:16" s="163" customFormat="1" ht="15.75">
      <c r="A84" s="328" t="str">
        <f>'План НП'!A87</f>
        <v>ПП 33</v>
      </c>
      <c r="B84" s="350">
        <f>'План НП'!B87</f>
        <v>0</v>
      </c>
      <c r="C84" s="323">
        <f>'План НП'!F87</f>
        <v>0</v>
      </c>
      <c r="D84" s="323">
        <f>'План НП'!G87</f>
        <v>0</v>
      </c>
      <c r="E84" s="329"/>
      <c r="F84" s="330"/>
      <c r="G84" s="330"/>
      <c r="H84" s="330"/>
      <c r="I84" s="330"/>
      <c r="J84" s="330"/>
      <c r="K84" s="330"/>
      <c r="L84" s="331"/>
      <c r="M84" s="340">
        <f>'План НП'!C87</f>
        <v>0</v>
      </c>
      <c r="N84" s="339">
        <f>'План НП'!D87</f>
        <v>0</v>
      </c>
      <c r="O84" s="327">
        <f>'План НП'!AC87</f>
        <v>0</v>
      </c>
      <c r="P84" s="313">
        <f>'Основні дані'!$B$1</f>
        <v>260</v>
      </c>
    </row>
    <row r="85" spans="1:16" s="163" customFormat="1" ht="15.75">
      <c r="A85" s="328" t="str">
        <f>'План НП'!A88</f>
        <v>ПП 34</v>
      </c>
      <c r="B85" s="350">
        <f>'План НП'!B88</f>
        <v>0</v>
      </c>
      <c r="C85" s="323">
        <f>'План НП'!F88</f>
        <v>0</v>
      </c>
      <c r="D85" s="323">
        <f>'План НП'!G88</f>
        <v>0</v>
      </c>
      <c r="E85" s="329"/>
      <c r="F85" s="330"/>
      <c r="G85" s="330"/>
      <c r="H85" s="330"/>
      <c r="I85" s="330"/>
      <c r="J85" s="330"/>
      <c r="K85" s="330"/>
      <c r="L85" s="331"/>
      <c r="M85" s="340">
        <f>'План НП'!C88</f>
        <v>0</v>
      </c>
      <c r="N85" s="339">
        <f>'План НП'!D88</f>
        <v>0</v>
      </c>
      <c r="O85" s="327">
        <f>'План НП'!AC88</f>
        <v>0</v>
      </c>
      <c r="P85" s="313">
        <f>'Основні дані'!$B$1</f>
        <v>260</v>
      </c>
    </row>
    <row r="86" spans="1:16" s="163" customFormat="1" ht="15.75">
      <c r="A86" s="328" t="str">
        <f>'План НП'!A89</f>
        <v>ПП 35</v>
      </c>
      <c r="B86" s="350">
        <f>'План НП'!B89</f>
        <v>0</v>
      </c>
      <c r="C86" s="323">
        <f>'План НП'!F89</f>
        <v>0</v>
      </c>
      <c r="D86" s="323">
        <f>'План НП'!G89</f>
        <v>0</v>
      </c>
      <c r="E86" s="329"/>
      <c r="F86" s="330"/>
      <c r="G86" s="330"/>
      <c r="H86" s="330"/>
      <c r="I86" s="330"/>
      <c r="J86" s="330"/>
      <c r="K86" s="330"/>
      <c r="L86" s="331"/>
      <c r="M86" s="340">
        <f>'План НП'!C89</f>
        <v>0</v>
      </c>
      <c r="N86" s="339">
        <f>'План НП'!D89</f>
        <v>0</v>
      </c>
      <c r="O86" s="327">
        <f>'План НП'!AC89</f>
        <v>0</v>
      </c>
      <c r="P86" s="313">
        <f>'Основні дані'!$B$1</f>
        <v>260</v>
      </c>
    </row>
    <row r="87" spans="1:16" s="163" customFormat="1" ht="15.75">
      <c r="A87" s="328" t="str">
        <f>'План НП'!A90</f>
        <v>ПП 36</v>
      </c>
      <c r="B87" s="350">
        <f>'План НП'!B90</f>
        <v>0</v>
      </c>
      <c r="C87" s="323">
        <f>'План НП'!F90</f>
        <v>0</v>
      </c>
      <c r="D87" s="323">
        <f>'План НП'!G90</f>
        <v>0</v>
      </c>
      <c r="E87" s="329"/>
      <c r="F87" s="330"/>
      <c r="G87" s="330"/>
      <c r="H87" s="330"/>
      <c r="I87" s="330"/>
      <c r="J87" s="330"/>
      <c r="K87" s="330"/>
      <c r="L87" s="331"/>
      <c r="M87" s="340">
        <f>'План НП'!C90</f>
        <v>0</v>
      </c>
      <c r="N87" s="339">
        <f>'План НП'!D90</f>
        <v>0</v>
      </c>
      <c r="O87" s="327">
        <f>'План НП'!AC90</f>
        <v>0</v>
      </c>
      <c r="P87" s="313">
        <f>'Основні дані'!$B$1</f>
        <v>260</v>
      </c>
    </row>
    <row r="88" spans="1:16" s="163" customFormat="1" ht="15.75">
      <c r="A88" s="328" t="str">
        <f>'План НП'!A91</f>
        <v>ПП 37</v>
      </c>
      <c r="B88" s="350">
        <f>'План НП'!B91</f>
        <v>0</v>
      </c>
      <c r="C88" s="323">
        <f>'План НП'!F91</f>
        <v>0</v>
      </c>
      <c r="D88" s="323">
        <f>'План НП'!G91</f>
        <v>0</v>
      </c>
      <c r="E88" s="329"/>
      <c r="F88" s="330"/>
      <c r="G88" s="330"/>
      <c r="H88" s="330"/>
      <c r="I88" s="330"/>
      <c r="J88" s="330"/>
      <c r="K88" s="330"/>
      <c r="L88" s="331"/>
      <c r="M88" s="340">
        <f>'План НП'!C91</f>
        <v>0</v>
      </c>
      <c r="N88" s="339">
        <f>'План НП'!D91</f>
        <v>0</v>
      </c>
      <c r="O88" s="327">
        <f>'План НП'!AC91</f>
        <v>0</v>
      </c>
      <c r="P88" s="313">
        <f>'Основні дані'!$B$1</f>
        <v>260</v>
      </c>
    </row>
    <row r="89" spans="1:16" s="163" customFormat="1" ht="15.75">
      <c r="A89" s="328" t="str">
        <f>'План НП'!A92</f>
        <v>ПП 38</v>
      </c>
      <c r="B89" s="350">
        <f>'План НП'!B92</f>
        <v>0</v>
      </c>
      <c r="C89" s="323">
        <f>'План НП'!F92</f>
        <v>0</v>
      </c>
      <c r="D89" s="323">
        <f>'План НП'!G92</f>
        <v>0</v>
      </c>
      <c r="E89" s="329"/>
      <c r="F89" s="330"/>
      <c r="G89" s="330"/>
      <c r="H89" s="330"/>
      <c r="I89" s="330"/>
      <c r="J89" s="330"/>
      <c r="K89" s="330"/>
      <c r="L89" s="331"/>
      <c r="M89" s="340">
        <f>'План НП'!C92</f>
        <v>0</v>
      </c>
      <c r="N89" s="339">
        <f>'План НП'!D92</f>
        <v>0</v>
      </c>
      <c r="O89" s="327">
        <f>'План НП'!AC92</f>
        <v>0</v>
      </c>
      <c r="P89" s="313">
        <f>'Основні дані'!$B$1</f>
        <v>260</v>
      </c>
    </row>
    <row r="90" spans="1:16" s="163" customFormat="1" ht="15.75">
      <c r="A90" s="328" t="str">
        <f>'План НП'!A93</f>
        <v>ПП 39</v>
      </c>
      <c r="B90" s="350">
        <f>'План НП'!B93</f>
        <v>0</v>
      </c>
      <c r="C90" s="323">
        <f>'План НП'!F93</f>
        <v>0</v>
      </c>
      <c r="D90" s="323">
        <f>'План НП'!G93</f>
        <v>0</v>
      </c>
      <c r="E90" s="329"/>
      <c r="F90" s="330"/>
      <c r="G90" s="330"/>
      <c r="H90" s="330"/>
      <c r="I90" s="330"/>
      <c r="J90" s="330"/>
      <c r="K90" s="330"/>
      <c r="L90" s="331"/>
      <c r="M90" s="340">
        <f>'План НП'!C93</f>
        <v>0</v>
      </c>
      <c r="N90" s="339">
        <f>'План НП'!D93</f>
        <v>0</v>
      </c>
      <c r="O90" s="327">
        <f>'План НП'!AC93</f>
        <v>0</v>
      </c>
      <c r="P90" s="313">
        <f>'Основні дані'!$B$1</f>
        <v>260</v>
      </c>
    </row>
    <row r="91" spans="1:16" s="163" customFormat="1" ht="16.5" thickBot="1">
      <c r="A91" s="328" t="str">
        <f>'План НП'!A94</f>
        <v>ПП 40</v>
      </c>
      <c r="B91" s="350">
        <f>'План НП'!B94</f>
        <v>0</v>
      </c>
      <c r="C91" s="323">
        <f>'План НП'!F94</f>
        <v>0</v>
      </c>
      <c r="D91" s="323">
        <f>'План НП'!G94</f>
        <v>0</v>
      </c>
      <c r="E91" s="329"/>
      <c r="F91" s="330"/>
      <c r="G91" s="330"/>
      <c r="H91" s="330"/>
      <c r="I91" s="330"/>
      <c r="J91" s="330"/>
      <c r="K91" s="330"/>
      <c r="L91" s="331"/>
      <c r="M91" s="340">
        <f>'План НП'!C94</f>
        <v>0</v>
      </c>
      <c r="N91" s="339">
        <f>'План НП'!D94</f>
        <v>0</v>
      </c>
      <c r="O91" s="327">
        <f>'План НП'!AC94</f>
        <v>0</v>
      </c>
      <c r="P91" s="313">
        <f>'Основні дані'!$B$1</f>
        <v>260</v>
      </c>
    </row>
    <row r="92" spans="1:16" s="162" customFormat="1" ht="19.5" thickBot="1">
      <c r="A92" s="316">
        <f>'План НП'!A95</f>
        <v>3</v>
      </c>
      <c r="B92" s="376" t="str">
        <f>'План НП'!B95</f>
        <v>Дисципліни вільного вибору </v>
      </c>
      <c r="C92" s="317">
        <f>'План НП'!F95</f>
        <v>24</v>
      </c>
      <c r="D92" s="317">
        <f>'План НП'!G95</f>
        <v>720</v>
      </c>
      <c r="E92" s="318"/>
      <c r="F92" s="319"/>
      <c r="G92" s="319"/>
      <c r="H92" s="319"/>
      <c r="I92" s="319"/>
      <c r="J92" s="319"/>
      <c r="K92" s="319"/>
      <c r="L92" s="320"/>
      <c r="M92" s="341"/>
      <c r="N92" s="342"/>
      <c r="O92" s="321" t="str">
        <f>IF(C92=0,"0%",CONCATENATE(ROUND(C92*100/240,2),"%"))</f>
        <v>10%</v>
      </c>
      <c r="P92" s="313">
        <f>'Основні дані'!$B$1</f>
        <v>260</v>
      </c>
    </row>
    <row r="93" spans="1:16" s="163" customFormat="1" ht="15.75">
      <c r="A93" s="478" t="str">
        <f>'План НП'!A96</f>
        <v>3.1</v>
      </c>
      <c r="B93" s="479" t="str">
        <f>'План НП'!B96</f>
        <v>Дисципліни вільного вибору за блоками</v>
      </c>
      <c r="C93" s="480">
        <f>'План НП'!F96</f>
        <v>12</v>
      </c>
      <c r="D93" s="480">
        <f>'План НП'!G96</f>
        <v>360</v>
      </c>
      <c r="E93" s="481"/>
      <c r="F93" s="482"/>
      <c r="G93" s="482"/>
      <c r="H93" s="482"/>
      <c r="I93" s="482"/>
      <c r="J93" s="482"/>
      <c r="K93" s="482"/>
      <c r="L93" s="483"/>
      <c r="M93" s="484"/>
      <c r="N93" s="485"/>
      <c r="O93" s="486" t="str">
        <f>IF(C93=0,"0%",CONCATENATE(ROUND(C93*100/C92,2),"%"))</f>
        <v>50%</v>
      </c>
      <c r="P93" s="313">
        <f>'Основні дані'!$B$1</f>
        <v>260</v>
      </c>
    </row>
    <row r="94" spans="1:16" s="163" customFormat="1" ht="15.75">
      <c r="A94" s="542" t="str">
        <f>'План НП'!A97</f>
        <v>3.1.1</v>
      </c>
      <c r="B94" s="543" t="str">
        <f>'План НП'!B97</f>
        <v>Блок дисциплін 01 "Назва блоку"</v>
      </c>
      <c r="C94" s="544">
        <f>'План НП'!F97</f>
        <v>12</v>
      </c>
      <c r="D94" s="544">
        <f>'План НП'!G97</f>
        <v>360</v>
      </c>
      <c r="E94" s="545"/>
      <c r="F94" s="546"/>
      <c r="G94" s="546"/>
      <c r="H94" s="546"/>
      <c r="I94" s="546"/>
      <c r="J94" s="546"/>
      <c r="K94" s="546"/>
      <c r="L94" s="547"/>
      <c r="M94" s="548"/>
      <c r="N94" s="549"/>
      <c r="O94" s="550"/>
      <c r="P94" s="313">
        <f>'Основні дані'!$B$1</f>
        <v>260</v>
      </c>
    </row>
    <row r="95" spans="1:16" s="163" customFormat="1" ht="15.75">
      <c r="A95" s="322" t="str">
        <f>'План НП'!A98</f>
        <v>ВБ1.1</v>
      </c>
      <c r="B95" s="350">
        <f>'План НП'!B98</f>
        <v>0</v>
      </c>
      <c r="C95" s="323">
        <f>'План НП'!F98</f>
        <v>0</v>
      </c>
      <c r="D95" s="323">
        <f>'План НП'!G98</f>
        <v>0</v>
      </c>
      <c r="E95" s="324"/>
      <c r="F95" s="325"/>
      <c r="G95" s="325"/>
      <c r="H95" s="325"/>
      <c r="I95" s="325"/>
      <c r="J95" s="325"/>
      <c r="K95" s="325"/>
      <c r="L95" s="326"/>
      <c r="M95" s="340">
        <f>'План НП'!C98</f>
        <v>0</v>
      </c>
      <c r="N95" s="339">
        <f>'План НП'!D98</f>
        <v>0</v>
      </c>
      <c r="O95" s="327">
        <f>'План НП'!AC98</f>
        <v>0</v>
      </c>
      <c r="P95" s="313">
        <f>'Основні дані'!$B$1</f>
        <v>260</v>
      </c>
    </row>
    <row r="96" spans="1:16" s="163" customFormat="1" ht="15.75">
      <c r="A96" s="328" t="str">
        <f>'План НП'!A99</f>
        <v>ВБ1.2</v>
      </c>
      <c r="B96" s="350">
        <f>'План НП'!B99</f>
        <v>0</v>
      </c>
      <c r="C96" s="323">
        <f>'План НП'!F99</f>
        <v>0</v>
      </c>
      <c r="D96" s="323">
        <f>'План НП'!G99</f>
        <v>0</v>
      </c>
      <c r="E96" s="329"/>
      <c r="F96" s="330"/>
      <c r="G96" s="330"/>
      <c r="H96" s="330"/>
      <c r="I96" s="330"/>
      <c r="J96" s="330"/>
      <c r="K96" s="330"/>
      <c r="L96" s="331"/>
      <c r="M96" s="340">
        <f>'План НП'!C99</f>
        <v>0</v>
      </c>
      <c r="N96" s="339">
        <f>'План НП'!D99</f>
        <v>0</v>
      </c>
      <c r="O96" s="327">
        <f>'План НП'!AC99</f>
        <v>0</v>
      </c>
      <c r="P96" s="313">
        <f>'Основні дані'!$B$1</f>
        <v>260</v>
      </c>
    </row>
    <row r="97" spans="1:16" s="163" customFormat="1" ht="15.75">
      <c r="A97" s="328" t="str">
        <f>'План НП'!A100</f>
        <v>ВБ1.3</v>
      </c>
      <c r="B97" s="350">
        <f>'План НП'!B100</f>
        <v>0</v>
      </c>
      <c r="C97" s="323">
        <f>'План НП'!F100</f>
        <v>0</v>
      </c>
      <c r="D97" s="323">
        <f>'План НП'!G100</f>
        <v>0</v>
      </c>
      <c r="E97" s="329"/>
      <c r="F97" s="330"/>
      <c r="G97" s="330"/>
      <c r="H97" s="330"/>
      <c r="I97" s="330"/>
      <c r="J97" s="330"/>
      <c r="K97" s="330"/>
      <c r="L97" s="331"/>
      <c r="M97" s="340">
        <f>'План НП'!C100</f>
        <v>0</v>
      </c>
      <c r="N97" s="339">
        <f>'План НП'!D100</f>
        <v>0</v>
      </c>
      <c r="O97" s="327">
        <f>'План НП'!AC100</f>
        <v>0</v>
      </c>
      <c r="P97" s="313">
        <f>'Основні дані'!$B$1</f>
        <v>260</v>
      </c>
    </row>
    <row r="98" spans="1:16" s="163" customFormat="1" ht="15.75">
      <c r="A98" s="328" t="str">
        <f>'План НП'!A101</f>
        <v>ВБ1.4</v>
      </c>
      <c r="B98" s="350">
        <f>'План НП'!B101</f>
        <v>0</v>
      </c>
      <c r="C98" s="323">
        <f>'План НП'!F101</f>
        <v>0</v>
      </c>
      <c r="D98" s="323">
        <f>'План НП'!G101</f>
        <v>0</v>
      </c>
      <c r="E98" s="329"/>
      <c r="F98" s="330"/>
      <c r="G98" s="330"/>
      <c r="H98" s="330"/>
      <c r="I98" s="330"/>
      <c r="J98" s="330"/>
      <c r="K98" s="330"/>
      <c r="L98" s="331"/>
      <c r="M98" s="340">
        <f>'План НП'!C101</f>
        <v>0</v>
      </c>
      <c r="N98" s="339">
        <f>'План НП'!D101</f>
        <v>0</v>
      </c>
      <c r="O98" s="327">
        <f>'План НП'!AC101</f>
        <v>0</v>
      </c>
      <c r="P98" s="313">
        <f>'Основні дані'!$B$1</f>
        <v>260</v>
      </c>
    </row>
    <row r="99" spans="1:16" s="163" customFormat="1" ht="15.75">
      <c r="A99" s="328" t="str">
        <f>'План НП'!A102</f>
        <v>ВБ1.5</v>
      </c>
      <c r="B99" s="350">
        <f>'План НП'!B102</f>
        <v>0</v>
      </c>
      <c r="C99" s="323">
        <f>'План НП'!F102</f>
        <v>0</v>
      </c>
      <c r="D99" s="323">
        <f>'План НП'!G102</f>
        <v>0</v>
      </c>
      <c r="E99" s="329"/>
      <c r="F99" s="330"/>
      <c r="G99" s="330"/>
      <c r="H99" s="330"/>
      <c r="I99" s="330"/>
      <c r="J99" s="330"/>
      <c r="K99" s="330"/>
      <c r="L99" s="331"/>
      <c r="M99" s="340">
        <f>'План НП'!C102</f>
        <v>0</v>
      </c>
      <c r="N99" s="339">
        <f>'План НП'!D102</f>
        <v>0</v>
      </c>
      <c r="O99" s="327">
        <f>'План НП'!AC102</f>
        <v>0</v>
      </c>
      <c r="P99" s="313">
        <f>'Основні дані'!$B$1</f>
        <v>260</v>
      </c>
    </row>
    <row r="100" spans="1:16" s="163" customFormat="1" ht="15.75">
      <c r="A100" s="328" t="str">
        <f>'План НП'!A103</f>
        <v>ВБ1.6</v>
      </c>
      <c r="B100" s="350">
        <f>'План НП'!B103</f>
        <v>0</v>
      </c>
      <c r="C100" s="323">
        <f>'План НП'!F103</f>
        <v>0</v>
      </c>
      <c r="D100" s="323">
        <f>'План НП'!G103</f>
        <v>0</v>
      </c>
      <c r="E100" s="329"/>
      <c r="F100" s="330"/>
      <c r="G100" s="330"/>
      <c r="H100" s="330"/>
      <c r="I100" s="330"/>
      <c r="J100" s="330"/>
      <c r="K100" s="330"/>
      <c r="L100" s="331"/>
      <c r="M100" s="340">
        <f>'План НП'!C103</f>
        <v>0</v>
      </c>
      <c r="N100" s="339">
        <f>'План НП'!D103</f>
        <v>0</v>
      </c>
      <c r="O100" s="327">
        <f>'План НП'!AC103</f>
        <v>0</v>
      </c>
      <c r="P100" s="313">
        <f>'Основні дані'!$B$1</f>
        <v>260</v>
      </c>
    </row>
    <row r="101" spans="1:16" s="163" customFormat="1" ht="15.75">
      <c r="A101" s="328" t="str">
        <f>'План НП'!A104</f>
        <v>ВБ1.7</v>
      </c>
      <c r="B101" s="350">
        <f>'План НП'!B104</f>
        <v>0</v>
      </c>
      <c r="C101" s="323">
        <f>'План НП'!F104</f>
        <v>0</v>
      </c>
      <c r="D101" s="323">
        <f>'План НП'!G104</f>
        <v>0</v>
      </c>
      <c r="E101" s="329"/>
      <c r="F101" s="330"/>
      <c r="G101" s="330"/>
      <c r="H101" s="330"/>
      <c r="I101" s="330"/>
      <c r="J101" s="330"/>
      <c r="K101" s="330"/>
      <c r="L101" s="331"/>
      <c r="M101" s="340">
        <f>'План НП'!C104</f>
        <v>0</v>
      </c>
      <c r="N101" s="339">
        <f>'План НП'!D104</f>
        <v>0</v>
      </c>
      <c r="O101" s="327">
        <f>'План НП'!AC104</f>
        <v>0</v>
      </c>
      <c r="P101" s="313">
        <f>'Основні дані'!$B$1</f>
        <v>260</v>
      </c>
    </row>
    <row r="102" spans="1:16" s="163" customFormat="1" ht="15.75">
      <c r="A102" s="328" t="str">
        <f>'План НП'!A105</f>
        <v>ВБ1.8</v>
      </c>
      <c r="B102" s="350">
        <f>'План НП'!B105</f>
        <v>0</v>
      </c>
      <c r="C102" s="323">
        <f>'План НП'!F105</f>
        <v>0</v>
      </c>
      <c r="D102" s="323">
        <f>'План НП'!G105</f>
        <v>0</v>
      </c>
      <c r="E102" s="329"/>
      <c r="F102" s="330"/>
      <c r="G102" s="330"/>
      <c r="H102" s="330"/>
      <c r="I102" s="330"/>
      <c r="J102" s="330"/>
      <c r="K102" s="330"/>
      <c r="L102" s="331"/>
      <c r="M102" s="340">
        <f>'План НП'!C105</f>
        <v>0</v>
      </c>
      <c r="N102" s="339">
        <f>'План НП'!D105</f>
        <v>0</v>
      </c>
      <c r="O102" s="327">
        <f>'План НП'!AC105</f>
        <v>0</v>
      </c>
      <c r="P102" s="313">
        <f>'Основні дані'!$B$1</f>
        <v>260</v>
      </c>
    </row>
    <row r="103" spans="1:16" s="163" customFormat="1" ht="15.75">
      <c r="A103" s="328" t="str">
        <f>'План НП'!A106</f>
        <v>ВБ1.9</v>
      </c>
      <c r="B103" s="350">
        <f>'План НП'!B106</f>
        <v>0</v>
      </c>
      <c r="C103" s="323">
        <f>'План НП'!F106</f>
        <v>0</v>
      </c>
      <c r="D103" s="323">
        <f>'План НП'!G106</f>
        <v>0</v>
      </c>
      <c r="E103" s="329"/>
      <c r="F103" s="330"/>
      <c r="G103" s="330"/>
      <c r="H103" s="330"/>
      <c r="I103" s="330"/>
      <c r="J103" s="330"/>
      <c r="K103" s="330"/>
      <c r="L103" s="331"/>
      <c r="M103" s="340">
        <f>'План НП'!C106</f>
        <v>0</v>
      </c>
      <c r="N103" s="339">
        <f>'План НП'!D106</f>
        <v>0</v>
      </c>
      <c r="O103" s="327">
        <f>'План НП'!AC106</f>
        <v>0</v>
      </c>
      <c r="P103" s="313">
        <f>'Основні дані'!$B$1</f>
        <v>260</v>
      </c>
    </row>
    <row r="104" spans="1:16" s="163" customFormat="1" ht="15.75">
      <c r="A104" s="328" t="str">
        <f>'План НП'!A107</f>
        <v>ВБ1.10</v>
      </c>
      <c r="B104" s="350">
        <f>'План НП'!B107</f>
        <v>0</v>
      </c>
      <c r="C104" s="323">
        <f>'План НП'!F107</f>
        <v>0</v>
      </c>
      <c r="D104" s="323">
        <f>'План НП'!G107</f>
        <v>0</v>
      </c>
      <c r="E104" s="329"/>
      <c r="F104" s="330"/>
      <c r="G104" s="330"/>
      <c r="H104" s="330"/>
      <c r="I104" s="330"/>
      <c r="J104" s="330"/>
      <c r="K104" s="330"/>
      <c r="L104" s="331"/>
      <c r="M104" s="340">
        <f>'План НП'!C107</f>
        <v>0</v>
      </c>
      <c r="N104" s="339">
        <f>'План НП'!D107</f>
        <v>0</v>
      </c>
      <c r="O104" s="327">
        <f>'План НП'!AC107</f>
        <v>0</v>
      </c>
      <c r="P104" s="313">
        <f>'Основні дані'!$B$1</f>
        <v>260</v>
      </c>
    </row>
    <row r="105" spans="1:16" s="163" customFormat="1" ht="15.75">
      <c r="A105" s="328" t="str">
        <f>'План НП'!A108</f>
        <v>ВБ1.11</v>
      </c>
      <c r="B105" s="350">
        <f>'План НП'!B108</f>
        <v>0</v>
      </c>
      <c r="C105" s="323">
        <f>'План НП'!F108</f>
        <v>0</v>
      </c>
      <c r="D105" s="323">
        <f>'План НП'!G108</f>
        <v>0</v>
      </c>
      <c r="E105" s="329"/>
      <c r="F105" s="330"/>
      <c r="G105" s="330"/>
      <c r="H105" s="330"/>
      <c r="I105" s="330"/>
      <c r="J105" s="330"/>
      <c r="K105" s="330"/>
      <c r="L105" s="331"/>
      <c r="M105" s="340">
        <f>'План НП'!C108</f>
        <v>0</v>
      </c>
      <c r="N105" s="339">
        <f>'План НП'!D108</f>
        <v>0</v>
      </c>
      <c r="O105" s="327">
        <f>'План НП'!AC108</f>
        <v>0</v>
      </c>
      <c r="P105" s="313">
        <f>'Основні дані'!$B$1</f>
        <v>260</v>
      </c>
    </row>
    <row r="106" spans="1:16" s="163" customFormat="1" ht="15.75">
      <c r="A106" s="328" t="str">
        <f>'План НП'!A109</f>
        <v>ВБ1.12</v>
      </c>
      <c r="B106" s="350">
        <f>'План НП'!B109</f>
        <v>0</v>
      </c>
      <c r="C106" s="323">
        <f>'План НП'!F109</f>
        <v>0</v>
      </c>
      <c r="D106" s="323">
        <f>'План НП'!G109</f>
        <v>0</v>
      </c>
      <c r="E106" s="329"/>
      <c r="F106" s="330"/>
      <c r="G106" s="330"/>
      <c r="H106" s="330"/>
      <c r="I106" s="330"/>
      <c r="J106" s="330"/>
      <c r="K106" s="330"/>
      <c r="L106" s="331"/>
      <c r="M106" s="340">
        <f>'План НП'!C109</f>
        <v>0</v>
      </c>
      <c r="N106" s="339">
        <f>'План НП'!D109</f>
        <v>0</v>
      </c>
      <c r="O106" s="327">
        <f>'План НП'!AC109</f>
        <v>0</v>
      </c>
      <c r="P106" s="313">
        <f>'Основні дані'!$B$1</f>
        <v>260</v>
      </c>
    </row>
    <row r="107" spans="1:16" s="163" customFormat="1" ht="15.75">
      <c r="A107" s="328" t="str">
        <f>'План НП'!A110</f>
        <v>ВБ1.13</v>
      </c>
      <c r="B107" s="350">
        <f>'План НП'!B110</f>
        <v>0</v>
      </c>
      <c r="C107" s="323">
        <f>'План НП'!F110</f>
        <v>0</v>
      </c>
      <c r="D107" s="323">
        <f>'План НП'!G110</f>
        <v>0</v>
      </c>
      <c r="E107" s="329"/>
      <c r="F107" s="330"/>
      <c r="G107" s="330"/>
      <c r="H107" s="330"/>
      <c r="I107" s="330"/>
      <c r="J107" s="330"/>
      <c r="K107" s="330"/>
      <c r="L107" s="331"/>
      <c r="M107" s="340">
        <f>'План НП'!C110</f>
        <v>0</v>
      </c>
      <c r="N107" s="339">
        <f>'План НП'!D110</f>
        <v>0</v>
      </c>
      <c r="O107" s="327">
        <f>'План НП'!AC110</f>
        <v>0</v>
      </c>
      <c r="P107" s="313">
        <f>'Основні дані'!$B$1</f>
        <v>260</v>
      </c>
    </row>
    <row r="108" spans="1:16" s="163" customFormat="1" ht="15.75">
      <c r="A108" s="328" t="str">
        <f>'План НП'!A111</f>
        <v>ВБ1.14</v>
      </c>
      <c r="B108" s="350">
        <f>'План НП'!B111</f>
        <v>0</v>
      </c>
      <c r="C108" s="323">
        <f>'План НП'!F111</f>
        <v>0</v>
      </c>
      <c r="D108" s="323">
        <f>'План НП'!G111</f>
        <v>0</v>
      </c>
      <c r="E108" s="329"/>
      <c r="F108" s="330"/>
      <c r="G108" s="330"/>
      <c r="H108" s="330"/>
      <c r="I108" s="330"/>
      <c r="J108" s="330"/>
      <c r="K108" s="330"/>
      <c r="L108" s="331"/>
      <c r="M108" s="340">
        <f>'План НП'!C111</f>
        <v>0</v>
      </c>
      <c r="N108" s="339">
        <f>'План НП'!D111</f>
        <v>0</v>
      </c>
      <c r="O108" s="327">
        <f>'План НП'!AC111</f>
        <v>0</v>
      </c>
      <c r="P108" s="313">
        <f>'Основні дані'!$B$1</f>
        <v>260</v>
      </c>
    </row>
    <row r="109" spans="1:16" s="163" customFormat="1" ht="15.75">
      <c r="A109" s="328" t="str">
        <f>'План НП'!A112</f>
        <v>ВБ1.15</v>
      </c>
      <c r="B109" s="350">
        <f>'План НП'!B112</f>
        <v>0</v>
      </c>
      <c r="C109" s="323">
        <f>'План НП'!F112</f>
        <v>0</v>
      </c>
      <c r="D109" s="323">
        <f>'План НП'!G112</f>
        <v>0</v>
      </c>
      <c r="E109" s="329"/>
      <c r="F109" s="330"/>
      <c r="G109" s="330"/>
      <c r="H109" s="330"/>
      <c r="I109" s="330"/>
      <c r="J109" s="330"/>
      <c r="K109" s="330"/>
      <c r="L109" s="331"/>
      <c r="M109" s="340">
        <f>'План НП'!C112</f>
        <v>0</v>
      </c>
      <c r="N109" s="339">
        <f>'План НП'!D112</f>
        <v>0</v>
      </c>
      <c r="O109" s="327">
        <f>'План НП'!AC112</f>
        <v>0</v>
      </c>
      <c r="P109" s="313">
        <f>'Основні дані'!$B$1</f>
        <v>260</v>
      </c>
    </row>
    <row r="110" spans="1:16" s="163" customFormat="1" ht="15.75">
      <c r="A110" s="328" t="str">
        <f>'План НП'!A113</f>
        <v>ВБ1.16</v>
      </c>
      <c r="B110" s="350">
        <f>'План НП'!B113</f>
        <v>0</v>
      </c>
      <c r="C110" s="323">
        <f>'План НП'!F113</f>
        <v>0</v>
      </c>
      <c r="D110" s="323">
        <f>'План НП'!G113</f>
        <v>0</v>
      </c>
      <c r="E110" s="329"/>
      <c r="F110" s="330"/>
      <c r="G110" s="330"/>
      <c r="H110" s="330"/>
      <c r="I110" s="330"/>
      <c r="J110" s="330"/>
      <c r="K110" s="330"/>
      <c r="L110" s="331"/>
      <c r="M110" s="340">
        <f>'План НП'!C113</f>
        <v>0</v>
      </c>
      <c r="N110" s="339">
        <f>'План НП'!D113</f>
        <v>0</v>
      </c>
      <c r="O110" s="327">
        <f>'План НП'!AC113</f>
        <v>0</v>
      </c>
      <c r="P110" s="313">
        <f>'Основні дані'!$B$1</f>
        <v>260</v>
      </c>
    </row>
    <row r="111" spans="1:16" s="163" customFormat="1" ht="15.75">
      <c r="A111" s="328" t="str">
        <f>'План НП'!A114</f>
        <v>ВБ1.17</v>
      </c>
      <c r="B111" s="350">
        <f>'План НП'!B114</f>
        <v>0</v>
      </c>
      <c r="C111" s="323">
        <f>'План НП'!F114</f>
        <v>0</v>
      </c>
      <c r="D111" s="323">
        <f>'План НП'!G114</f>
        <v>0</v>
      </c>
      <c r="E111" s="329"/>
      <c r="F111" s="330"/>
      <c r="G111" s="330"/>
      <c r="H111" s="330"/>
      <c r="I111" s="330"/>
      <c r="J111" s="330"/>
      <c r="K111" s="330"/>
      <c r="L111" s="331"/>
      <c r="M111" s="340">
        <f>'План НП'!C114</f>
        <v>0</v>
      </c>
      <c r="N111" s="339">
        <f>'План НП'!D114</f>
        <v>0</v>
      </c>
      <c r="O111" s="327">
        <f>'План НП'!AC114</f>
        <v>0</v>
      </c>
      <c r="P111" s="313">
        <f>'Основні дані'!$B$1</f>
        <v>260</v>
      </c>
    </row>
    <row r="112" spans="1:16" s="163" customFormat="1" ht="15.75">
      <c r="A112" s="328" t="str">
        <f>'План НП'!A115</f>
        <v>ВБ1.18</v>
      </c>
      <c r="B112" s="350">
        <f>'План НП'!B115</f>
        <v>0</v>
      </c>
      <c r="C112" s="323">
        <f>'План НП'!F115</f>
        <v>0</v>
      </c>
      <c r="D112" s="323">
        <f>'План НП'!G115</f>
        <v>0</v>
      </c>
      <c r="E112" s="329"/>
      <c r="F112" s="330"/>
      <c r="G112" s="330"/>
      <c r="H112" s="330"/>
      <c r="I112" s="330"/>
      <c r="J112" s="330"/>
      <c r="K112" s="330"/>
      <c r="L112" s="331"/>
      <c r="M112" s="340">
        <f>'План НП'!C115</f>
        <v>0</v>
      </c>
      <c r="N112" s="339">
        <f>'План НП'!D115</f>
        <v>0</v>
      </c>
      <c r="O112" s="327">
        <f>'План НП'!AC115</f>
        <v>0</v>
      </c>
      <c r="P112" s="313">
        <f>'Основні дані'!$B$1</f>
        <v>260</v>
      </c>
    </row>
    <row r="113" spans="1:16" s="163" customFormat="1" ht="15.75">
      <c r="A113" s="328" t="str">
        <f>'План НП'!A116</f>
        <v>ВБ1.19</v>
      </c>
      <c r="B113" s="350">
        <f>'План НП'!B116</f>
        <v>0</v>
      </c>
      <c r="C113" s="323">
        <f>'План НП'!F116</f>
        <v>0</v>
      </c>
      <c r="D113" s="323">
        <f>'План НП'!G116</f>
        <v>0</v>
      </c>
      <c r="E113" s="329"/>
      <c r="F113" s="330"/>
      <c r="G113" s="330"/>
      <c r="H113" s="330"/>
      <c r="I113" s="330"/>
      <c r="J113" s="330"/>
      <c r="K113" s="330"/>
      <c r="L113" s="331"/>
      <c r="M113" s="340">
        <f>'План НП'!C116</f>
        <v>0</v>
      </c>
      <c r="N113" s="339">
        <f>'План НП'!D116</f>
        <v>0</v>
      </c>
      <c r="O113" s="327">
        <f>'План НП'!AC116</f>
        <v>0</v>
      </c>
      <c r="P113" s="313">
        <f>'Основні дані'!$B$1</f>
        <v>260</v>
      </c>
    </row>
    <row r="114" spans="1:16" s="163" customFormat="1" ht="15.75">
      <c r="A114" s="328" t="str">
        <f>'План НП'!A117</f>
        <v>ВБ1.20</v>
      </c>
      <c r="B114" s="350">
        <f>'План НП'!B117</f>
        <v>0</v>
      </c>
      <c r="C114" s="323">
        <f>'План НП'!F117</f>
        <v>0</v>
      </c>
      <c r="D114" s="323">
        <f>'План НП'!G117</f>
        <v>0</v>
      </c>
      <c r="E114" s="329"/>
      <c r="F114" s="330"/>
      <c r="G114" s="330"/>
      <c r="H114" s="330"/>
      <c r="I114" s="330"/>
      <c r="J114" s="330"/>
      <c r="K114" s="330"/>
      <c r="L114" s="331"/>
      <c r="M114" s="340">
        <f>'План НП'!C117</f>
        <v>0</v>
      </c>
      <c r="N114" s="339">
        <f>'План НП'!D117</f>
        <v>0</v>
      </c>
      <c r="O114" s="327">
        <f>'План НП'!AC117</f>
        <v>0</v>
      </c>
      <c r="P114" s="313">
        <f>'Основні дані'!$B$1</f>
        <v>260</v>
      </c>
    </row>
    <row r="115" spans="1:16" s="163" customFormat="1" ht="15.75">
      <c r="A115" s="328" t="str">
        <f>'План НП'!A118</f>
        <v>ВБ1.21</v>
      </c>
      <c r="B115" s="350">
        <f>'План НП'!B118</f>
        <v>0</v>
      </c>
      <c r="C115" s="323">
        <f>'План НП'!F118</f>
        <v>0</v>
      </c>
      <c r="D115" s="323">
        <f>'План НП'!G118</f>
        <v>0</v>
      </c>
      <c r="E115" s="329"/>
      <c r="F115" s="330"/>
      <c r="G115" s="330"/>
      <c r="H115" s="330"/>
      <c r="I115" s="330"/>
      <c r="J115" s="330"/>
      <c r="K115" s="330"/>
      <c r="L115" s="331"/>
      <c r="M115" s="340">
        <f>'План НП'!C118</f>
        <v>0</v>
      </c>
      <c r="N115" s="339">
        <f>'План НП'!D118</f>
        <v>0</v>
      </c>
      <c r="O115" s="327">
        <f>'План НП'!AC118</f>
        <v>0</v>
      </c>
      <c r="P115" s="313">
        <f>'Основні дані'!$B$1</f>
        <v>260</v>
      </c>
    </row>
    <row r="116" spans="1:16" s="163" customFormat="1" ht="15.75">
      <c r="A116" s="328" t="str">
        <f>'План НП'!A119</f>
        <v>ВБ1.22</v>
      </c>
      <c r="B116" s="350">
        <f>'План НП'!B119</f>
        <v>0</v>
      </c>
      <c r="C116" s="323">
        <f>'План НП'!F119</f>
        <v>0</v>
      </c>
      <c r="D116" s="323">
        <f>'План НП'!G119</f>
        <v>0</v>
      </c>
      <c r="E116" s="329"/>
      <c r="F116" s="330"/>
      <c r="G116" s="330"/>
      <c r="H116" s="330"/>
      <c r="I116" s="330"/>
      <c r="J116" s="330"/>
      <c r="K116" s="330"/>
      <c r="L116" s="331"/>
      <c r="M116" s="340">
        <f>'План НП'!C119</f>
        <v>0</v>
      </c>
      <c r="N116" s="339">
        <f>'План НП'!D119</f>
        <v>0</v>
      </c>
      <c r="O116" s="327">
        <f>'План НП'!AC119</f>
        <v>0</v>
      </c>
      <c r="P116" s="313">
        <f>'Основні дані'!$B$1</f>
        <v>260</v>
      </c>
    </row>
    <row r="117" spans="1:16" s="163" customFormat="1" ht="15.75">
      <c r="A117" s="328" t="str">
        <f>'План НП'!A120</f>
        <v>ВБ1.23</v>
      </c>
      <c r="B117" s="350">
        <f>'План НП'!B120</f>
        <v>0</v>
      </c>
      <c r="C117" s="323">
        <f>'План НП'!F120</f>
        <v>0</v>
      </c>
      <c r="D117" s="323">
        <f>'План НП'!G120</f>
        <v>0</v>
      </c>
      <c r="E117" s="329"/>
      <c r="F117" s="330"/>
      <c r="G117" s="330"/>
      <c r="H117" s="330"/>
      <c r="I117" s="330"/>
      <c r="J117" s="330"/>
      <c r="K117" s="330"/>
      <c r="L117" s="331"/>
      <c r="M117" s="340">
        <f>'План НП'!C120</f>
        <v>0</v>
      </c>
      <c r="N117" s="339">
        <f>'План НП'!D120</f>
        <v>0</v>
      </c>
      <c r="O117" s="327">
        <f>'План НП'!AC120</f>
        <v>0</v>
      </c>
      <c r="P117" s="313">
        <f>'Основні дані'!$B$1</f>
        <v>260</v>
      </c>
    </row>
    <row r="118" spans="1:16" s="163" customFormat="1" ht="15.75">
      <c r="A118" s="328" t="str">
        <f>'План НП'!A121</f>
        <v>ВБ1.24</v>
      </c>
      <c r="B118" s="350">
        <f>'План НП'!B121</f>
        <v>0</v>
      </c>
      <c r="C118" s="323">
        <f>'План НП'!F121</f>
        <v>0</v>
      </c>
      <c r="D118" s="323">
        <f>'План НП'!G121</f>
        <v>0</v>
      </c>
      <c r="E118" s="329"/>
      <c r="F118" s="330"/>
      <c r="G118" s="330"/>
      <c r="H118" s="330"/>
      <c r="I118" s="330"/>
      <c r="J118" s="330"/>
      <c r="K118" s="330"/>
      <c r="L118" s="331"/>
      <c r="M118" s="340">
        <f>'План НП'!C121</f>
        <v>0</v>
      </c>
      <c r="N118" s="339">
        <f>'План НП'!D121</f>
        <v>0</v>
      </c>
      <c r="O118" s="327">
        <f>'План НП'!AC121</f>
        <v>0</v>
      </c>
      <c r="P118" s="313">
        <f>'Основні дані'!$B$1</f>
        <v>260</v>
      </c>
    </row>
    <row r="119" spans="1:16" s="163" customFormat="1" ht="15.75">
      <c r="A119" s="328" t="str">
        <f>'План НП'!A122</f>
        <v>ВБ1.25</v>
      </c>
      <c r="B119" s="350">
        <f>'План НП'!B122</f>
        <v>0</v>
      </c>
      <c r="C119" s="323">
        <f>'План НП'!F122</f>
        <v>0</v>
      </c>
      <c r="D119" s="323">
        <f>'План НП'!G122</f>
        <v>0</v>
      </c>
      <c r="E119" s="329"/>
      <c r="F119" s="330"/>
      <c r="G119" s="330"/>
      <c r="H119" s="330"/>
      <c r="I119" s="330"/>
      <c r="J119" s="330"/>
      <c r="K119" s="330"/>
      <c r="L119" s="331"/>
      <c r="M119" s="340">
        <f>'План НП'!C122</f>
        <v>0</v>
      </c>
      <c r="N119" s="339">
        <f>'План НП'!D122</f>
        <v>0</v>
      </c>
      <c r="O119" s="327">
        <f>'План НП'!AC122</f>
        <v>0</v>
      </c>
      <c r="P119" s="313">
        <f>'Основні дані'!$B$1</f>
        <v>260</v>
      </c>
    </row>
    <row r="120" spans="1:16" s="163" customFormat="1" ht="15.75">
      <c r="A120" s="554">
        <f>'План НП'!A123</f>
        <v>0</v>
      </c>
      <c r="B120" s="555" t="str">
        <f>'План НП'!B123</f>
        <v>Практика</v>
      </c>
      <c r="C120" s="556">
        <f>'План НП'!F123</f>
        <v>6</v>
      </c>
      <c r="D120" s="556">
        <f>'План НП'!G123</f>
        <v>180</v>
      </c>
      <c r="E120" s="557"/>
      <c r="F120" s="558"/>
      <c r="G120" s="558"/>
      <c r="H120" s="558"/>
      <c r="I120" s="558"/>
      <c r="J120" s="558"/>
      <c r="K120" s="558"/>
      <c r="L120" s="559"/>
      <c r="M120" s="560">
        <f>'План НП'!C123</f>
        <v>0</v>
      </c>
      <c r="N120" s="561" t="str">
        <f>'План НП'!D123</f>
        <v>8</v>
      </c>
      <c r="O120" s="562">
        <f>'План НП'!AC123</f>
        <v>0</v>
      </c>
      <c r="P120" s="313">
        <f>'Основні дані'!$B$1</f>
        <v>260</v>
      </c>
    </row>
    <row r="121" spans="1:16" s="163" customFormat="1" ht="15.75">
      <c r="A121" s="554">
        <f>'План НП'!A124</f>
        <v>0</v>
      </c>
      <c r="B121" s="555" t="str">
        <f>'План НП'!B124</f>
        <v>Атестація</v>
      </c>
      <c r="C121" s="556">
        <f>'План НП'!F124</f>
        <v>6</v>
      </c>
      <c r="D121" s="556">
        <f>'План НП'!G124</f>
        <v>180</v>
      </c>
      <c r="E121" s="557"/>
      <c r="F121" s="558"/>
      <c r="G121" s="558"/>
      <c r="H121" s="558"/>
      <c r="I121" s="558"/>
      <c r="J121" s="558"/>
      <c r="K121" s="558"/>
      <c r="L121" s="559"/>
      <c r="M121" s="560">
        <f>'План НП'!C124</f>
        <v>0</v>
      </c>
      <c r="N121" s="561">
        <f>'План НП'!D124</f>
        <v>0</v>
      </c>
      <c r="O121" s="562">
        <f>'План НП'!AC124</f>
        <v>0</v>
      </c>
      <c r="P121" s="313">
        <f>'Основні дані'!$B$1</f>
        <v>260</v>
      </c>
    </row>
    <row r="122" spans="1:16" s="163" customFormat="1" ht="15.75">
      <c r="A122" s="542" t="str">
        <f>'План НП'!A125</f>
        <v>3.1.2</v>
      </c>
      <c r="B122" s="543" t="str">
        <f>'План НП'!B125</f>
        <v>Блок дисциплін 02 "Назва блоку"</v>
      </c>
      <c r="C122" s="544">
        <f>'План НП'!F125</f>
        <v>12</v>
      </c>
      <c r="D122" s="544">
        <f>'План НП'!G125</f>
        <v>360</v>
      </c>
      <c r="E122" s="545"/>
      <c r="F122" s="546"/>
      <c r="G122" s="546"/>
      <c r="H122" s="546"/>
      <c r="I122" s="546"/>
      <c r="J122" s="546"/>
      <c r="K122" s="546"/>
      <c r="L122" s="547"/>
      <c r="M122" s="548"/>
      <c r="N122" s="549"/>
      <c r="O122" s="553">
        <f>'План НП'!AC125</f>
        <v>0</v>
      </c>
      <c r="P122" s="313">
        <f>'Основні дані'!$B$1</f>
        <v>260</v>
      </c>
    </row>
    <row r="123" spans="1:16" s="163" customFormat="1" ht="15.75">
      <c r="A123" s="322" t="str">
        <f>'План НП'!A126</f>
        <v>ВБ2.1</v>
      </c>
      <c r="B123" s="350">
        <f>'План НП'!B126</f>
        <v>0</v>
      </c>
      <c r="C123" s="323">
        <f>'План НП'!F126</f>
        <v>0</v>
      </c>
      <c r="D123" s="323">
        <f>'План НП'!G126</f>
        <v>0</v>
      </c>
      <c r="E123" s="324"/>
      <c r="F123" s="325"/>
      <c r="G123" s="325"/>
      <c r="H123" s="325"/>
      <c r="I123" s="325"/>
      <c r="J123" s="325"/>
      <c r="K123" s="325"/>
      <c r="L123" s="326"/>
      <c r="M123" s="340">
        <f>'План НП'!C126</f>
        <v>0</v>
      </c>
      <c r="N123" s="339">
        <f>'План НП'!D126</f>
        <v>0</v>
      </c>
      <c r="O123" s="327">
        <f>'План НП'!AC126</f>
        <v>0</v>
      </c>
      <c r="P123" s="313">
        <f>'Основні дані'!$B$1</f>
        <v>260</v>
      </c>
    </row>
    <row r="124" spans="1:16" s="163" customFormat="1" ht="15.75">
      <c r="A124" s="328" t="str">
        <f>'План НП'!A127</f>
        <v>ВБ2.2</v>
      </c>
      <c r="B124" s="350">
        <f>'План НП'!B127</f>
        <v>0</v>
      </c>
      <c r="C124" s="323">
        <f>'План НП'!F127</f>
        <v>0</v>
      </c>
      <c r="D124" s="323">
        <f>'План НП'!G127</f>
        <v>0</v>
      </c>
      <c r="E124" s="329"/>
      <c r="F124" s="330"/>
      <c r="G124" s="330"/>
      <c r="H124" s="330"/>
      <c r="I124" s="330"/>
      <c r="J124" s="330"/>
      <c r="K124" s="330"/>
      <c r="L124" s="331"/>
      <c r="M124" s="340">
        <f>'План НП'!C127</f>
        <v>0</v>
      </c>
      <c r="N124" s="339">
        <f>'План НП'!D127</f>
        <v>0</v>
      </c>
      <c r="O124" s="327">
        <f>'План НП'!AC127</f>
        <v>0</v>
      </c>
      <c r="P124" s="313">
        <f>'Основні дані'!$B$1</f>
        <v>260</v>
      </c>
    </row>
    <row r="125" spans="1:16" s="163" customFormat="1" ht="15.75">
      <c r="A125" s="328" t="str">
        <f>'План НП'!A128</f>
        <v>ВБ2.3</v>
      </c>
      <c r="B125" s="350">
        <f>'План НП'!B128</f>
        <v>0</v>
      </c>
      <c r="C125" s="323">
        <f>'План НП'!F128</f>
        <v>0</v>
      </c>
      <c r="D125" s="323">
        <f>'План НП'!G128</f>
        <v>0</v>
      </c>
      <c r="E125" s="329"/>
      <c r="F125" s="330"/>
      <c r="G125" s="330"/>
      <c r="H125" s="330"/>
      <c r="I125" s="330"/>
      <c r="J125" s="330"/>
      <c r="K125" s="330"/>
      <c r="L125" s="331"/>
      <c r="M125" s="340">
        <f>'План НП'!C128</f>
        <v>0</v>
      </c>
      <c r="N125" s="339">
        <f>'План НП'!D128</f>
        <v>0</v>
      </c>
      <c r="O125" s="327">
        <f>'План НП'!AC128</f>
        <v>0</v>
      </c>
      <c r="P125" s="313">
        <f>'Основні дані'!$B$1</f>
        <v>260</v>
      </c>
    </row>
    <row r="126" spans="1:16" s="163" customFormat="1" ht="15.75">
      <c r="A126" s="328" t="str">
        <f>'План НП'!A129</f>
        <v>ВБ2.4</v>
      </c>
      <c r="B126" s="350">
        <f>'План НП'!B129</f>
        <v>0</v>
      </c>
      <c r="C126" s="323">
        <f>'План НП'!F129</f>
        <v>0</v>
      </c>
      <c r="D126" s="323">
        <f>'План НП'!G129</f>
        <v>0</v>
      </c>
      <c r="E126" s="329"/>
      <c r="F126" s="330"/>
      <c r="G126" s="330"/>
      <c r="H126" s="330"/>
      <c r="I126" s="330"/>
      <c r="J126" s="330"/>
      <c r="K126" s="330"/>
      <c r="L126" s="331"/>
      <c r="M126" s="340">
        <f>'План НП'!C129</f>
        <v>0</v>
      </c>
      <c r="N126" s="339">
        <f>'План НП'!D129</f>
        <v>0</v>
      </c>
      <c r="O126" s="327">
        <f>'План НП'!AC129</f>
        <v>0</v>
      </c>
      <c r="P126" s="313">
        <f>'Основні дані'!$B$1</f>
        <v>260</v>
      </c>
    </row>
    <row r="127" spans="1:16" s="163" customFormat="1" ht="15.75">
      <c r="A127" s="328" t="str">
        <f>'План НП'!A130</f>
        <v>ВБ2.5</v>
      </c>
      <c r="B127" s="350">
        <f>'План НП'!B130</f>
        <v>0</v>
      </c>
      <c r="C127" s="323">
        <f>'План НП'!F130</f>
        <v>0</v>
      </c>
      <c r="D127" s="323">
        <f>'План НП'!G130</f>
        <v>0</v>
      </c>
      <c r="E127" s="329"/>
      <c r="F127" s="330"/>
      <c r="G127" s="330"/>
      <c r="H127" s="330"/>
      <c r="I127" s="330"/>
      <c r="J127" s="330"/>
      <c r="K127" s="330"/>
      <c r="L127" s="331"/>
      <c r="M127" s="340">
        <f>'План НП'!C130</f>
        <v>0</v>
      </c>
      <c r="N127" s="339">
        <f>'План НП'!D130</f>
        <v>0</v>
      </c>
      <c r="O127" s="327">
        <f>'План НП'!AC130</f>
        <v>0</v>
      </c>
      <c r="P127" s="313">
        <f>'Основні дані'!$B$1</f>
        <v>260</v>
      </c>
    </row>
    <row r="128" spans="1:16" s="163" customFormat="1" ht="15.75">
      <c r="A128" s="328" t="str">
        <f>'План НП'!A131</f>
        <v>ВБ2.6</v>
      </c>
      <c r="B128" s="350">
        <f>'План НП'!B131</f>
        <v>0</v>
      </c>
      <c r="C128" s="323">
        <f>'План НП'!F131</f>
        <v>0</v>
      </c>
      <c r="D128" s="323">
        <f>'План НП'!G131</f>
        <v>0</v>
      </c>
      <c r="E128" s="329"/>
      <c r="F128" s="330"/>
      <c r="G128" s="330"/>
      <c r="H128" s="330"/>
      <c r="I128" s="330"/>
      <c r="J128" s="330"/>
      <c r="K128" s="330"/>
      <c r="L128" s="331"/>
      <c r="M128" s="340">
        <f>'План НП'!C131</f>
        <v>0</v>
      </c>
      <c r="N128" s="339">
        <f>'План НП'!D131</f>
        <v>0</v>
      </c>
      <c r="O128" s="327">
        <f>'План НП'!AC131</f>
        <v>0</v>
      </c>
      <c r="P128" s="313">
        <f>'Основні дані'!$B$1</f>
        <v>260</v>
      </c>
    </row>
    <row r="129" spans="1:16" s="163" customFormat="1" ht="15.75">
      <c r="A129" s="328" t="str">
        <f>'План НП'!A132</f>
        <v>ВБ2.7</v>
      </c>
      <c r="B129" s="350">
        <f>'План НП'!B132</f>
        <v>0</v>
      </c>
      <c r="C129" s="323">
        <f>'План НП'!F132</f>
        <v>0</v>
      </c>
      <c r="D129" s="323">
        <f>'План НП'!G132</f>
        <v>0</v>
      </c>
      <c r="E129" s="329"/>
      <c r="F129" s="330"/>
      <c r="G129" s="330"/>
      <c r="H129" s="330"/>
      <c r="I129" s="330"/>
      <c r="J129" s="330"/>
      <c r="K129" s="330"/>
      <c r="L129" s="331"/>
      <c r="M129" s="340">
        <f>'План НП'!C132</f>
        <v>0</v>
      </c>
      <c r="N129" s="339">
        <f>'План НП'!D132</f>
        <v>0</v>
      </c>
      <c r="O129" s="327">
        <f>'План НП'!AC132</f>
        <v>0</v>
      </c>
      <c r="P129" s="313">
        <f>'Основні дані'!$B$1</f>
        <v>260</v>
      </c>
    </row>
    <row r="130" spans="1:16" s="163" customFormat="1" ht="15.75">
      <c r="A130" s="328" t="str">
        <f>'План НП'!A133</f>
        <v>ВБ2.8</v>
      </c>
      <c r="B130" s="350">
        <f>'План НП'!B133</f>
        <v>0</v>
      </c>
      <c r="C130" s="323">
        <f>'План НП'!F133</f>
        <v>0</v>
      </c>
      <c r="D130" s="323">
        <f>'План НП'!G133</f>
        <v>0</v>
      </c>
      <c r="E130" s="329"/>
      <c r="F130" s="330"/>
      <c r="G130" s="330"/>
      <c r="H130" s="330"/>
      <c r="I130" s="330"/>
      <c r="J130" s="330"/>
      <c r="K130" s="330"/>
      <c r="L130" s="331"/>
      <c r="M130" s="340">
        <f>'План НП'!C133</f>
        <v>0</v>
      </c>
      <c r="N130" s="339">
        <f>'План НП'!D133</f>
        <v>0</v>
      </c>
      <c r="O130" s="327">
        <f>'План НП'!AC133</f>
        <v>0</v>
      </c>
      <c r="P130" s="313">
        <f>'Основні дані'!$B$1</f>
        <v>260</v>
      </c>
    </row>
    <row r="131" spans="1:16" s="163" customFormat="1" ht="15.75">
      <c r="A131" s="328" t="str">
        <f>'План НП'!A134</f>
        <v>ВБ2.9</v>
      </c>
      <c r="B131" s="350">
        <f>'План НП'!B134</f>
        <v>0</v>
      </c>
      <c r="C131" s="323">
        <f>'План НП'!F134</f>
        <v>0</v>
      </c>
      <c r="D131" s="323">
        <f>'План НП'!G134</f>
        <v>0</v>
      </c>
      <c r="E131" s="329"/>
      <c r="F131" s="330"/>
      <c r="G131" s="330"/>
      <c r="H131" s="330"/>
      <c r="I131" s="330"/>
      <c r="J131" s="330"/>
      <c r="K131" s="330"/>
      <c r="L131" s="331"/>
      <c r="M131" s="340">
        <f>'План НП'!C134</f>
        <v>0</v>
      </c>
      <c r="N131" s="339">
        <f>'План НП'!D134</f>
        <v>0</v>
      </c>
      <c r="O131" s="327">
        <f>'План НП'!AC134</f>
        <v>0</v>
      </c>
      <c r="P131" s="313">
        <f>'Основні дані'!$B$1</f>
        <v>260</v>
      </c>
    </row>
    <row r="132" spans="1:16" s="163" customFormat="1" ht="15.75">
      <c r="A132" s="328" t="str">
        <f>'План НП'!A135</f>
        <v>ВБ2.10</v>
      </c>
      <c r="B132" s="350">
        <f>'План НП'!B135</f>
        <v>0</v>
      </c>
      <c r="C132" s="323">
        <f>'План НП'!F135</f>
        <v>0</v>
      </c>
      <c r="D132" s="323">
        <f>'План НП'!G135</f>
        <v>0</v>
      </c>
      <c r="E132" s="329"/>
      <c r="F132" s="330"/>
      <c r="G132" s="330"/>
      <c r="H132" s="330"/>
      <c r="I132" s="330"/>
      <c r="J132" s="330"/>
      <c r="K132" s="330"/>
      <c r="L132" s="331"/>
      <c r="M132" s="340">
        <f>'План НП'!C135</f>
        <v>0</v>
      </c>
      <c r="N132" s="339">
        <f>'План НП'!D135</f>
        <v>0</v>
      </c>
      <c r="O132" s="327">
        <f>'План НП'!AC135</f>
        <v>0</v>
      </c>
      <c r="P132" s="313">
        <f>'Основні дані'!$B$1</f>
        <v>260</v>
      </c>
    </row>
    <row r="133" spans="1:16" s="163" customFormat="1" ht="15.75">
      <c r="A133" s="328" t="str">
        <f>'План НП'!A136</f>
        <v>ВБ2.11</v>
      </c>
      <c r="B133" s="350">
        <f>'План НП'!B136</f>
        <v>0</v>
      </c>
      <c r="C133" s="323">
        <f>'План НП'!F136</f>
        <v>0</v>
      </c>
      <c r="D133" s="323">
        <f>'План НП'!G136</f>
        <v>0</v>
      </c>
      <c r="E133" s="329"/>
      <c r="F133" s="330"/>
      <c r="G133" s="330"/>
      <c r="H133" s="330"/>
      <c r="I133" s="330"/>
      <c r="J133" s="330"/>
      <c r="K133" s="330"/>
      <c r="L133" s="331"/>
      <c r="M133" s="340">
        <f>'План НП'!C136</f>
        <v>0</v>
      </c>
      <c r="N133" s="339">
        <f>'План НП'!D136</f>
        <v>0</v>
      </c>
      <c r="O133" s="327">
        <f>'План НП'!AC136</f>
        <v>0</v>
      </c>
      <c r="P133" s="313">
        <f>'Основні дані'!$B$1</f>
        <v>260</v>
      </c>
    </row>
    <row r="134" spans="1:16" s="163" customFormat="1" ht="15.75">
      <c r="A134" s="328" t="str">
        <f>'План НП'!A137</f>
        <v>ВБ2.12</v>
      </c>
      <c r="B134" s="350">
        <f>'План НП'!B137</f>
        <v>0</v>
      </c>
      <c r="C134" s="323">
        <f>'План НП'!F137</f>
        <v>0</v>
      </c>
      <c r="D134" s="323">
        <f>'План НП'!G137</f>
        <v>0</v>
      </c>
      <c r="E134" s="329"/>
      <c r="F134" s="330"/>
      <c r="G134" s="330"/>
      <c r="H134" s="330"/>
      <c r="I134" s="330"/>
      <c r="J134" s="330"/>
      <c r="K134" s="330"/>
      <c r="L134" s="331"/>
      <c r="M134" s="340">
        <f>'План НП'!C137</f>
        <v>0</v>
      </c>
      <c r="N134" s="339">
        <f>'План НП'!D137</f>
        <v>0</v>
      </c>
      <c r="O134" s="327">
        <f>'План НП'!AC137</f>
        <v>0</v>
      </c>
      <c r="P134" s="313">
        <f>'Основні дані'!$B$1</f>
        <v>260</v>
      </c>
    </row>
    <row r="135" spans="1:16" s="163" customFormat="1" ht="15.75">
      <c r="A135" s="328" t="str">
        <f>'План НП'!A138</f>
        <v>ВБ2.13</v>
      </c>
      <c r="B135" s="350">
        <f>'План НП'!B138</f>
        <v>0</v>
      </c>
      <c r="C135" s="323">
        <f>'План НП'!F138</f>
        <v>0</v>
      </c>
      <c r="D135" s="323">
        <f>'План НП'!G138</f>
        <v>0</v>
      </c>
      <c r="E135" s="329"/>
      <c r="F135" s="330"/>
      <c r="G135" s="330"/>
      <c r="H135" s="330"/>
      <c r="I135" s="330"/>
      <c r="J135" s="330"/>
      <c r="K135" s="330"/>
      <c r="L135" s="331"/>
      <c r="M135" s="340">
        <f>'План НП'!C138</f>
        <v>0</v>
      </c>
      <c r="N135" s="339">
        <f>'План НП'!D138</f>
        <v>0</v>
      </c>
      <c r="O135" s="327">
        <f>'План НП'!AC138</f>
        <v>0</v>
      </c>
      <c r="P135" s="313">
        <f>'Основні дані'!$B$1</f>
        <v>260</v>
      </c>
    </row>
    <row r="136" spans="1:16" s="163" customFormat="1" ht="15.75">
      <c r="A136" s="328" t="str">
        <f>'План НП'!A139</f>
        <v>ВБ2.14</v>
      </c>
      <c r="B136" s="350">
        <f>'План НП'!B139</f>
        <v>0</v>
      </c>
      <c r="C136" s="323">
        <f>'План НП'!F139</f>
        <v>0</v>
      </c>
      <c r="D136" s="323">
        <f>'План НП'!G139</f>
        <v>0</v>
      </c>
      <c r="E136" s="329"/>
      <c r="F136" s="330"/>
      <c r="G136" s="330"/>
      <c r="H136" s="330"/>
      <c r="I136" s="330"/>
      <c r="J136" s="330"/>
      <c r="K136" s="330"/>
      <c r="L136" s="331"/>
      <c r="M136" s="340">
        <f>'План НП'!C139</f>
        <v>0</v>
      </c>
      <c r="N136" s="339">
        <f>'План НП'!D139</f>
        <v>0</v>
      </c>
      <c r="O136" s="327">
        <f>'План НП'!AC139</f>
        <v>0</v>
      </c>
      <c r="P136" s="313">
        <f>'Основні дані'!$B$1</f>
        <v>260</v>
      </c>
    </row>
    <row r="137" spans="1:16" s="163" customFormat="1" ht="15.75">
      <c r="A137" s="328" t="str">
        <f>'План НП'!A140</f>
        <v>ВБ2.15</v>
      </c>
      <c r="B137" s="350">
        <f>'План НП'!B140</f>
        <v>0</v>
      </c>
      <c r="C137" s="323">
        <f>'План НП'!F140</f>
        <v>0</v>
      </c>
      <c r="D137" s="323">
        <f>'План НП'!G140</f>
        <v>0</v>
      </c>
      <c r="E137" s="329"/>
      <c r="F137" s="330"/>
      <c r="G137" s="330"/>
      <c r="H137" s="330"/>
      <c r="I137" s="330"/>
      <c r="J137" s="330"/>
      <c r="K137" s="330"/>
      <c r="L137" s="331"/>
      <c r="M137" s="340">
        <f>'План НП'!C140</f>
        <v>0</v>
      </c>
      <c r="N137" s="339">
        <f>'План НП'!D140</f>
        <v>0</v>
      </c>
      <c r="O137" s="327">
        <f>'План НП'!AC140</f>
        <v>0</v>
      </c>
      <c r="P137" s="313">
        <f>'Основні дані'!$B$1</f>
        <v>260</v>
      </c>
    </row>
    <row r="138" spans="1:16" s="163" customFormat="1" ht="15.75">
      <c r="A138" s="328" t="str">
        <f>'План НП'!A141</f>
        <v>ВБ2.16</v>
      </c>
      <c r="B138" s="350">
        <f>'План НП'!B141</f>
        <v>0</v>
      </c>
      <c r="C138" s="323">
        <f>'План НП'!F141</f>
        <v>0</v>
      </c>
      <c r="D138" s="323">
        <f>'План НП'!G141</f>
        <v>0</v>
      </c>
      <c r="E138" s="329"/>
      <c r="F138" s="330"/>
      <c r="G138" s="330"/>
      <c r="H138" s="330"/>
      <c r="I138" s="330"/>
      <c r="J138" s="330"/>
      <c r="K138" s="330"/>
      <c r="L138" s="331"/>
      <c r="M138" s="340">
        <f>'План НП'!C141</f>
        <v>0</v>
      </c>
      <c r="N138" s="339">
        <f>'План НП'!D141</f>
        <v>0</v>
      </c>
      <c r="O138" s="327">
        <f>'План НП'!AC141</f>
        <v>0</v>
      </c>
      <c r="P138" s="313">
        <f>'Основні дані'!$B$1</f>
        <v>260</v>
      </c>
    </row>
    <row r="139" spans="1:16" s="163" customFormat="1" ht="15.75">
      <c r="A139" s="328" t="str">
        <f>'План НП'!A142</f>
        <v>ВБ2.17</v>
      </c>
      <c r="B139" s="350">
        <f>'План НП'!B142</f>
        <v>0</v>
      </c>
      <c r="C139" s="323">
        <f>'План НП'!F142</f>
        <v>0</v>
      </c>
      <c r="D139" s="323">
        <f>'План НП'!G142</f>
        <v>0</v>
      </c>
      <c r="E139" s="329"/>
      <c r="F139" s="330"/>
      <c r="G139" s="330"/>
      <c r="H139" s="330"/>
      <c r="I139" s="330"/>
      <c r="J139" s="330"/>
      <c r="K139" s="330"/>
      <c r="L139" s="331"/>
      <c r="M139" s="340">
        <f>'План НП'!C142</f>
        <v>0</v>
      </c>
      <c r="N139" s="339">
        <f>'План НП'!D142</f>
        <v>0</v>
      </c>
      <c r="O139" s="327">
        <f>'План НП'!AC142</f>
        <v>0</v>
      </c>
      <c r="P139" s="313">
        <f>'Основні дані'!$B$1</f>
        <v>260</v>
      </c>
    </row>
    <row r="140" spans="1:16" s="163" customFormat="1" ht="15.75">
      <c r="A140" s="328" t="str">
        <f>'План НП'!A143</f>
        <v>ВБ2.18</v>
      </c>
      <c r="B140" s="350">
        <f>'План НП'!B143</f>
        <v>0</v>
      </c>
      <c r="C140" s="323">
        <f>'План НП'!F143</f>
        <v>0</v>
      </c>
      <c r="D140" s="323">
        <f>'План НП'!G143</f>
        <v>0</v>
      </c>
      <c r="E140" s="329"/>
      <c r="F140" s="330"/>
      <c r="G140" s="330"/>
      <c r="H140" s="330"/>
      <c r="I140" s="330"/>
      <c r="J140" s="330"/>
      <c r="K140" s="330"/>
      <c r="L140" s="331"/>
      <c r="M140" s="340">
        <f>'План НП'!C143</f>
        <v>0</v>
      </c>
      <c r="N140" s="339">
        <f>'План НП'!D143</f>
        <v>0</v>
      </c>
      <c r="O140" s="327">
        <f>'План НП'!AC143</f>
        <v>0</v>
      </c>
      <c r="P140" s="313">
        <f>'Основні дані'!$B$1</f>
        <v>260</v>
      </c>
    </row>
    <row r="141" spans="1:16" s="163" customFormat="1" ht="15.75">
      <c r="A141" s="328" t="str">
        <f>'План НП'!A144</f>
        <v>ВБ2.19</v>
      </c>
      <c r="B141" s="350">
        <f>'План НП'!B144</f>
        <v>0</v>
      </c>
      <c r="C141" s="323">
        <f>'План НП'!F144</f>
        <v>0</v>
      </c>
      <c r="D141" s="323">
        <f>'План НП'!G144</f>
        <v>0</v>
      </c>
      <c r="E141" s="329"/>
      <c r="F141" s="330"/>
      <c r="G141" s="330"/>
      <c r="H141" s="330"/>
      <c r="I141" s="330"/>
      <c r="J141" s="330"/>
      <c r="K141" s="330"/>
      <c r="L141" s="331"/>
      <c r="M141" s="340">
        <f>'План НП'!C144</f>
        <v>0</v>
      </c>
      <c r="N141" s="339">
        <f>'План НП'!D144</f>
        <v>0</v>
      </c>
      <c r="O141" s="327">
        <f>'План НП'!AC144</f>
        <v>0</v>
      </c>
      <c r="P141" s="313">
        <f>'Основні дані'!$B$1</f>
        <v>260</v>
      </c>
    </row>
    <row r="142" spans="1:16" s="163" customFormat="1" ht="15.75">
      <c r="A142" s="328" t="str">
        <f>'План НП'!A145</f>
        <v>ВБ2.20</v>
      </c>
      <c r="B142" s="350">
        <f>'План НП'!B145</f>
        <v>0</v>
      </c>
      <c r="C142" s="323">
        <f>'План НП'!F145</f>
        <v>0</v>
      </c>
      <c r="D142" s="323">
        <f>'План НП'!G145</f>
        <v>0</v>
      </c>
      <c r="E142" s="329"/>
      <c r="F142" s="330"/>
      <c r="G142" s="330"/>
      <c r="H142" s="330"/>
      <c r="I142" s="330"/>
      <c r="J142" s="330"/>
      <c r="K142" s="330"/>
      <c r="L142" s="331"/>
      <c r="M142" s="340">
        <f>'План НП'!C145</f>
        <v>0</v>
      </c>
      <c r="N142" s="339">
        <f>'План НП'!D145</f>
        <v>0</v>
      </c>
      <c r="O142" s="327">
        <f>'План НП'!AC145</f>
        <v>0</v>
      </c>
      <c r="P142" s="313">
        <f>'Основні дані'!$B$1</f>
        <v>260</v>
      </c>
    </row>
    <row r="143" spans="1:16" s="163" customFormat="1" ht="15.75">
      <c r="A143" s="328" t="str">
        <f>'План НП'!A146</f>
        <v>ВБ2.21</v>
      </c>
      <c r="B143" s="350">
        <f>'План НП'!B146</f>
        <v>0</v>
      </c>
      <c r="C143" s="323">
        <f>'План НП'!F146</f>
        <v>0</v>
      </c>
      <c r="D143" s="323">
        <f>'План НП'!G146</f>
        <v>0</v>
      </c>
      <c r="E143" s="329"/>
      <c r="F143" s="330"/>
      <c r="G143" s="330"/>
      <c r="H143" s="330"/>
      <c r="I143" s="330"/>
      <c r="J143" s="330"/>
      <c r="K143" s="330"/>
      <c r="L143" s="331"/>
      <c r="M143" s="340">
        <f>'План НП'!C146</f>
        <v>0</v>
      </c>
      <c r="N143" s="339">
        <f>'План НП'!D146</f>
        <v>0</v>
      </c>
      <c r="O143" s="327">
        <f>'План НП'!AC146</f>
        <v>0</v>
      </c>
      <c r="P143" s="313">
        <f>'Основні дані'!$B$1</f>
        <v>260</v>
      </c>
    </row>
    <row r="144" spans="1:16" s="163" customFormat="1" ht="15.75">
      <c r="A144" s="328" t="str">
        <f>'План НП'!A147</f>
        <v>ВБ2.22</v>
      </c>
      <c r="B144" s="350">
        <f>'План НП'!B147</f>
        <v>0</v>
      </c>
      <c r="C144" s="323">
        <f>'План НП'!F147</f>
        <v>0</v>
      </c>
      <c r="D144" s="323">
        <f>'План НП'!G147</f>
        <v>0</v>
      </c>
      <c r="E144" s="329"/>
      <c r="F144" s="330"/>
      <c r="G144" s="330"/>
      <c r="H144" s="330"/>
      <c r="I144" s="330"/>
      <c r="J144" s="330"/>
      <c r="K144" s="330"/>
      <c r="L144" s="331"/>
      <c r="M144" s="340">
        <f>'План НП'!C147</f>
        <v>0</v>
      </c>
      <c r="N144" s="339">
        <f>'План НП'!D147</f>
        <v>0</v>
      </c>
      <c r="O144" s="327">
        <f>'План НП'!AC147</f>
        <v>0</v>
      </c>
      <c r="P144" s="313">
        <f>'Основні дані'!$B$1</f>
        <v>260</v>
      </c>
    </row>
    <row r="145" spans="1:16" s="163" customFormat="1" ht="15.75">
      <c r="A145" s="328" t="str">
        <f>'План НП'!A148</f>
        <v>ВБ2.23</v>
      </c>
      <c r="B145" s="350">
        <f>'План НП'!B148</f>
        <v>0</v>
      </c>
      <c r="C145" s="323">
        <f>'План НП'!F148</f>
        <v>0</v>
      </c>
      <c r="D145" s="323">
        <f>'План НП'!G148</f>
        <v>0</v>
      </c>
      <c r="E145" s="329"/>
      <c r="F145" s="330"/>
      <c r="G145" s="330"/>
      <c r="H145" s="330"/>
      <c r="I145" s="330"/>
      <c r="J145" s="330"/>
      <c r="K145" s="330"/>
      <c r="L145" s="331"/>
      <c r="M145" s="340">
        <f>'План НП'!C148</f>
        <v>0</v>
      </c>
      <c r="N145" s="339">
        <f>'План НП'!D148</f>
        <v>0</v>
      </c>
      <c r="O145" s="327">
        <f>'План НП'!AC148</f>
        <v>0</v>
      </c>
      <c r="P145" s="313">
        <f>'Основні дані'!$B$1</f>
        <v>260</v>
      </c>
    </row>
    <row r="146" spans="1:16" s="163" customFormat="1" ht="15.75">
      <c r="A146" s="328" t="str">
        <f>'План НП'!A149</f>
        <v>ВБ2.24</v>
      </c>
      <c r="B146" s="350">
        <f>'План НП'!B149</f>
        <v>0</v>
      </c>
      <c r="C146" s="323">
        <f>'План НП'!F149</f>
        <v>0</v>
      </c>
      <c r="D146" s="323">
        <f>'План НП'!G149</f>
        <v>0</v>
      </c>
      <c r="E146" s="329"/>
      <c r="F146" s="330"/>
      <c r="G146" s="330"/>
      <c r="H146" s="330"/>
      <c r="I146" s="330"/>
      <c r="J146" s="330"/>
      <c r="K146" s="330"/>
      <c r="L146" s="331"/>
      <c r="M146" s="340">
        <f>'План НП'!C149</f>
        <v>0</v>
      </c>
      <c r="N146" s="339">
        <f>'План НП'!D149</f>
        <v>0</v>
      </c>
      <c r="O146" s="327">
        <f>'План НП'!AC149</f>
        <v>0</v>
      </c>
      <c r="P146" s="313">
        <f>'Основні дані'!$B$1</f>
        <v>260</v>
      </c>
    </row>
    <row r="147" spans="1:16" s="163" customFormat="1" ht="15.75">
      <c r="A147" s="328" t="str">
        <f>'План НП'!A150</f>
        <v>ВБ2.25</v>
      </c>
      <c r="B147" s="350">
        <f>'План НП'!B150</f>
        <v>0</v>
      </c>
      <c r="C147" s="323">
        <f>'План НП'!F150</f>
        <v>0</v>
      </c>
      <c r="D147" s="323">
        <f>'План НП'!G150</f>
        <v>0</v>
      </c>
      <c r="E147" s="329"/>
      <c r="F147" s="330"/>
      <c r="G147" s="330"/>
      <c r="H147" s="330"/>
      <c r="I147" s="330"/>
      <c r="J147" s="330"/>
      <c r="K147" s="330"/>
      <c r="L147" s="331"/>
      <c r="M147" s="340">
        <f>'План НП'!C150</f>
        <v>0</v>
      </c>
      <c r="N147" s="339">
        <f>'План НП'!D150</f>
        <v>0</v>
      </c>
      <c r="O147" s="327">
        <f>'План НП'!AC150</f>
        <v>0</v>
      </c>
      <c r="P147" s="313">
        <f>'Основні дані'!$B$1</f>
        <v>260</v>
      </c>
    </row>
    <row r="148" spans="1:16" s="163" customFormat="1" ht="15.75">
      <c r="A148" s="554">
        <f>'План НП'!A151</f>
        <v>0</v>
      </c>
      <c r="B148" s="555" t="str">
        <f>'План НП'!B151</f>
        <v>Практика</v>
      </c>
      <c r="C148" s="556">
        <f>'План НП'!F151</f>
        <v>6</v>
      </c>
      <c r="D148" s="556">
        <f>'План НП'!G151</f>
        <v>180</v>
      </c>
      <c r="E148" s="557"/>
      <c r="F148" s="558"/>
      <c r="G148" s="558"/>
      <c r="H148" s="558"/>
      <c r="I148" s="558"/>
      <c r="J148" s="558"/>
      <c r="K148" s="558"/>
      <c r="L148" s="559"/>
      <c r="M148" s="560">
        <f>'План НП'!C151</f>
        <v>0</v>
      </c>
      <c r="N148" s="561" t="str">
        <f>'План НП'!D151</f>
        <v>8</v>
      </c>
      <c r="O148" s="562">
        <f>'План НП'!AC151</f>
        <v>0</v>
      </c>
      <c r="P148" s="313">
        <f>'Основні дані'!$B$1</f>
        <v>260</v>
      </c>
    </row>
    <row r="149" spans="1:16" s="163" customFormat="1" ht="15.75">
      <c r="A149" s="554">
        <f>'План НП'!A152</f>
        <v>0</v>
      </c>
      <c r="B149" s="555" t="str">
        <f>'План НП'!B152</f>
        <v>Атестація</v>
      </c>
      <c r="C149" s="556">
        <f>'План НП'!F152</f>
        <v>6</v>
      </c>
      <c r="D149" s="556">
        <f>'План НП'!G152</f>
        <v>180</v>
      </c>
      <c r="E149" s="557"/>
      <c r="F149" s="558"/>
      <c r="G149" s="558"/>
      <c r="H149" s="558"/>
      <c r="I149" s="558"/>
      <c r="J149" s="558"/>
      <c r="K149" s="558"/>
      <c r="L149" s="559"/>
      <c r="M149" s="560">
        <f>'План НП'!C152</f>
        <v>0</v>
      </c>
      <c r="N149" s="561">
        <f>'План НП'!D152</f>
        <v>0</v>
      </c>
      <c r="O149" s="562">
        <f>'План НП'!AC152</f>
        <v>0</v>
      </c>
      <c r="P149" s="313">
        <f>'Основні дані'!$B$1</f>
        <v>260</v>
      </c>
    </row>
    <row r="150" spans="1:16" s="163" customFormat="1" ht="15.75">
      <c r="A150" s="542" t="str">
        <f>'План НП'!A153</f>
        <v>3.1.3</v>
      </c>
      <c r="B150" s="543" t="str">
        <f>'План НП'!B153</f>
        <v>Блок дисциплін 03 "Назва блоку"</v>
      </c>
      <c r="C150" s="544">
        <f>'План НП'!F153</f>
        <v>12</v>
      </c>
      <c r="D150" s="544">
        <f>'План НП'!G153</f>
        <v>360</v>
      </c>
      <c r="E150" s="545"/>
      <c r="F150" s="546"/>
      <c r="G150" s="546"/>
      <c r="H150" s="546"/>
      <c r="I150" s="546"/>
      <c r="J150" s="546"/>
      <c r="K150" s="546"/>
      <c r="L150" s="547"/>
      <c r="M150" s="548"/>
      <c r="N150" s="549"/>
      <c r="O150" s="564">
        <f>'План НП'!AC153</f>
        <v>0</v>
      </c>
      <c r="P150" s="313">
        <f>'Основні дані'!$B$1</f>
        <v>260</v>
      </c>
    </row>
    <row r="151" spans="1:16" s="163" customFormat="1" ht="15.75">
      <c r="A151" s="322" t="str">
        <f>'План НП'!A154</f>
        <v>ВБ3.1</v>
      </c>
      <c r="B151" s="350">
        <f>'План НП'!B154</f>
        <v>0</v>
      </c>
      <c r="C151" s="323">
        <f>'План НП'!F154</f>
        <v>0</v>
      </c>
      <c r="D151" s="323">
        <f>'План НП'!G154</f>
        <v>0</v>
      </c>
      <c r="E151" s="324"/>
      <c r="F151" s="325"/>
      <c r="G151" s="325"/>
      <c r="H151" s="325"/>
      <c r="I151" s="325"/>
      <c r="J151" s="325"/>
      <c r="K151" s="325"/>
      <c r="L151" s="326"/>
      <c r="M151" s="340">
        <f>'План НП'!C154</f>
        <v>0</v>
      </c>
      <c r="N151" s="339">
        <f>'План НП'!D154</f>
        <v>0</v>
      </c>
      <c r="O151" s="327">
        <f>'План НП'!AC154</f>
        <v>0</v>
      </c>
      <c r="P151" s="313">
        <f>'Основні дані'!$B$1</f>
        <v>260</v>
      </c>
    </row>
    <row r="152" spans="1:16" s="163" customFormat="1" ht="15.75">
      <c r="A152" s="328" t="str">
        <f>'План НП'!A155</f>
        <v>ВБ3.2</v>
      </c>
      <c r="B152" s="350">
        <f>'План НП'!B155</f>
        <v>0</v>
      </c>
      <c r="C152" s="323">
        <f>'План НП'!F155</f>
        <v>0</v>
      </c>
      <c r="D152" s="323">
        <f>'План НП'!G155</f>
        <v>0</v>
      </c>
      <c r="E152" s="329"/>
      <c r="F152" s="330"/>
      <c r="G152" s="330"/>
      <c r="H152" s="330"/>
      <c r="I152" s="330"/>
      <c r="J152" s="330"/>
      <c r="K152" s="330"/>
      <c r="L152" s="331"/>
      <c r="M152" s="340">
        <f>'План НП'!C155</f>
        <v>0</v>
      </c>
      <c r="N152" s="339">
        <f>'План НП'!D155</f>
        <v>0</v>
      </c>
      <c r="O152" s="327">
        <f>'План НП'!AC155</f>
        <v>0</v>
      </c>
      <c r="P152" s="313">
        <f>'Основні дані'!$B$1</f>
        <v>260</v>
      </c>
    </row>
    <row r="153" spans="1:16" s="163" customFormat="1" ht="15.75">
      <c r="A153" s="328" t="str">
        <f>'План НП'!A156</f>
        <v>ВБ3.3</v>
      </c>
      <c r="B153" s="350">
        <f>'План НП'!B156</f>
        <v>0</v>
      </c>
      <c r="C153" s="323">
        <f>'План НП'!F156</f>
        <v>0</v>
      </c>
      <c r="D153" s="323">
        <f>'План НП'!G156</f>
        <v>0</v>
      </c>
      <c r="E153" s="329"/>
      <c r="F153" s="330"/>
      <c r="G153" s="330"/>
      <c r="H153" s="330"/>
      <c r="I153" s="330"/>
      <c r="J153" s="330"/>
      <c r="K153" s="330"/>
      <c r="L153" s="331"/>
      <c r="M153" s="340">
        <f>'План НП'!C156</f>
        <v>0</v>
      </c>
      <c r="N153" s="339">
        <f>'План НП'!D156</f>
        <v>0</v>
      </c>
      <c r="O153" s="327">
        <f>'План НП'!AC156</f>
        <v>0</v>
      </c>
      <c r="P153" s="313">
        <f>'Основні дані'!$B$1</f>
        <v>260</v>
      </c>
    </row>
    <row r="154" spans="1:16" s="163" customFormat="1" ht="15.75">
      <c r="A154" s="328" t="str">
        <f>'План НП'!A157</f>
        <v>ВБ3.4</v>
      </c>
      <c r="B154" s="350">
        <f>'План НП'!B157</f>
        <v>0</v>
      </c>
      <c r="C154" s="323">
        <f>'План НП'!F157</f>
        <v>0</v>
      </c>
      <c r="D154" s="323">
        <f>'План НП'!G157</f>
        <v>0</v>
      </c>
      <c r="E154" s="329"/>
      <c r="F154" s="330"/>
      <c r="G154" s="330"/>
      <c r="H154" s="330"/>
      <c r="I154" s="330"/>
      <c r="J154" s="330"/>
      <c r="K154" s="330"/>
      <c r="L154" s="331"/>
      <c r="M154" s="340">
        <f>'План НП'!C157</f>
        <v>0</v>
      </c>
      <c r="N154" s="339">
        <f>'План НП'!D157</f>
        <v>0</v>
      </c>
      <c r="O154" s="327">
        <f>'План НП'!AC157</f>
        <v>0</v>
      </c>
      <c r="P154" s="313">
        <f>'Основні дані'!$B$1</f>
        <v>260</v>
      </c>
    </row>
    <row r="155" spans="1:16" s="163" customFormat="1" ht="15.75">
      <c r="A155" s="328" t="str">
        <f>'План НП'!A158</f>
        <v>ВБ3.5</v>
      </c>
      <c r="B155" s="350">
        <f>'План НП'!B158</f>
        <v>0</v>
      </c>
      <c r="C155" s="323">
        <f>'План НП'!F158</f>
        <v>0</v>
      </c>
      <c r="D155" s="323">
        <f>'План НП'!G158</f>
        <v>0</v>
      </c>
      <c r="E155" s="329"/>
      <c r="F155" s="330"/>
      <c r="G155" s="330"/>
      <c r="H155" s="330"/>
      <c r="I155" s="330"/>
      <c r="J155" s="330"/>
      <c r="K155" s="330"/>
      <c r="L155" s="331"/>
      <c r="M155" s="340">
        <f>'План НП'!C158</f>
        <v>0</v>
      </c>
      <c r="N155" s="339">
        <f>'План НП'!D158</f>
        <v>0</v>
      </c>
      <c r="O155" s="327">
        <f>'План НП'!AC158</f>
        <v>0</v>
      </c>
      <c r="P155" s="313">
        <f>'Основні дані'!$B$1</f>
        <v>260</v>
      </c>
    </row>
    <row r="156" spans="1:16" s="163" customFormat="1" ht="15.75">
      <c r="A156" s="328" t="str">
        <f>'План НП'!A159</f>
        <v>ВБ3.6</v>
      </c>
      <c r="B156" s="350">
        <f>'План НП'!B159</f>
        <v>0</v>
      </c>
      <c r="C156" s="323">
        <f>'План НП'!F159</f>
        <v>0</v>
      </c>
      <c r="D156" s="323">
        <f>'План НП'!G159</f>
        <v>0</v>
      </c>
      <c r="E156" s="329"/>
      <c r="F156" s="330"/>
      <c r="G156" s="330"/>
      <c r="H156" s="330"/>
      <c r="I156" s="330"/>
      <c r="J156" s="330"/>
      <c r="K156" s="330"/>
      <c r="L156" s="331"/>
      <c r="M156" s="340">
        <f>'План НП'!C159</f>
        <v>0</v>
      </c>
      <c r="N156" s="339">
        <f>'План НП'!D159</f>
        <v>0</v>
      </c>
      <c r="O156" s="327">
        <f>'План НП'!AC159</f>
        <v>0</v>
      </c>
      <c r="P156" s="313">
        <f>'Основні дані'!$B$1</f>
        <v>260</v>
      </c>
    </row>
    <row r="157" spans="1:16" s="163" customFormat="1" ht="15.75">
      <c r="A157" s="328" t="str">
        <f>'План НП'!A160</f>
        <v>ВБ3.7</v>
      </c>
      <c r="B157" s="350">
        <f>'План НП'!B160</f>
        <v>0</v>
      </c>
      <c r="C157" s="323">
        <f>'План НП'!F160</f>
        <v>0</v>
      </c>
      <c r="D157" s="323">
        <f>'План НП'!G160</f>
        <v>0</v>
      </c>
      <c r="E157" s="329"/>
      <c r="F157" s="330"/>
      <c r="G157" s="330"/>
      <c r="H157" s="330"/>
      <c r="I157" s="330"/>
      <c r="J157" s="330"/>
      <c r="K157" s="330"/>
      <c r="L157" s="331"/>
      <c r="M157" s="340">
        <f>'План НП'!C160</f>
        <v>0</v>
      </c>
      <c r="N157" s="339">
        <f>'План НП'!D160</f>
        <v>0</v>
      </c>
      <c r="O157" s="327">
        <f>'План НП'!AC160</f>
        <v>0</v>
      </c>
      <c r="P157" s="313">
        <f>'Основні дані'!$B$1</f>
        <v>260</v>
      </c>
    </row>
    <row r="158" spans="1:16" s="163" customFormat="1" ht="15.75">
      <c r="A158" s="328" t="str">
        <f>'План НП'!A161</f>
        <v>ВБ3.8</v>
      </c>
      <c r="B158" s="350">
        <f>'План НП'!B161</f>
        <v>0</v>
      </c>
      <c r="C158" s="323">
        <f>'План НП'!F161</f>
        <v>0</v>
      </c>
      <c r="D158" s="323">
        <f>'План НП'!G161</f>
        <v>0</v>
      </c>
      <c r="E158" s="329"/>
      <c r="F158" s="330"/>
      <c r="G158" s="330"/>
      <c r="H158" s="330"/>
      <c r="I158" s="330"/>
      <c r="J158" s="330"/>
      <c r="K158" s="330"/>
      <c r="L158" s="331"/>
      <c r="M158" s="340">
        <f>'План НП'!C161</f>
        <v>0</v>
      </c>
      <c r="N158" s="339">
        <f>'План НП'!D161</f>
        <v>0</v>
      </c>
      <c r="O158" s="327">
        <f>'План НП'!AC161</f>
        <v>0</v>
      </c>
      <c r="P158" s="313">
        <f>'Основні дані'!$B$1</f>
        <v>260</v>
      </c>
    </row>
    <row r="159" spans="1:16" s="163" customFormat="1" ht="15.75">
      <c r="A159" s="328" t="str">
        <f>'План НП'!A162</f>
        <v>ВБ3.9</v>
      </c>
      <c r="B159" s="350">
        <f>'План НП'!B162</f>
        <v>0</v>
      </c>
      <c r="C159" s="323">
        <f>'План НП'!F162</f>
        <v>0</v>
      </c>
      <c r="D159" s="323">
        <f>'План НП'!G162</f>
        <v>0</v>
      </c>
      <c r="E159" s="329"/>
      <c r="F159" s="330"/>
      <c r="G159" s="330"/>
      <c r="H159" s="330"/>
      <c r="I159" s="330"/>
      <c r="J159" s="330"/>
      <c r="K159" s="330"/>
      <c r="L159" s="331"/>
      <c r="M159" s="340">
        <f>'План НП'!C162</f>
        <v>0</v>
      </c>
      <c r="N159" s="339">
        <f>'План НП'!D162</f>
        <v>0</v>
      </c>
      <c r="O159" s="327">
        <f>'План НП'!AC162</f>
        <v>0</v>
      </c>
      <c r="P159" s="313">
        <f>'Основні дані'!$B$1</f>
        <v>260</v>
      </c>
    </row>
    <row r="160" spans="1:16" s="163" customFormat="1" ht="15.75">
      <c r="A160" s="328" t="str">
        <f>'План НП'!A163</f>
        <v>ВБ3.10</v>
      </c>
      <c r="B160" s="350">
        <f>'План НП'!B163</f>
        <v>0</v>
      </c>
      <c r="C160" s="323">
        <f>'План НП'!F163</f>
        <v>0</v>
      </c>
      <c r="D160" s="323">
        <f>'План НП'!G163</f>
        <v>0</v>
      </c>
      <c r="E160" s="329"/>
      <c r="F160" s="330"/>
      <c r="G160" s="330"/>
      <c r="H160" s="330"/>
      <c r="I160" s="330"/>
      <c r="J160" s="330"/>
      <c r="K160" s="330"/>
      <c r="L160" s="331"/>
      <c r="M160" s="340">
        <f>'План НП'!C163</f>
        <v>0</v>
      </c>
      <c r="N160" s="339">
        <f>'План НП'!D163</f>
        <v>0</v>
      </c>
      <c r="O160" s="327">
        <f>'План НП'!AC163</f>
        <v>0</v>
      </c>
      <c r="P160" s="313">
        <f>'Основні дані'!$B$1</f>
        <v>260</v>
      </c>
    </row>
    <row r="161" spans="1:16" s="163" customFormat="1" ht="15.75">
      <c r="A161" s="328" t="str">
        <f>'План НП'!A164</f>
        <v>ВБ3.11</v>
      </c>
      <c r="B161" s="350">
        <f>'План НП'!B164</f>
        <v>0</v>
      </c>
      <c r="C161" s="323">
        <f>'План НП'!F164</f>
        <v>0</v>
      </c>
      <c r="D161" s="323">
        <f>'План НП'!G164</f>
        <v>0</v>
      </c>
      <c r="E161" s="329"/>
      <c r="F161" s="330"/>
      <c r="G161" s="330"/>
      <c r="H161" s="330"/>
      <c r="I161" s="330"/>
      <c r="J161" s="330"/>
      <c r="K161" s="330"/>
      <c r="L161" s="331"/>
      <c r="M161" s="340">
        <f>'План НП'!C164</f>
        <v>0</v>
      </c>
      <c r="N161" s="339">
        <f>'План НП'!D164</f>
        <v>0</v>
      </c>
      <c r="O161" s="327">
        <f>'План НП'!AC164</f>
        <v>0</v>
      </c>
      <c r="P161" s="313">
        <f>'Основні дані'!$B$1</f>
        <v>260</v>
      </c>
    </row>
    <row r="162" spans="1:16" s="163" customFormat="1" ht="15.75">
      <c r="A162" s="328" t="str">
        <f>'План НП'!A165</f>
        <v>ВБ3.12</v>
      </c>
      <c r="B162" s="350">
        <f>'План НП'!B165</f>
        <v>0</v>
      </c>
      <c r="C162" s="323">
        <f>'План НП'!F165</f>
        <v>0</v>
      </c>
      <c r="D162" s="323">
        <f>'План НП'!G165</f>
        <v>0</v>
      </c>
      <c r="E162" s="329"/>
      <c r="F162" s="330"/>
      <c r="G162" s="330"/>
      <c r="H162" s="330"/>
      <c r="I162" s="330"/>
      <c r="J162" s="330"/>
      <c r="K162" s="330"/>
      <c r="L162" s="331"/>
      <c r="M162" s="340">
        <f>'План НП'!C165</f>
        <v>0</v>
      </c>
      <c r="N162" s="339">
        <f>'План НП'!D165</f>
        <v>0</v>
      </c>
      <c r="O162" s="327">
        <f>'План НП'!AC165</f>
        <v>0</v>
      </c>
      <c r="P162" s="313">
        <f>'Основні дані'!$B$1</f>
        <v>260</v>
      </c>
    </row>
    <row r="163" spans="1:16" s="163" customFormat="1" ht="15.75">
      <c r="A163" s="328" t="str">
        <f>'План НП'!A166</f>
        <v>ВБ3.13</v>
      </c>
      <c r="B163" s="350">
        <f>'План НП'!B166</f>
        <v>0</v>
      </c>
      <c r="C163" s="323">
        <f>'План НП'!F166</f>
        <v>0</v>
      </c>
      <c r="D163" s="323">
        <f>'План НП'!G166</f>
        <v>0</v>
      </c>
      <c r="E163" s="329"/>
      <c r="F163" s="330"/>
      <c r="G163" s="330"/>
      <c r="H163" s="330"/>
      <c r="I163" s="330"/>
      <c r="J163" s="330"/>
      <c r="K163" s="330"/>
      <c r="L163" s="331"/>
      <c r="M163" s="340">
        <f>'План НП'!C166</f>
        <v>0</v>
      </c>
      <c r="N163" s="339">
        <f>'План НП'!D166</f>
        <v>0</v>
      </c>
      <c r="O163" s="327">
        <f>'План НП'!AC166</f>
        <v>0</v>
      </c>
      <c r="P163" s="313">
        <f>'Основні дані'!$B$1</f>
        <v>260</v>
      </c>
    </row>
    <row r="164" spans="1:16" s="163" customFormat="1" ht="15.75">
      <c r="A164" s="328" t="str">
        <f>'План НП'!A167</f>
        <v>ВБ3.14</v>
      </c>
      <c r="B164" s="350">
        <f>'План НП'!B167</f>
        <v>0</v>
      </c>
      <c r="C164" s="323">
        <f>'План НП'!F167</f>
        <v>0</v>
      </c>
      <c r="D164" s="323">
        <f>'План НП'!G167</f>
        <v>0</v>
      </c>
      <c r="E164" s="329"/>
      <c r="F164" s="330"/>
      <c r="G164" s="330"/>
      <c r="H164" s="330"/>
      <c r="I164" s="330"/>
      <c r="J164" s="330"/>
      <c r="K164" s="330"/>
      <c r="L164" s="331"/>
      <c r="M164" s="340">
        <f>'План НП'!C167</f>
        <v>0</v>
      </c>
      <c r="N164" s="339">
        <f>'План НП'!D167</f>
        <v>0</v>
      </c>
      <c r="O164" s="327">
        <f>'План НП'!AC167</f>
        <v>0</v>
      </c>
      <c r="P164" s="313">
        <f>'Основні дані'!$B$1</f>
        <v>260</v>
      </c>
    </row>
    <row r="165" spans="1:16" s="163" customFormat="1" ht="15.75">
      <c r="A165" s="328" t="str">
        <f>'План НП'!A168</f>
        <v>ВБ3.15</v>
      </c>
      <c r="B165" s="350">
        <f>'План НП'!B168</f>
        <v>0</v>
      </c>
      <c r="C165" s="323">
        <f>'План НП'!F168</f>
        <v>0</v>
      </c>
      <c r="D165" s="323">
        <f>'План НП'!G168</f>
        <v>0</v>
      </c>
      <c r="E165" s="329"/>
      <c r="F165" s="330"/>
      <c r="G165" s="330"/>
      <c r="H165" s="330"/>
      <c r="I165" s="330"/>
      <c r="J165" s="330"/>
      <c r="K165" s="330"/>
      <c r="L165" s="331"/>
      <c r="M165" s="340">
        <f>'План НП'!C168</f>
        <v>0</v>
      </c>
      <c r="N165" s="339">
        <f>'План НП'!D168</f>
        <v>0</v>
      </c>
      <c r="O165" s="327">
        <f>'План НП'!AC168</f>
        <v>0</v>
      </c>
      <c r="P165" s="313">
        <f>'Основні дані'!$B$1</f>
        <v>260</v>
      </c>
    </row>
    <row r="166" spans="1:16" s="163" customFormat="1" ht="15.75">
      <c r="A166" s="328" t="str">
        <f>'План НП'!A169</f>
        <v>ВБ3.16</v>
      </c>
      <c r="B166" s="350">
        <f>'План НП'!B169</f>
        <v>0</v>
      </c>
      <c r="C166" s="323">
        <f>'План НП'!F169</f>
        <v>0</v>
      </c>
      <c r="D166" s="323">
        <f>'План НП'!G169</f>
        <v>0</v>
      </c>
      <c r="E166" s="329"/>
      <c r="F166" s="330"/>
      <c r="G166" s="330"/>
      <c r="H166" s="330"/>
      <c r="I166" s="330"/>
      <c r="J166" s="330"/>
      <c r="K166" s="330"/>
      <c r="L166" s="331"/>
      <c r="M166" s="340">
        <f>'План НП'!C169</f>
        <v>0</v>
      </c>
      <c r="N166" s="339">
        <f>'План НП'!D169</f>
        <v>0</v>
      </c>
      <c r="O166" s="327">
        <f>'План НП'!AC169</f>
        <v>0</v>
      </c>
      <c r="P166" s="313">
        <f>'Основні дані'!$B$1</f>
        <v>260</v>
      </c>
    </row>
    <row r="167" spans="1:16" s="163" customFormat="1" ht="15.75">
      <c r="A167" s="328" t="str">
        <f>'План НП'!A170</f>
        <v>ВБ3.17</v>
      </c>
      <c r="B167" s="350">
        <f>'План НП'!B170</f>
        <v>0</v>
      </c>
      <c r="C167" s="323">
        <f>'План НП'!F170</f>
        <v>0</v>
      </c>
      <c r="D167" s="323">
        <f>'План НП'!G170</f>
        <v>0</v>
      </c>
      <c r="E167" s="329"/>
      <c r="F167" s="330"/>
      <c r="G167" s="330"/>
      <c r="H167" s="330"/>
      <c r="I167" s="330"/>
      <c r="J167" s="330"/>
      <c r="K167" s="330"/>
      <c r="L167" s="331"/>
      <c r="M167" s="340">
        <f>'План НП'!C170</f>
        <v>0</v>
      </c>
      <c r="N167" s="339">
        <f>'План НП'!D170</f>
        <v>0</v>
      </c>
      <c r="O167" s="327">
        <f>'План НП'!AC170</f>
        <v>0</v>
      </c>
      <c r="P167" s="313">
        <f>'Основні дані'!$B$1</f>
        <v>260</v>
      </c>
    </row>
    <row r="168" spans="1:16" s="163" customFormat="1" ht="15.75">
      <c r="A168" s="328" t="str">
        <f>'План НП'!A171</f>
        <v>ВБ3.18</v>
      </c>
      <c r="B168" s="350">
        <f>'План НП'!B171</f>
        <v>0</v>
      </c>
      <c r="C168" s="323">
        <f>'План НП'!F171</f>
        <v>0</v>
      </c>
      <c r="D168" s="323">
        <f>'План НП'!G171</f>
        <v>0</v>
      </c>
      <c r="E168" s="329"/>
      <c r="F168" s="330"/>
      <c r="G168" s="330"/>
      <c r="H168" s="330"/>
      <c r="I168" s="330"/>
      <c r="J168" s="330"/>
      <c r="K168" s="330"/>
      <c r="L168" s="331"/>
      <c r="M168" s="340">
        <f>'План НП'!C171</f>
        <v>0</v>
      </c>
      <c r="N168" s="339">
        <f>'План НП'!D171</f>
        <v>0</v>
      </c>
      <c r="O168" s="327">
        <f>'План НП'!AC171</f>
        <v>0</v>
      </c>
      <c r="P168" s="313">
        <f>'Основні дані'!$B$1</f>
        <v>260</v>
      </c>
    </row>
    <row r="169" spans="1:16" s="163" customFormat="1" ht="15.75">
      <c r="A169" s="328" t="str">
        <f>'План НП'!A172</f>
        <v>ВБ3.19</v>
      </c>
      <c r="B169" s="350">
        <f>'План НП'!B172</f>
        <v>0</v>
      </c>
      <c r="C169" s="323">
        <f>'План НП'!F172</f>
        <v>0</v>
      </c>
      <c r="D169" s="323">
        <f>'План НП'!G172</f>
        <v>0</v>
      </c>
      <c r="E169" s="329"/>
      <c r="F169" s="330"/>
      <c r="G169" s="330"/>
      <c r="H169" s="330"/>
      <c r="I169" s="330"/>
      <c r="J169" s="330"/>
      <c r="K169" s="330"/>
      <c r="L169" s="331"/>
      <c r="M169" s="340">
        <f>'План НП'!C172</f>
        <v>0</v>
      </c>
      <c r="N169" s="339">
        <f>'План НП'!D172</f>
        <v>0</v>
      </c>
      <c r="O169" s="327">
        <f>'План НП'!AC172</f>
        <v>0</v>
      </c>
      <c r="P169" s="313">
        <f>'Основні дані'!$B$1</f>
        <v>260</v>
      </c>
    </row>
    <row r="170" spans="1:16" s="163" customFormat="1" ht="15.75">
      <c r="A170" s="328" t="str">
        <f>'План НП'!A173</f>
        <v>ВБ3.20</v>
      </c>
      <c r="B170" s="350">
        <f>'План НП'!B173</f>
        <v>0</v>
      </c>
      <c r="C170" s="323">
        <f>'План НП'!F173</f>
        <v>0</v>
      </c>
      <c r="D170" s="323">
        <f>'План НП'!G173</f>
        <v>0</v>
      </c>
      <c r="E170" s="329"/>
      <c r="F170" s="330"/>
      <c r="G170" s="330"/>
      <c r="H170" s="330"/>
      <c r="I170" s="330"/>
      <c r="J170" s="330"/>
      <c r="K170" s="330"/>
      <c r="L170" s="331"/>
      <c r="M170" s="340">
        <f>'План НП'!C173</f>
        <v>0</v>
      </c>
      <c r="N170" s="339">
        <f>'План НП'!D173</f>
        <v>0</v>
      </c>
      <c r="O170" s="327">
        <f>'План НП'!AC173</f>
        <v>0</v>
      </c>
      <c r="P170" s="313">
        <f>'Основні дані'!$B$1</f>
        <v>260</v>
      </c>
    </row>
    <row r="171" spans="1:16" s="163" customFormat="1" ht="15.75">
      <c r="A171" s="328" t="str">
        <f>'План НП'!A174</f>
        <v>ВБ3.21</v>
      </c>
      <c r="B171" s="350">
        <f>'План НП'!B174</f>
        <v>0</v>
      </c>
      <c r="C171" s="323">
        <f>'План НП'!F174</f>
        <v>0</v>
      </c>
      <c r="D171" s="323">
        <f>'План НП'!G174</f>
        <v>0</v>
      </c>
      <c r="E171" s="329"/>
      <c r="F171" s="330"/>
      <c r="G171" s="330"/>
      <c r="H171" s="330"/>
      <c r="I171" s="330"/>
      <c r="J171" s="330"/>
      <c r="K171" s="330"/>
      <c r="L171" s="331"/>
      <c r="M171" s="340">
        <f>'План НП'!C174</f>
        <v>0</v>
      </c>
      <c r="N171" s="339">
        <f>'План НП'!D174</f>
        <v>0</v>
      </c>
      <c r="O171" s="327">
        <f>'План НП'!AC174</f>
        <v>0</v>
      </c>
      <c r="P171" s="313">
        <f>'Основні дані'!$B$1</f>
        <v>260</v>
      </c>
    </row>
    <row r="172" spans="1:16" s="163" customFormat="1" ht="15.75">
      <c r="A172" s="328" t="str">
        <f>'План НП'!A175</f>
        <v>ВБ3.22</v>
      </c>
      <c r="B172" s="350">
        <f>'План НП'!B175</f>
        <v>0</v>
      </c>
      <c r="C172" s="323">
        <f>'План НП'!F175</f>
        <v>0</v>
      </c>
      <c r="D172" s="323">
        <f>'План НП'!G175</f>
        <v>0</v>
      </c>
      <c r="E172" s="329"/>
      <c r="F172" s="330"/>
      <c r="G172" s="330"/>
      <c r="H172" s="330"/>
      <c r="I172" s="330"/>
      <c r="J172" s="330"/>
      <c r="K172" s="330"/>
      <c r="L172" s="331"/>
      <c r="M172" s="340">
        <f>'План НП'!C175</f>
        <v>0</v>
      </c>
      <c r="N172" s="339">
        <f>'План НП'!D175</f>
        <v>0</v>
      </c>
      <c r="O172" s="327">
        <f>'План НП'!AC175</f>
        <v>0</v>
      </c>
      <c r="P172" s="313">
        <f>'Основні дані'!$B$1</f>
        <v>260</v>
      </c>
    </row>
    <row r="173" spans="1:16" s="163" customFormat="1" ht="15.75">
      <c r="A173" s="328" t="str">
        <f>'План НП'!A176</f>
        <v>ВБ3.23</v>
      </c>
      <c r="B173" s="350">
        <f>'План НП'!B176</f>
        <v>0</v>
      </c>
      <c r="C173" s="323">
        <f>'План НП'!F176</f>
        <v>0</v>
      </c>
      <c r="D173" s="323">
        <f>'План НП'!G176</f>
        <v>0</v>
      </c>
      <c r="E173" s="329"/>
      <c r="F173" s="330"/>
      <c r="G173" s="330"/>
      <c r="H173" s="330"/>
      <c r="I173" s="330"/>
      <c r="J173" s="330"/>
      <c r="K173" s="330"/>
      <c r="L173" s="331"/>
      <c r="M173" s="340">
        <f>'План НП'!C176</f>
        <v>0</v>
      </c>
      <c r="N173" s="339">
        <f>'План НП'!D176</f>
        <v>0</v>
      </c>
      <c r="O173" s="327">
        <f>'План НП'!AC176</f>
        <v>0</v>
      </c>
      <c r="P173" s="313">
        <f>'Основні дані'!$B$1</f>
        <v>260</v>
      </c>
    </row>
    <row r="174" spans="1:16" s="163" customFormat="1" ht="15.75">
      <c r="A174" s="328" t="str">
        <f>'План НП'!A177</f>
        <v>ВБ3.24</v>
      </c>
      <c r="B174" s="350">
        <f>'План НП'!B177</f>
        <v>0</v>
      </c>
      <c r="C174" s="323">
        <f>'План НП'!F177</f>
        <v>0</v>
      </c>
      <c r="D174" s="323">
        <f>'План НП'!G177</f>
        <v>0</v>
      </c>
      <c r="E174" s="329"/>
      <c r="F174" s="330"/>
      <c r="G174" s="330"/>
      <c r="H174" s="330"/>
      <c r="I174" s="330"/>
      <c r="J174" s="330"/>
      <c r="K174" s="330"/>
      <c r="L174" s="331"/>
      <c r="M174" s="340">
        <f>'План НП'!C177</f>
        <v>0</v>
      </c>
      <c r="N174" s="339">
        <f>'План НП'!D177</f>
        <v>0</v>
      </c>
      <c r="O174" s="327">
        <f>'План НП'!AC177</f>
        <v>0</v>
      </c>
      <c r="P174" s="313">
        <f>'Основні дані'!$B$1</f>
        <v>260</v>
      </c>
    </row>
    <row r="175" spans="1:16" s="163" customFormat="1" ht="15.75">
      <c r="A175" s="328" t="str">
        <f>'План НП'!A178</f>
        <v>ВБ3.25</v>
      </c>
      <c r="B175" s="350">
        <f>'План НП'!B178</f>
        <v>0</v>
      </c>
      <c r="C175" s="323">
        <f>'План НП'!F178</f>
        <v>0</v>
      </c>
      <c r="D175" s="323">
        <f>'План НП'!G178</f>
        <v>0</v>
      </c>
      <c r="E175" s="329"/>
      <c r="F175" s="330"/>
      <c r="G175" s="330"/>
      <c r="H175" s="330"/>
      <c r="I175" s="330"/>
      <c r="J175" s="330"/>
      <c r="K175" s="330"/>
      <c r="L175" s="331"/>
      <c r="M175" s="340">
        <f>'План НП'!C178</f>
        <v>0</v>
      </c>
      <c r="N175" s="339">
        <f>'План НП'!D178</f>
        <v>0</v>
      </c>
      <c r="O175" s="327">
        <f>'План НП'!AC178</f>
        <v>0</v>
      </c>
      <c r="P175" s="313">
        <f>'Основні дані'!$B$1</f>
        <v>260</v>
      </c>
    </row>
    <row r="176" spans="1:16" s="163" customFormat="1" ht="15.75">
      <c r="A176" s="554">
        <f>'План НП'!A179</f>
        <v>0</v>
      </c>
      <c r="B176" s="555" t="str">
        <f>'План НП'!B179</f>
        <v>Практика</v>
      </c>
      <c r="C176" s="556">
        <f>'План НП'!F179</f>
        <v>6</v>
      </c>
      <c r="D176" s="556">
        <f>'План НП'!G179</f>
        <v>180</v>
      </c>
      <c r="E176" s="557"/>
      <c r="F176" s="558"/>
      <c r="G176" s="558"/>
      <c r="H176" s="558"/>
      <c r="I176" s="558"/>
      <c r="J176" s="558"/>
      <c r="K176" s="558"/>
      <c r="L176" s="559"/>
      <c r="M176" s="560">
        <f>'План НП'!C179</f>
        <v>0</v>
      </c>
      <c r="N176" s="561" t="str">
        <f>'План НП'!D179</f>
        <v>8</v>
      </c>
      <c r="O176" s="562">
        <f>'План НП'!AC179</f>
        <v>0</v>
      </c>
      <c r="P176" s="313">
        <f>'Основні дані'!$B$1</f>
        <v>260</v>
      </c>
    </row>
    <row r="177" spans="1:16" s="163" customFormat="1" ht="15.75">
      <c r="A177" s="554">
        <f>'План НП'!A180</f>
        <v>0</v>
      </c>
      <c r="B177" s="555" t="str">
        <f>'План НП'!B180</f>
        <v>Атестація</v>
      </c>
      <c r="C177" s="556">
        <f>'План НП'!F180</f>
        <v>6</v>
      </c>
      <c r="D177" s="556">
        <f>'План НП'!G180</f>
        <v>180</v>
      </c>
      <c r="E177" s="557"/>
      <c r="F177" s="558"/>
      <c r="G177" s="558"/>
      <c r="H177" s="558"/>
      <c r="I177" s="558"/>
      <c r="J177" s="558"/>
      <c r="K177" s="558"/>
      <c r="L177" s="559"/>
      <c r="M177" s="560">
        <f>'План НП'!C180</f>
        <v>0</v>
      </c>
      <c r="N177" s="561">
        <f>'План НП'!D180</f>
        <v>0</v>
      </c>
      <c r="O177" s="562">
        <f>'План НП'!AC180</f>
        <v>0</v>
      </c>
      <c r="P177" s="313">
        <f>'Основні дані'!$B$1</f>
        <v>260</v>
      </c>
    </row>
    <row r="178" spans="1:16" s="163" customFormat="1" ht="15.75">
      <c r="A178" s="542" t="str">
        <f>'План НП'!A181</f>
        <v>3.1.4</v>
      </c>
      <c r="B178" s="543" t="str">
        <f>'План НП'!B181</f>
        <v>Блок дисциплін 04 "Назва блоку"</v>
      </c>
      <c r="C178" s="544">
        <f>'План НП'!F181</f>
        <v>12</v>
      </c>
      <c r="D178" s="544">
        <f>'План НП'!G181</f>
        <v>360</v>
      </c>
      <c r="E178" s="545"/>
      <c r="F178" s="546"/>
      <c r="G178" s="546"/>
      <c r="H178" s="546"/>
      <c r="I178" s="546"/>
      <c r="J178" s="546"/>
      <c r="K178" s="546"/>
      <c r="L178" s="547"/>
      <c r="M178" s="548"/>
      <c r="N178" s="549"/>
      <c r="O178" s="564">
        <f>'План НП'!AC181</f>
        <v>0</v>
      </c>
      <c r="P178" s="313">
        <f>'Основні дані'!$B$1</f>
        <v>260</v>
      </c>
    </row>
    <row r="179" spans="1:16" s="163" customFormat="1" ht="15.75">
      <c r="A179" s="322" t="str">
        <f>'План НП'!A182</f>
        <v>ВБ4.1</v>
      </c>
      <c r="B179" s="350">
        <f>'План НП'!B182</f>
        <v>0</v>
      </c>
      <c r="C179" s="323">
        <f>'План НП'!F182</f>
        <v>0</v>
      </c>
      <c r="D179" s="323">
        <f>'План НП'!G182</f>
        <v>0</v>
      </c>
      <c r="E179" s="324"/>
      <c r="F179" s="325"/>
      <c r="G179" s="325"/>
      <c r="H179" s="325"/>
      <c r="I179" s="325"/>
      <c r="J179" s="325"/>
      <c r="K179" s="325"/>
      <c r="L179" s="326"/>
      <c r="M179" s="340">
        <f>'План НП'!C182</f>
        <v>0</v>
      </c>
      <c r="N179" s="339">
        <f>'План НП'!D182</f>
        <v>0</v>
      </c>
      <c r="O179" s="327">
        <f>'План НП'!AC182</f>
        <v>0</v>
      </c>
      <c r="P179" s="313">
        <f>'Основні дані'!$B$1</f>
        <v>260</v>
      </c>
    </row>
    <row r="180" spans="1:16" s="163" customFormat="1" ht="15.75">
      <c r="A180" s="328" t="str">
        <f>'План НП'!A183</f>
        <v>ВБ4.2</v>
      </c>
      <c r="B180" s="350">
        <f>'План НП'!B183</f>
        <v>0</v>
      </c>
      <c r="C180" s="323">
        <f>'План НП'!F183</f>
        <v>0</v>
      </c>
      <c r="D180" s="323">
        <f>'План НП'!G183</f>
        <v>0</v>
      </c>
      <c r="E180" s="329"/>
      <c r="F180" s="330"/>
      <c r="G180" s="330"/>
      <c r="H180" s="330"/>
      <c r="I180" s="330"/>
      <c r="J180" s="330"/>
      <c r="K180" s="330"/>
      <c r="L180" s="331"/>
      <c r="M180" s="340">
        <f>'План НП'!C183</f>
        <v>0</v>
      </c>
      <c r="N180" s="339">
        <f>'План НП'!D183</f>
        <v>0</v>
      </c>
      <c r="O180" s="327">
        <f>'План НП'!AC183</f>
        <v>0</v>
      </c>
      <c r="P180" s="313">
        <f>'Основні дані'!$B$1</f>
        <v>260</v>
      </c>
    </row>
    <row r="181" spans="1:16" s="163" customFormat="1" ht="15.75">
      <c r="A181" s="328" t="str">
        <f>'План НП'!A184</f>
        <v>ВБ4.3</v>
      </c>
      <c r="B181" s="350">
        <f>'План НП'!B184</f>
        <v>0</v>
      </c>
      <c r="C181" s="323">
        <f>'План НП'!F184</f>
        <v>0</v>
      </c>
      <c r="D181" s="323">
        <f>'План НП'!G184</f>
        <v>0</v>
      </c>
      <c r="E181" s="329"/>
      <c r="F181" s="330"/>
      <c r="G181" s="330"/>
      <c r="H181" s="330"/>
      <c r="I181" s="330"/>
      <c r="J181" s="330"/>
      <c r="K181" s="330"/>
      <c r="L181" s="331"/>
      <c r="M181" s="340">
        <f>'План НП'!C184</f>
        <v>0</v>
      </c>
      <c r="N181" s="339">
        <f>'План НП'!D184</f>
        <v>0</v>
      </c>
      <c r="O181" s="327">
        <f>'План НП'!AC184</f>
        <v>0</v>
      </c>
      <c r="P181" s="313">
        <f>'Основні дані'!$B$1</f>
        <v>260</v>
      </c>
    </row>
    <row r="182" spans="1:16" s="163" customFormat="1" ht="15.75">
      <c r="A182" s="328" t="str">
        <f>'План НП'!A185</f>
        <v>ВБ4.4</v>
      </c>
      <c r="B182" s="350">
        <f>'План НП'!B185</f>
        <v>0</v>
      </c>
      <c r="C182" s="323">
        <f>'План НП'!F185</f>
        <v>0</v>
      </c>
      <c r="D182" s="323">
        <f>'План НП'!G185</f>
        <v>0</v>
      </c>
      <c r="E182" s="329"/>
      <c r="F182" s="330"/>
      <c r="G182" s="330"/>
      <c r="H182" s="330"/>
      <c r="I182" s="330"/>
      <c r="J182" s="330"/>
      <c r="K182" s="330"/>
      <c r="L182" s="331"/>
      <c r="M182" s="340">
        <f>'План НП'!C185</f>
        <v>0</v>
      </c>
      <c r="N182" s="339">
        <f>'План НП'!D185</f>
        <v>0</v>
      </c>
      <c r="O182" s="327">
        <f>'План НП'!AC185</f>
        <v>0</v>
      </c>
      <c r="P182" s="313">
        <f>'Основні дані'!$B$1</f>
        <v>260</v>
      </c>
    </row>
    <row r="183" spans="1:16" s="163" customFormat="1" ht="15.75">
      <c r="A183" s="328" t="str">
        <f>'План НП'!A186</f>
        <v>ВБ4.5</v>
      </c>
      <c r="B183" s="350">
        <f>'План НП'!B186</f>
        <v>0</v>
      </c>
      <c r="C183" s="323">
        <f>'План НП'!F186</f>
        <v>0</v>
      </c>
      <c r="D183" s="323">
        <f>'План НП'!G186</f>
        <v>0</v>
      </c>
      <c r="E183" s="329"/>
      <c r="F183" s="330"/>
      <c r="G183" s="330"/>
      <c r="H183" s="330"/>
      <c r="I183" s="330"/>
      <c r="J183" s="330"/>
      <c r="K183" s="330"/>
      <c r="L183" s="331"/>
      <c r="M183" s="340">
        <f>'План НП'!C186</f>
        <v>0</v>
      </c>
      <c r="N183" s="339">
        <f>'План НП'!D186</f>
        <v>0</v>
      </c>
      <c r="O183" s="327">
        <f>'План НП'!AC186</f>
        <v>0</v>
      </c>
      <c r="P183" s="313">
        <f>'Основні дані'!$B$1</f>
        <v>260</v>
      </c>
    </row>
    <row r="184" spans="1:16" s="163" customFormat="1" ht="15.75">
      <c r="A184" s="328" t="str">
        <f>'План НП'!A187</f>
        <v>ВБ4.6</v>
      </c>
      <c r="B184" s="350">
        <f>'План НП'!B187</f>
        <v>0</v>
      </c>
      <c r="C184" s="323">
        <f>'План НП'!F187</f>
        <v>0</v>
      </c>
      <c r="D184" s="323">
        <f>'План НП'!G187</f>
        <v>0</v>
      </c>
      <c r="E184" s="329"/>
      <c r="F184" s="330"/>
      <c r="G184" s="330"/>
      <c r="H184" s="330"/>
      <c r="I184" s="330"/>
      <c r="J184" s="330"/>
      <c r="K184" s="330"/>
      <c r="L184" s="331"/>
      <c r="M184" s="340">
        <f>'План НП'!C187</f>
        <v>0</v>
      </c>
      <c r="N184" s="339">
        <f>'План НП'!D187</f>
        <v>0</v>
      </c>
      <c r="O184" s="327">
        <f>'План НП'!AC187</f>
        <v>0</v>
      </c>
      <c r="P184" s="313">
        <f>'Основні дані'!$B$1</f>
        <v>260</v>
      </c>
    </row>
    <row r="185" spans="1:16" s="163" customFormat="1" ht="15.75">
      <c r="A185" s="328" t="str">
        <f>'План НП'!A188</f>
        <v>ВБ4.7</v>
      </c>
      <c r="B185" s="350">
        <f>'План НП'!B188</f>
        <v>0</v>
      </c>
      <c r="C185" s="323">
        <f>'План НП'!F188</f>
        <v>0</v>
      </c>
      <c r="D185" s="323">
        <f>'План НП'!G188</f>
        <v>0</v>
      </c>
      <c r="E185" s="329"/>
      <c r="F185" s="330"/>
      <c r="G185" s="330"/>
      <c r="H185" s="330"/>
      <c r="I185" s="330"/>
      <c r="J185" s="330"/>
      <c r="K185" s="330"/>
      <c r="L185" s="331"/>
      <c r="M185" s="340">
        <f>'План НП'!C188</f>
        <v>0</v>
      </c>
      <c r="N185" s="339">
        <f>'План НП'!D188</f>
        <v>0</v>
      </c>
      <c r="O185" s="327">
        <f>'План НП'!AC188</f>
        <v>0</v>
      </c>
      <c r="P185" s="313">
        <f>'Основні дані'!$B$1</f>
        <v>260</v>
      </c>
    </row>
    <row r="186" spans="1:16" s="163" customFormat="1" ht="15.75">
      <c r="A186" s="328" t="str">
        <f>'План НП'!A189</f>
        <v>ВБ4.8</v>
      </c>
      <c r="B186" s="350">
        <f>'План НП'!B189</f>
        <v>0</v>
      </c>
      <c r="C186" s="323">
        <f>'План НП'!F189</f>
        <v>0</v>
      </c>
      <c r="D186" s="323">
        <f>'План НП'!G189</f>
        <v>0</v>
      </c>
      <c r="E186" s="329"/>
      <c r="F186" s="330"/>
      <c r="G186" s="330"/>
      <c r="H186" s="330"/>
      <c r="I186" s="330"/>
      <c r="J186" s="330"/>
      <c r="K186" s="330"/>
      <c r="L186" s="331"/>
      <c r="M186" s="340">
        <f>'План НП'!C189</f>
        <v>0</v>
      </c>
      <c r="N186" s="339">
        <f>'План НП'!D189</f>
        <v>0</v>
      </c>
      <c r="O186" s="327">
        <f>'План НП'!AC189</f>
        <v>0</v>
      </c>
      <c r="P186" s="313">
        <f>'Основні дані'!$B$1</f>
        <v>260</v>
      </c>
    </row>
    <row r="187" spans="1:16" s="163" customFormat="1" ht="15.75">
      <c r="A187" s="328" t="str">
        <f>'План НП'!A190</f>
        <v>ВБ4.9</v>
      </c>
      <c r="B187" s="350">
        <f>'План НП'!B190</f>
        <v>0</v>
      </c>
      <c r="C187" s="323">
        <f>'План НП'!F190</f>
        <v>0</v>
      </c>
      <c r="D187" s="323">
        <f>'План НП'!G190</f>
        <v>0</v>
      </c>
      <c r="E187" s="329"/>
      <c r="F187" s="330"/>
      <c r="G187" s="330"/>
      <c r="H187" s="330"/>
      <c r="I187" s="330"/>
      <c r="J187" s="330"/>
      <c r="K187" s="330"/>
      <c r="L187" s="331"/>
      <c r="M187" s="340">
        <f>'План НП'!C190</f>
        <v>0</v>
      </c>
      <c r="N187" s="339">
        <f>'План НП'!D190</f>
        <v>0</v>
      </c>
      <c r="O187" s="327">
        <f>'План НП'!AC190</f>
        <v>0</v>
      </c>
      <c r="P187" s="313">
        <f>'Основні дані'!$B$1</f>
        <v>260</v>
      </c>
    </row>
    <row r="188" spans="1:16" s="163" customFormat="1" ht="15.75">
      <c r="A188" s="328" t="str">
        <f>'План НП'!A191</f>
        <v>ВБ4.10</v>
      </c>
      <c r="B188" s="350">
        <f>'План НП'!B191</f>
        <v>0</v>
      </c>
      <c r="C188" s="323">
        <f>'План НП'!F191</f>
        <v>0</v>
      </c>
      <c r="D188" s="323">
        <f>'План НП'!G191</f>
        <v>0</v>
      </c>
      <c r="E188" s="329"/>
      <c r="F188" s="330"/>
      <c r="G188" s="330"/>
      <c r="H188" s="330"/>
      <c r="I188" s="330"/>
      <c r="J188" s="330"/>
      <c r="K188" s="330"/>
      <c r="L188" s="331"/>
      <c r="M188" s="340">
        <f>'План НП'!C191</f>
        <v>0</v>
      </c>
      <c r="N188" s="339">
        <f>'План НП'!D191</f>
        <v>0</v>
      </c>
      <c r="O188" s="327">
        <f>'План НП'!AC191</f>
        <v>0</v>
      </c>
      <c r="P188" s="313">
        <f>'Основні дані'!$B$1</f>
        <v>260</v>
      </c>
    </row>
    <row r="189" spans="1:16" s="163" customFormat="1" ht="15.75">
      <c r="A189" s="328" t="str">
        <f>'План НП'!A192</f>
        <v>ВБ4.11</v>
      </c>
      <c r="B189" s="350">
        <f>'План НП'!B192</f>
        <v>0</v>
      </c>
      <c r="C189" s="323">
        <f>'План НП'!F192</f>
        <v>0</v>
      </c>
      <c r="D189" s="323">
        <f>'План НП'!G192</f>
        <v>0</v>
      </c>
      <c r="E189" s="329"/>
      <c r="F189" s="330"/>
      <c r="G189" s="330"/>
      <c r="H189" s="330"/>
      <c r="I189" s="330"/>
      <c r="J189" s="330"/>
      <c r="K189" s="330"/>
      <c r="L189" s="331"/>
      <c r="M189" s="340">
        <f>'План НП'!C192</f>
        <v>0</v>
      </c>
      <c r="N189" s="339">
        <f>'План НП'!D192</f>
        <v>0</v>
      </c>
      <c r="O189" s="327">
        <f>'План НП'!AC192</f>
        <v>0</v>
      </c>
      <c r="P189" s="313">
        <f>'Основні дані'!$B$1</f>
        <v>260</v>
      </c>
    </row>
    <row r="190" spans="1:16" s="163" customFormat="1" ht="15.75">
      <c r="A190" s="328" t="str">
        <f>'План НП'!A193</f>
        <v>ВБ4.12</v>
      </c>
      <c r="B190" s="350">
        <f>'План НП'!B193</f>
        <v>0</v>
      </c>
      <c r="C190" s="323">
        <f>'План НП'!F193</f>
        <v>0</v>
      </c>
      <c r="D190" s="323">
        <f>'План НП'!G193</f>
        <v>0</v>
      </c>
      <c r="E190" s="329"/>
      <c r="F190" s="330"/>
      <c r="G190" s="330"/>
      <c r="H190" s="330"/>
      <c r="I190" s="330"/>
      <c r="J190" s="330"/>
      <c r="K190" s="330"/>
      <c r="L190" s="331"/>
      <c r="M190" s="340">
        <f>'План НП'!C193</f>
        <v>0</v>
      </c>
      <c r="N190" s="339">
        <f>'План НП'!D193</f>
        <v>0</v>
      </c>
      <c r="O190" s="327">
        <f>'План НП'!AC193</f>
        <v>0</v>
      </c>
      <c r="P190" s="313">
        <f>'Основні дані'!$B$1</f>
        <v>260</v>
      </c>
    </row>
    <row r="191" spans="1:16" s="163" customFormat="1" ht="15.75">
      <c r="A191" s="328" t="str">
        <f>'План НП'!A194</f>
        <v>ВБ4.13</v>
      </c>
      <c r="B191" s="350">
        <f>'План НП'!B194</f>
        <v>0</v>
      </c>
      <c r="C191" s="323">
        <f>'План НП'!F194</f>
        <v>0</v>
      </c>
      <c r="D191" s="323">
        <f>'План НП'!G194</f>
        <v>0</v>
      </c>
      <c r="E191" s="329"/>
      <c r="F191" s="330"/>
      <c r="G191" s="330"/>
      <c r="H191" s="330"/>
      <c r="I191" s="330"/>
      <c r="J191" s="330"/>
      <c r="K191" s="330"/>
      <c r="L191" s="331"/>
      <c r="M191" s="340">
        <f>'План НП'!C194</f>
        <v>0</v>
      </c>
      <c r="N191" s="339">
        <f>'План НП'!D194</f>
        <v>0</v>
      </c>
      <c r="O191" s="327">
        <f>'План НП'!AC194</f>
        <v>0</v>
      </c>
      <c r="P191" s="313">
        <f>'Основні дані'!$B$1</f>
        <v>260</v>
      </c>
    </row>
    <row r="192" spans="1:16" s="163" customFormat="1" ht="15.75">
      <c r="A192" s="328" t="str">
        <f>'План НП'!A195</f>
        <v>ВБ4.14</v>
      </c>
      <c r="B192" s="350">
        <f>'План НП'!B195</f>
        <v>0</v>
      </c>
      <c r="C192" s="323">
        <f>'План НП'!F195</f>
        <v>0</v>
      </c>
      <c r="D192" s="323">
        <f>'План НП'!G195</f>
        <v>0</v>
      </c>
      <c r="E192" s="329"/>
      <c r="F192" s="330"/>
      <c r="G192" s="330"/>
      <c r="H192" s="330"/>
      <c r="I192" s="330"/>
      <c r="J192" s="330"/>
      <c r="K192" s="330"/>
      <c r="L192" s="331"/>
      <c r="M192" s="340">
        <f>'План НП'!C195</f>
        <v>0</v>
      </c>
      <c r="N192" s="339">
        <f>'План НП'!D195</f>
        <v>0</v>
      </c>
      <c r="O192" s="327">
        <f>'План НП'!AC195</f>
        <v>0</v>
      </c>
      <c r="P192" s="313">
        <f>'Основні дані'!$B$1</f>
        <v>260</v>
      </c>
    </row>
    <row r="193" spans="1:16" s="163" customFormat="1" ht="15.75">
      <c r="A193" s="328" t="str">
        <f>'План НП'!A196</f>
        <v>ВБ4.15</v>
      </c>
      <c r="B193" s="350">
        <f>'План НП'!B196</f>
        <v>0</v>
      </c>
      <c r="C193" s="323">
        <f>'План НП'!F196</f>
        <v>0</v>
      </c>
      <c r="D193" s="323">
        <f>'План НП'!G196</f>
        <v>0</v>
      </c>
      <c r="E193" s="329"/>
      <c r="F193" s="330"/>
      <c r="G193" s="330"/>
      <c r="H193" s="330"/>
      <c r="I193" s="330"/>
      <c r="J193" s="330"/>
      <c r="K193" s="330"/>
      <c r="L193" s="331"/>
      <c r="M193" s="340">
        <f>'План НП'!C196</f>
        <v>0</v>
      </c>
      <c r="N193" s="339">
        <f>'План НП'!D196</f>
        <v>0</v>
      </c>
      <c r="O193" s="327">
        <f>'План НП'!AC196</f>
        <v>0</v>
      </c>
      <c r="P193" s="313">
        <f>'Основні дані'!$B$1</f>
        <v>260</v>
      </c>
    </row>
    <row r="194" spans="1:16" s="163" customFormat="1" ht="15.75">
      <c r="A194" s="328" t="str">
        <f>'План НП'!A197</f>
        <v>ВБ4.16</v>
      </c>
      <c r="B194" s="350">
        <f>'План НП'!B197</f>
        <v>0</v>
      </c>
      <c r="C194" s="323">
        <f>'План НП'!F197</f>
        <v>0</v>
      </c>
      <c r="D194" s="323">
        <f>'План НП'!G197</f>
        <v>0</v>
      </c>
      <c r="E194" s="329"/>
      <c r="F194" s="330"/>
      <c r="G194" s="330"/>
      <c r="H194" s="330"/>
      <c r="I194" s="330"/>
      <c r="J194" s="330"/>
      <c r="K194" s="330"/>
      <c r="L194" s="331"/>
      <c r="M194" s="340">
        <f>'План НП'!C197</f>
        <v>0</v>
      </c>
      <c r="N194" s="339">
        <f>'План НП'!D197</f>
        <v>0</v>
      </c>
      <c r="O194" s="327">
        <f>'План НП'!AC197</f>
        <v>0</v>
      </c>
      <c r="P194" s="313">
        <f>'Основні дані'!$B$1</f>
        <v>260</v>
      </c>
    </row>
    <row r="195" spans="1:16" s="163" customFormat="1" ht="15.75">
      <c r="A195" s="328" t="str">
        <f>'План НП'!A198</f>
        <v>ВБ4.17</v>
      </c>
      <c r="B195" s="350">
        <f>'План НП'!B198</f>
        <v>0</v>
      </c>
      <c r="C195" s="323">
        <f>'План НП'!F198</f>
        <v>0</v>
      </c>
      <c r="D195" s="323">
        <f>'План НП'!G198</f>
        <v>0</v>
      </c>
      <c r="E195" s="329"/>
      <c r="F195" s="330"/>
      <c r="G195" s="330"/>
      <c r="H195" s="330"/>
      <c r="I195" s="330"/>
      <c r="J195" s="330"/>
      <c r="K195" s="330"/>
      <c r="L195" s="331"/>
      <c r="M195" s="340">
        <f>'План НП'!C198</f>
        <v>0</v>
      </c>
      <c r="N195" s="339">
        <f>'План НП'!D198</f>
        <v>0</v>
      </c>
      <c r="O195" s="327">
        <f>'План НП'!AC198</f>
        <v>0</v>
      </c>
      <c r="P195" s="313">
        <f>'Основні дані'!$B$1</f>
        <v>260</v>
      </c>
    </row>
    <row r="196" spans="1:16" s="163" customFormat="1" ht="15.75">
      <c r="A196" s="328" t="str">
        <f>'План НП'!A199</f>
        <v>ВБ4.18</v>
      </c>
      <c r="B196" s="350">
        <f>'План НП'!B199</f>
        <v>0</v>
      </c>
      <c r="C196" s="323">
        <f>'План НП'!F199</f>
        <v>0</v>
      </c>
      <c r="D196" s="323">
        <f>'План НП'!G199</f>
        <v>0</v>
      </c>
      <c r="E196" s="329"/>
      <c r="F196" s="330"/>
      <c r="G196" s="330"/>
      <c r="H196" s="330"/>
      <c r="I196" s="330"/>
      <c r="J196" s="330"/>
      <c r="K196" s="330"/>
      <c r="L196" s="331"/>
      <c r="M196" s="340">
        <f>'План НП'!C199</f>
        <v>0</v>
      </c>
      <c r="N196" s="339">
        <f>'План НП'!D199</f>
        <v>0</v>
      </c>
      <c r="O196" s="327">
        <f>'План НП'!AC199</f>
        <v>0</v>
      </c>
      <c r="P196" s="313">
        <f>'Основні дані'!$B$1</f>
        <v>260</v>
      </c>
    </row>
    <row r="197" spans="1:16" s="163" customFormat="1" ht="15.75">
      <c r="A197" s="328" t="str">
        <f>'План НП'!A200</f>
        <v>ВБ4.19</v>
      </c>
      <c r="B197" s="350">
        <f>'План НП'!B200</f>
        <v>0</v>
      </c>
      <c r="C197" s="323">
        <f>'План НП'!F200</f>
        <v>0</v>
      </c>
      <c r="D197" s="323">
        <f>'План НП'!G200</f>
        <v>0</v>
      </c>
      <c r="E197" s="329"/>
      <c r="F197" s="330"/>
      <c r="G197" s="330"/>
      <c r="H197" s="330"/>
      <c r="I197" s="330"/>
      <c r="J197" s="330"/>
      <c r="K197" s="330"/>
      <c r="L197" s="331"/>
      <c r="M197" s="340">
        <f>'План НП'!C200</f>
        <v>0</v>
      </c>
      <c r="N197" s="339">
        <f>'План НП'!D200</f>
        <v>0</v>
      </c>
      <c r="O197" s="327">
        <f>'План НП'!AC200</f>
        <v>0</v>
      </c>
      <c r="P197" s="313">
        <f>'Основні дані'!$B$1</f>
        <v>260</v>
      </c>
    </row>
    <row r="198" spans="1:16" s="163" customFormat="1" ht="15.75">
      <c r="A198" s="328" t="str">
        <f>'План НП'!A201</f>
        <v>ВБ4.20</v>
      </c>
      <c r="B198" s="350">
        <f>'План НП'!B201</f>
        <v>0</v>
      </c>
      <c r="C198" s="323">
        <f>'План НП'!F201</f>
        <v>0</v>
      </c>
      <c r="D198" s="323">
        <f>'План НП'!G201</f>
        <v>0</v>
      </c>
      <c r="E198" s="329"/>
      <c r="F198" s="330"/>
      <c r="G198" s="330"/>
      <c r="H198" s="330"/>
      <c r="I198" s="330"/>
      <c r="J198" s="330"/>
      <c r="K198" s="330"/>
      <c r="L198" s="331"/>
      <c r="M198" s="340">
        <f>'План НП'!C201</f>
        <v>0</v>
      </c>
      <c r="N198" s="339">
        <f>'План НП'!D201</f>
        <v>0</v>
      </c>
      <c r="O198" s="327">
        <f>'План НП'!AC201</f>
        <v>0</v>
      </c>
      <c r="P198" s="313">
        <f>'Основні дані'!$B$1</f>
        <v>260</v>
      </c>
    </row>
    <row r="199" spans="1:16" s="163" customFormat="1" ht="15.75">
      <c r="A199" s="328" t="str">
        <f>'План НП'!A202</f>
        <v>ВБ4.21</v>
      </c>
      <c r="B199" s="350">
        <f>'План НП'!B202</f>
        <v>0</v>
      </c>
      <c r="C199" s="323">
        <f>'План НП'!F202</f>
        <v>0</v>
      </c>
      <c r="D199" s="323">
        <f>'План НП'!G202</f>
        <v>0</v>
      </c>
      <c r="E199" s="329"/>
      <c r="F199" s="330"/>
      <c r="G199" s="330"/>
      <c r="H199" s="330"/>
      <c r="I199" s="330"/>
      <c r="J199" s="330"/>
      <c r="K199" s="330"/>
      <c r="L199" s="331"/>
      <c r="M199" s="340">
        <f>'План НП'!C202</f>
        <v>0</v>
      </c>
      <c r="N199" s="339">
        <f>'План НП'!D202</f>
        <v>0</v>
      </c>
      <c r="O199" s="327">
        <f>'План НП'!AC202</f>
        <v>0</v>
      </c>
      <c r="P199" s="313">
        <f>'Основні дані'!$B$1</f>
        <v>260</v>
      </c>
    </row>
    <row r="200" spans="1:16" s="163" customFormat="1" ht="15.75">
      <c r="A200" s="328" t="str">
        <f>'План НП'!A203</f>
        <v>ВБ4.22</v>
      </c>
      <c r="B200" s="350">
        <f>'План НП'!B203</f>
        <v>0</v>
      </c>
      <c r="C200" s="323">
        <f>'План НП'!F203</f>
        <v>0</v>
      </c>
      <c r="D200" s="323">
        <f>'План НП'!G203</f>
        <v>0</v>
      </c>
      <c r="E200" s="329"/>
      <c r="F200" s="330"/>
      <c r="G200" s="330"/>
      <c r="H200" s="330"/>
      <c r="I200" s="330"/>
      <c r="J200" s="330"/>
      <c r="K200" s="330"/>
      <c r="L200" s="331"/>
      <c r="M200" s="340">
        <f>'План НП'!C203</f>
        <v>0</v>
      </c>
      <c r="N200" s="339">
        <f>'План НП'!D203</f>
        <v>0</v>
      </c>
      <c r="O200" s="327">
        <f>'План НП'!AC203</f>
        <v>0</v>
      </c>
      <c r="P200" s="313">
        <f>'Основні дані'!$B$1</f>
        <v>260</v>
      </c>
    </row>
    <row r="201" spans="1:16" s="163" customFormat="1" ht="15.75">
      <c r="A201" s="328" t="str">
        <f>'План НП'!A204</f>
        <v>ВБ4.23</v>
      </c>
      <c r="B201" s="350">
        <f>'План НП'!B204</f>
        <v>0</v>
      </c>
      <c r="C201" s="323">
        <f>'План НП'!F204</f>
        <v>0</v>
      </c>
      <c r="D201" s="323">
        <f>'План НП'!G204</f>
        <v>0</v>
      </c>
      <c r="E201" s="329"/>
      <c r="F201" s="330"/>
      <c r="G201" s="330"/>
      <c r="H201" s="330"/>
      <c r="I201" s="330"/>
      <c r="J201" s="330"/>
      <c r="K201" s="330"/>
      <c r="L201" s="331"/>
      <c r="M201" s="340">
        <f>'План НП'!C204</f>
        <v>0</v>
      </c>
      <c r="N201" s="339">
        <f>'План НП'!D204</f>
        <v>0</v>
      </c>
      <c r="O201" s="327">
        <f>'План НП'!AC204</f>
        <v>0</v>
      </c>
      <c r="P201" s="313">
        <f>'Основні дані'!$B$1</f>
        <v>260</v>
      </c>
    </row>
    <row r="202" spans="1:16" s="163" customFormat="1" ht="15.75">
      <c r="A202" s="328" t="str">
        <f>'План НП'!A205</f>
        <v>ВБ4.24</v>
      </c>
      <c r="B202" s="350">
        <f>'План НП'!B205</f>
        <v>0</v>
      </c>
      <c r="C202" s="323">
        <f>'План НП'!F205</f>
        <v>0</v>
      </c>
      <c r="D202" s="323">
        <f>'План НП'!G205</f>
        <v>0</v>
      </c>
      <c r="E202" s="329"/>
      <c r="F202" s="330"/>
      <c r="G202" s="330"/>
      <c r="H202" s="330"/>
      <c r="I202" s="330"/>
      <c r="J202" s="330"/>
      <c r="K202" s="330"/>
      <c r="L202" s="331"/>
      <c r="M202" s="340">
        <f>'План НП'!C205</f>
        <v>0</v>
      </c>
      <c r="N202" s="339">
        <f>'План НП'!D205</f>
        <v>0</v>
      </c>
      <c r="O202" s="327">
        <f>'План НП'!AC205</f>
        <v>0</v>
      </c>
      <c r="P202" s="313">
        <f>'Основні дані'!$B$1</f>
        <v>260</v>
      </c>
    </row>
    <row r="203" spans="1:16" s="163" customFormat="1" ht="15.75">
      <c r="A203" s="328" t="str">
        <f>'План НП'!A206</f>
        <v>ВБ4.25</v>
      </c>
      <c r="B203" s="350">
        <f>'План НП'!B206</f>
        <v>0</v>
      </c>
      <c r="C203" s="323">
        <f>'План НП'!F206</f>
        <v>0</v>
      </c>
      <c r="D203" s="323">
        <f>'План НП'!G206</f>
        <v>0</v>
      </c>
      <c r="E203" s="329"/>
      <c r="F203" s="330"/>
      <c r="G203" s="330"/>
      <c r="H203" s="330"/>
      <c r="I203" s="330"/>
      <c r="J203" s="330"/>
      <c r="K203" s="330"/>
      <c r="L203" s="331"/>
      <c r="M203" s="340">
        <f>'План НП'!C206</f>
        <v>0</v>
      </c>
      <c r="N203" s="339">
        <f>'План НП'!D206</f>
        <v>0</v>
      </c>
      <c r="O203" s="327">
        <f>'План НП'!AC206</f>
        <v>0</v>
      </c>
      <c r="P203" s="313">
        <f>'Основні дані'!$B$1</f>
        <v>260</v>
      </c>
    </row>
    <row r="204" spans="1:16" s="163" customFormat="1" ht="15.75">
      <c r="A204" s="554">
        <f>'План НП'!A207</f>
        <v>0</v>
      </c>
      <c r="B204" s="555" t="str">
        <f>'План НП'!B207</f>
        <v>Практика</v>
      </c>
      <c r="C204" s="556">
        <f>'План НП'!F207</f>
        <v>6</v>
      </c>
      <c r="D204" s="556">
        <f>'План НП'!G207</f>
        <v>180</v>
      </c>
      <c r="E204" s="557"/>
      <c r="F204" s="558"/>
      <c r="G204" s="558"/>
      <c r="H204" s="558"/>
      <c r="I204" s="558"/>
      <c r="J204" s="558"/>
      <c r="K204" s="558"/>
      <c r="L204" s="559"/>
      <c r="M204" s="560">
        <f>'План НП'!C207</f>
        <v>0</v>
      </c>
      <c r="N204" s="561" t="str">
        <f>'План НП'!D207</f>
        <v>8</v>
      </c>
      <c r="O204" s="562">
        <f>'План НП'!AC207</f>
        <v>0</v>
      </c>
      <c r="P204" s="313">
        <f>'Основні дані'!$B$1</f>
        <v>260</v>
      </c>
    </row>
    <row r="205" spans="1:16" s="163" customFormat="1" ht="15.75">
      <c r="A205" s="554">
        <f>'План НП'!A208</f>
        <v>0</v>
      </c>
      <c r="B205" s="555" t="str">
        <f>'План НП'!B208</f>
        <v>Атестація</v>
      </c>
      <c r="C205" s="556">
        <f>'План НП'!F208</f>
        <v>6</v>
      </c>
      <c r="D205" s="556">
        <f>'План НП'!G208</f>
        <v>180</v>
      </c>
      <c r="E205" s="557"/>
      <c r="F205" s="558"/>
      <c r="G205" s="558"/>
      <c r="H205" s="558"/>
      <c r="I205" s="558"/>
      <c r="J205" s="558"/>
      <c r="K205" s="558"/>
      <c r="L205" s="559"/>
      <c r="M205" s="560">
        <f>'План НП'!C208</f>
        <v>0</v>
      </c>
      <c r="N205" s="561">
        <f>'План НП'!D208</f>
        <v>0</v>
      </c>
      <c r="O205" s="562">
        <f>'План НП'!AC208</f>
        <v>0</v>
      </c>
      <c r="P205" s="313">
        <f>'Основні дані'!$B$1</f>
        <v>260</v>
      </c>
    </row>
    <row r="206" spans="1:16" s="163" customFormat="1" ht="15.75">
      <c r="A206" s="542" t="str">
        <f>'План НП'!A209</f>
        <v>3.1.5</v>
      </c>
      <c r="B206" s="543" t="str">
        <f>'План НП'!B209</f>
        <v>Блок дисциплін 05 "Назва блоку"</v>
      </c>
      <c r="C206" s="544">
        <f>'План НП'!F209</f>
        <v>12</v>
      </c>
      <c r="D206" s="544">
        <f>'План НП'!G209</f>
        <v>360</v>
      </c>
      <c r="E206" s="545"/>
      <c r="F206" s="546"/>
      <c r="G206" s="546"/>
      <c r="H206" s="546"/>
      <c r="I206" s="546"/>
      <c r="J206" s="546"/>
      <c r="K206" s="546"/>
      <c r="L206" s="547"/>
      <c r="M206" s="548"/>
      <c r="N206" s="549"/>
      <c r="O206" s="564">
        <f>'План НП'!AC209</f>
        <v>0</v>
      </c>
      <c r="P206" s="313">
        <f>'Основні дані'!$B$1</f>
        <v>260</v>
      </c>
    </row>
    <row r="207" spans="1:16" s="163" customFormat="1" ht="15.75">
      <c r="A207" s="322" t="str">
        <f>'План НП'!A210</f>
        <v>ВБ5.1</v>
      </c>
      <c r="B207" s="350">
        <f>'План НП'!B210</f>
        <v>0</v>
      </c>
      <c r="C207" s="323">
        <f>'План НП'!F210</f>
        <v>0</v>
      </c>
      <c r="D207" s="323">
        <f>'План НП'!G210</f>
        <v>0</v>
      </c>
      <c r="E207" s="324"/>
      <c r="F207" s="325"/>
      <c r="G207" s="325"/>
      <c r="H207" s="325"/>
      <c r="I207" s="325"/>
      <c r="J207" s="325"/>
      <c r="K207" s="325"/>
      <c r="L207" s="326"/>
      <c r="M207" s="340">
        <f>'План НП'!C210</f>
        <v>0</v>
      </c>
      <c r="N207" s="339">
        <f>'План НП'!D210</f>
        <v>0</v>
      </c>
      <c r="O207" s="327">
        <f>'План НП'!AC210</f>
        <v>0</v>
      </c>
      <c r="P207" s="313">
        <f>'Основні дані'!$B$1</f>
        <v>260</v>
      </c>
    </row>
    <row r="208" spans="1:16" s="163" customFormat="1" ht="15.75">
      <c r="A208" s="328" t="str">
        <f>'План НП'!A211</f>
        <v>ВБ5.2</v>
      </c>
      <c r="B208" s="350">
        <f>'План НП'!B211</f>
        <v>0</v>
      </c>
      <c r="C208" s="323">
        <f>'План НП'!F211</f>
        <v>0</v>
      </c>
      <c r="D208" s="323">
        <f>'План НП'!G211</f>
        <v>0</v>
      </c>
      <c r="E208" s="329"/>
      <c r="F208" s="330"/>
      <c r="G208" s="330"/>
      <c r="H208" s="330"/>
      <c r="I208" s="330"/>
      <c r="J208" s="330"/>
      <c r="K208" s="330"/>
      <c r="L208" s="331"/>
      <c r="M208" s="340">
        <f>'План НП'!C211</f>
        <v>0</v>
      </c>
      <c r="N208" s="339">
        <f>'План НП'!D211</f>
        <v>0</v>
      </c>
      <c r="O208" s="327">
        <f>'План НП'!AC211</f>
        <v>0</v>
      </c>
      <c r="P208" s="313">
        <f>'Основні дані'!$B$1</f>
        <v>260</v>
      </c>
    </row>
    <row r="209" spans="1:16" s="163" customFormat="1" ht="15.75">
      <c r="A209" s="328" t="str">
        <f>'План НП'!A212</f>
        <v>ВБ5.3</v>
      </c>
      <c r="B209" s="350">
        <f>'План НП'!B212</f>
        <v>0</v>
      </c>
      <c r="C209" s="323">
        <f>'План НП'!F212</f>
        <v>0</v>
      </c>
      <c r="D209" s="323">
        <f>'План НП'!G212</f>
        <v>0</v>
      </c>
      <c r="E209" s="329"/>
      <c r="F209" s="330"/>
      <c r="G209" s="330"/>
      <c r="H209" s="330"/>
      <c r="I209" s="330"/>
      <c r="J209" s="330"/>
      <c r="K209" s="330"/>
      <c r="L209" s="331"/>
      <c r="M209" s="340">
        <f>'План НП'!C212</f>
        <v>0</v>
      </c>
      <c r="N209" s="339">
        <f>'План НП'!D212</f>
        <v>0</v>
      </c>
      <c r="O209" s="327">
        <f>'План НП'!AC212</f>
        <v>0</v>
      </c>
      <c r="P209" s="313">
        <f>'Основні дані'!$B$1</f>
        <v>260</v>
      </c>
    </row>
    <row r="210" spans="1:16" s="163" customFormat="1" ht="15.75">
      <c r="A210" s="328" t="str">
        <f>'План НП'!A213</f>
        <v>ВБ5.4</v>
      </c>
      <c r="B210" s="350">
        <f>'План НП'!B213</f>
        <v>0</v>
      </c>
      <c r="C210" s="323">
        <f>'План НП'!F213</f>
        <v>0</v>
      </c>
      <c r="D210" s="323">
        <f>'План НП'!G213</f>
        <v>0</v>
      </c>
      <c r="E210" s="329"/>
      <c r="F210" s="330"/>
      <c r="G210" s="330"/>
      <c r="H210" s="330"/>
      <c r="I210" s="330"/>
      <c r="J210" s="330"/>
      <c r="K210" s="330"/>
      <c r="L210" s="331"/>
      <c r="M210" s="340">
        <f>'План НП'!C213</f>
        <v>0</v>
      </c>
      <c r="N210" s="339">
        <f>'План НП'!D213</f>
        <v>0</v>
      </c>
      <c r="O210" s="327">
        <f>'План НП'!AC213</f>
        <v>0</v>
      </c>
      <c r="P210" s="313">
        <f>'Основні дані'!$B$1</f>
        <v>260</v>
      </c>
    </row>
    <row r="211" spans="1:16" s="163" customFormat="1" ht="15.75">
      <c r="A211" s="328" t="str">
        <f>'План НП'!A214</f>
        <v>ВБ5.5</v>
      </c>
      <c r="B211" s="350">
        <f>'План НП'!B214</f>
        <v>0</v>
      </c>
      <c r="C211" s="323">
        <f>'План НП'!F214</f>
        <v>0</v>
      </c>
      <c r="D211" s="323">
        <f>'План НП'!G214</f>
        <v>0</v>
      </c>
      <c r="E211" s="329"/>
      <c r="F211" s="330"/>
      <c r="G211" s="330"/>
      <c r="H211" s="330"/>
      <c r="I211" s="330"/>
      <c r="J211" s="330"/>
      <c r="K211" s="330"/>
      <c r="L211" s="331"/>
      <c r="M211" s="340">
        <f>'План НП'!C214</f>
        <v>0</v>
      </c>
      <c r="N211" s="339">
        <f>'План НП'!D214</f>
        <v>0</v>
      </c>
      <c r="O211" s="327">
        <f>'План НП'!AC214</f>
        <v>0</v>
      </c>
      <c r="P211" s="313">
        <f>'Основні дані'!$B$1</f>
        <v>260</v>
      </c>
    </row>
    <row r="212" spans="1:16" s="163" customFormat="1" ht="15.75">
      <c r="A212" s="328" t="str">
        <f>'План НП'!A215</f>
        <v>ВБ5.6</v>
      </c>
      <c r="B212" s="350">
        <f>'План НП'!B215</f>
        <v>0</v>
      </c>
      <c r="C212" s="323">
        <f>'План НП'!F215</f>
        <v>0</v>
      </c>
      <c r="D212" s="323">
        <f>'План НП'!G215</f>
        <v>0</v>
      </c>
      <c r="E212" s="329"/>
      <c r="F212" s="330"/>
      <c r="G212" s="330"/>
      <c r="H212" s="330"/>
      <c r="I212" s="330"/>
      <c r="J212" s="330"/>
      <c r="K212" s="330"/>
      <c r="L212" s="331"/>
      <c r="M212" s="340">
        <f>'План НП'!C215</f>
        <v>0</v>
      </c>
      <c r="N212" s="339">
        <f>'План НП'!D215</f>
        <v>0</v>
      </c>
      <c r="O212" s="327">
        <f>'План НП'!AC215</f>
        <v>0</v>
      </c>
      <c r="P212" s="313">
        <f>'Основні дані'!$B$1</f>
        <v>260</v>
      </c>
    </row>
    <row r="213" spans="1:16" s="163" customFormat="1" ht="15.75">
      <c r="A213" s="328" t="str">
        <f>'План НП'!A216</f>
        <v>ВБ5.7</v>
      </c>
      <c r="B213" s="350">
        <f>'План НП'!B216</f>
        <v>0</v>
      </c>
      <c r="C213" s="323">
        <f>'План НП'!F216</f>
        <v>0</v>
      </c>
      <c r="D213" s="323">
        <f>'План НП'!G216</f>
        <v>0</v>
      </c>
      <c r="E213" s="329"/>
      <c r="F213" s="330"/>
      <c r="G213" s="330"/>
      <c r="H213" s="330"/>
      <c r="I213" s="330"/>
      <c r="J213" s="330"/>
      <c r="K213" s="330"/>
      <c r="L213" s="331"/>
      <c r="M213" s="340">
        <f>'План НП'!C216</f>
        <v>0</v>
      </c>
      <c r="N213" s="339">
        <f>'План НП'!D216</f>
        <v>0</v>
      </c>
      <c r="O213" s="327">
        <f>'План НП'!AC216</f>
        <v>0</v>
      </c>
      <c r="P213" s="313">
        <f>'Основні дані'!$B$1</f>
        <v>260</v>
      </c>
    </row>
    <row r="214" spans="1:16" s="163" customFormat="1" ht="15.75">
      <c r="A214" s="328" t="str">
        <f>'План НП'!A217</f>
        <v>ВБ5.8</v>
      </c>
      <c r="B214" s="350">
        <f>'План НП'!B217</f>
        <v>0</v>
      </c>
      <c r="C214" s="323">
        <f>'План НП'!F217</f>
        <v>0</v>
      </c>
      <c r="D214" s="323">
        <f>'План НП'!G217</f>
        <v>0</v>
      </c>
      <c r="E214" s="329"/>
      <c r="F214" s="330"/>
      <c r="G214" s="330"/>
      <c r="H214" s="330"/>
      <c r="I214" s="330"/>
      <c r="J214" s="330"/>
      <c r="K214" s="330"/>
      <c r="L214" s="331"/>
      <c r="M214" s="340">
        <f>'План НП'!C217</f>
        <v>0</v>
      </c>
      <c r="N214" s="339">
        <f>'План НП'!D217</f>
        <v>0</v>
      </c>
      <c r="O214" s="327">
        <f>'План НП'!AC217</f>
        <v>0</v>
      </c>
      <c r="P214" s="313">
        <f>'Основні дані'!$B$1</f>
        <v>260</v>
      </c>
    </row>
    <row r="215" spans="1:16" s="163" customFormat="1" ht="15.75">
      <c r="A215" s="328" t="str">
        <f>'План НП'!A218</f>
        <v>ВБ5.9</v>
      </c>
      <c r="B215" s="350">
        <f>'План НП'!B218</f>
        <v>0</v>
      </c>
      <c r="C215" s="323">
        <f>'План НП'!F218</f>
        <v>0</v>
      </c>
      <c r="D215" s="323">
        <f>'План НП'!G218</f>
        <v>0</v>
      </c>
      <c r="E215" s="329"/>
      <c r="F215" s="330"/>
      <c r="G215" s="330"/>
      <c r="H215" s="330"/>
      <c r="I215" s="330"/>
      <c r="J215" s="330"/>
      <c r="K215" s="330"/>
      <c r="L215" s="331"/>
      <c r="M215" s="340">
        <f>'План НП'!C218</f>
        <v>0</v>
      </c>
      <c r="N215" s="339">
        <f>'План НП'!D218</f>
        <v>0</v>
      </c>
      <c r="O215" s="327">
        <f>'План НП'!AC218</f>
        <v>0</v>
      </c>
      <c r="P215" s="313">
        <f>'Основні дані'!$B$1</f>
        <v>260</v>
      </c>
    </row>
    <row r="216" spans="1:16" s="163" customFormat="1" ht="15.75">
      <c r="A216" s="328" t="str">
        <f>'План НП'!A219</f>
        <v>ВБ5.10</v>
      </c>
      <c r="B216" s="350">
        <f>'План НП'!B219</f>
        <v>0</v>
      </c>
      <c r="C216" s="323">
        <f>'План НП'!F219</f>
        <v>0</v>
      </c>
      <c r="D216" s="323">
        <f>'План НП'!G219</f>
        <v>0</v>
      </c>
      <c r="E216" s="329"/>
      <c r="F216" s="330"/>
      <c r="G216" s="330"/>
      <c r="H216" s="330"/>
      <c r="I216" s="330"/>
      <c r="J216" s="330"/>
      <c r="K216" s="330"/>
      <c r="L216" s="331"/>
      <c r="M216" s="340">
        <f>'План НП'!C219</f>
        <v>0</v>
      </c>
      <c r="N216" s="339">
        <f>'План НП'!D219</f>
        <v>0</v>
      </c>
      <c r="O216" s="327">
        <f>'План НП'!AC219</f>
        <v>0</v>
      </c>
      <c r="P216" s="313">
        <f>'Основні дані'!$B$1</f>
        <v>260</v>
      </c>
    </row>
    <row r="217" spans="1:16" s="163" customFormat="1" ht="15.75">
      <c r="A217" s="328" t="str">
        <f>'План НП'!A220</f>
        <v>ВБ5.11</v>
      </c>
      <c r="B217" s="350">
        <f>'План НП'!B220</f>
        <v>0</v>
      </c>
      <c r="C217" s="323">
        <f>'План НП'!F220</f>
        <v>0</v>
      </c>
      <c r="D217" s="323">
        <f>'План НП'!G220</f>
        <v>0</v>
      </c>
      <c r="E217" s="329"/>
      <c r="F217" s="330"/>
      <c r="G217" s="330"/>
      <c r="H217" s="330"/>
      <c r="I217" s="330"/>
      <c r="J217" s="330"/>
      <c r="K217" s="330"/>
      <c r="L217" s="331"/>
      <c r="M217" s="340">
        <f>'План НП'!C220</f>
        <v>0</v>
      </c>
      <c r="N217" s="339">
        <f>'План НП'!D220</f>
        <v>0</v>
      </c>
      <c r="O217" s="327">
        <f>'План НП'!AC220</f>
        <v>0</v>
      </c>
      <c r="P217" s="313">
        <f>'Основні дані'!$B$1</f>
        <v>260</v>
      </c>
    </row>
    <row r="218" spans="1:16" s="163" customFormat="1" ht="15.75">
      <c r="A218" s="328" t="str">
        <f>'План НП'!A221</f>
        <v>ВБ5.12</v>
      </c>
      <c r="B218" s="350">
        <f>'План НП'!B221</f>
        <v>0</v>
      </c>
      <c r="C218" s="323">
        <f>'План НП'!F221</f>
        <v>0</v>
      </c>
      <c r="D218" s="323">
        <f>'План НП'!G221</f>
        <v>0</v>
      </c>
      <c r="E218" s="329"/>
      <c r="F218" s="330"/>
      <c r="G218" s="330"/>
      <c r="H218" s="330"/>
      <c r="I218" s="330"/>
      <c r="J218" s="330"/>
      <c r="K218" s="330"/>
      <c r="L218" s="331"/>
      <c r="M218" s="340">
        <f>'План НП'!C221</f>
        <v>0</v>
      </c>
      <c r="N218" s="339">
        <f>'План НП'!D221</f>
        <v>0</v>
      </c>
      <c r="O218" s="327">
        <f>'План НП'!AC221</f>
        <v>0</v>
      </c>
      <c r="P218" s="313">
        <f>'Основні дані'!$B$1</f>
        <v>260</v>
      </c>
    </row>
    <row r="219" spans="1:16" s="163" customFormat="1" ht="15.75">
      <c r="A219" s="328" t="str">
        <f>'План НП'!A222</f>
        <v>ВБ5.13</v>
      </c>
      <c r="B219" s="350">
        <f>'План НП'!B222</f>
        <v>0</v>
      </c>
      <c r="C219" s="323">
        <f>'План НП'!F222</f>
        <v>0</v>
      </c>
      <c r="D219" s="323">
        <f>'План НП'!G222</f>
        <v>0</v>
      </c>
      <c r="E219" s="329"/>
      <c r="F219" s="330"/>
      <c r="G219" s="330"/>
      <c r="H219" s="330"/>
      <c r="I219" s="330"/>
      <c r="J219" s="330"/>
      <c r="K219" s="330"/>
      <c r="L219" s="331"/>
      <c r="M219" s="340">
        <f>'План НП'!C222</f>
        <v>0</v>
      </c>
      <c r="N219" s="339">
        <f>'План НП'!D222</f>
        <v>0</v>
      </c>
      <c r="O219" s="327">
        <f>'План НП'!AC222</f>
        <v>0</v>
      </c>
      <c r="P219" s="313">
        <f>'Основні дані'!$B$1</f>
        <v>260</v>
      </c>
    </row>
    <row r="220" spans="1:16" s="163" customFormat="1" ht="15.75">
      <c r="A220" s="328" t="str">
        <f>'План НП'!A223</f>
        <v>ВБ5.14</v>
      </c>
      <c r="B220" s="350">
        <f>'План НП'!B223</f>
        <v>0</v>
      </c>
      <c r="C220" s="323">
        <f>'План НП'!F223</f>
        <v>0</v>
      </c>
      <c r="D220" s="323">
        <f>'План НП'!G223</f>
        <v>0</v>
      </c>
      <c r="E220" s="329"/>
      <c r="F220" s="330"/>
      <c r="G220" s="330"/>
      <c r="H220" s="330"/>
      <c r="I220" s="330"/>
      <c r="J220" s="330"/>
      <c r="K220" s="330"/>
      <c r="L220" s="331"/>
      <c r="M220" s="340">
        <f>'План НП'!C223</f>
        <v>0</v>
      </c>
      <c r="N220" s="339">
        <f>'План НП'!D223</f>
        <v>0</v>
      </c>
      <c r="O220" s="327">
        <f>'План НП'!AC223</f>
        <v>0</v>
      </c>
      <c r="P220" s="313">
        <f>'Основні дані'!$B$1</f>
        <v>260</v>
      </c>
    </row>
    <row r="221" spans="1:16" s="163" customFormat="1" ht="15.75">
      <c r="A221" s="328" t="str">
        <f>'План НП'!A224</f>
        <v>ВБ5.15</v>
      </c>
      <c r="B221" s="350">
        <f>'План НП'!B224</f>
        <v>0</v>
      </c>
      <c r="C221" s="323">
        <f>'План НП'!F224</f>
        <v>0</v>
      </c>
      <c r="D221" s="323">
        <f>'План НП'!G224</f>
        <v>0</v>
      </c>
      <c r="E221" s="329"/>
      <c r="F221" s="330"/>
      <c r="G221" s="330"/>
      <c r="H221" s="330"/>
      <c r="I221" s="330"/>
      <c r="J221" s="330"/>
      <c r="K221" s="330"/>
      <c r="L221" s="331"/>
      <c r="M221" s="340">
        <f>'План НП'!C224</f>
        <v>0</v>
      </c>
      <c r="N221" s="339">
        <f>'План НП'!D224</f>
        <v>0</v>
      </c>
      <c r="O221" s="327">
        <f>'План НП'!AC224</f>
        <v>0</v>
      </c>
      <c r="P221" s="313">
        <f>'Основні дані'!$B$1</f>
        <v>260</v>
      </c>
    </row>
    <row r="222" spans="1:16" s="163" customFormat="1" ht="15.75">
      <c r="A222" s="328" t="str">
        <f>'План НП'!A225</f>
        <v>ВБ5.16</v>
      </c>
      <c r="B222" s="350">
        <f>'План НП'!B225</f>
        <v>0</v>
      </c>
      <c r="C222" s="323">
        <f>'План НП'!F225</f>
        <v>0</v>
      </c>
      <c r="D222" s="323">
        <f>'План НП'!G225</f>
        <v>0</v>
      </c>
      <c r="E222" s="329"/>
      <c r="F222" s="330"/>
      <c r="G222" s="330"/>
      <c r="H222" s="330"/>
      <c r="I222" s="330"/>
      <c r="J222" s="330"/>
      <c r="K222" s="330"/>
      <c r="L222" s="331"/>
      <c r="M222" s="340">
        <f>'План НП'!C225</f>
        <v>0</v>
      </c>
      <c r="N222" s="339">
        <f>'План НП'!D225</f>
        <v>0</v>
      </c>
      <c r="O222" s="327">
        <f>'План НП'!AC225</f>
        <v>0</v>
      </c>
      <c r="P222" s="313">
        <f>'Основні дані'!$B$1</f>
        <v>260</v>
      </c>
    </row>
    <row r="223" spans="1:16" s="163" customFormat="1" ht="15.75">
      <c r="A223" s="328" t="str">
        <f>'План НП'!A226</f>
        <v>ВБ5.17</v>
      </c>
      <c r="B223" s="350">
        <f>'План НП'!B226</f>
        <v>0</v>
      </c>
      <c r="C223" s="323">
        <f>'План НП'!F226</f>
        <v>0</v>
      </c>
      <c r="D223" s="323">
        <f>'План НП'!G226</f>
        <v>0</v>
      </c>
      <c r="E223" s="329"/>
      <c r="F223" s="330"/>
      <c r="G223" s="330"/>
      <c r="H223" s="330"/>
      <c r="I223" s="330"/>
      <c r="J223" s="330"/>
      <c r="K223" s="330"/>
      <c r="L223" s="331"/>
      <c r="M223" s="340">
        <f>'План НП'!C226</f>
        <v>0</v>
      </c>
      <c r="N223" s="339">
        <f>'План НП'!D226</f>
        <v>0</v>
      </c>
      <c r="O223" s="327">
        <f>'План НП'!AC226</f>
        <v>0</v>
      </c>
      <c r="P223" s="313">
        <f>'Основні дані'!$B$1</f>
        <v>260</v>
      </c>
    </row>
    <row r="224" spans="1:16" s="163" customFormat="1" ht="15.75">
      <c r="A224" s="328" t="str">
        <f>'План НП'!A227</f>
        <v>ВБ5.18</v>
      </c>
      <c r="B224" s="350">
        <f>'План НП'!B227</f>
        <v>0</v>
      </c>
      <c r="C224" s="323">
        <f>'План НП'!F227</f>
        <v>0</v>
      </c>
      <c r="D224" s="323">
        <f>'План НП'!G227</f>
        <v>0</v>
      </c>
      <c r="E224" s="329"/>
      <c r="F224" s="330"/>
      <c r="G224" s="330"/>
      <c r="H224" s="330"/>
      <c r="I224" s="330"/>
      <c r="J224" s="330"/>
      <c r="K224" s="330"/>
      <c r="L224" s="331"/>
      <c r="M224" s="340">
        <f>'План НП'!C227</f>
        <v>0</v>
      </c>
      <c r="N224" s="339">
        <f>'План НП'!D227</f>
        <v>0</v>
      </c>
      <c r="O224" s="327">
        <f>'План НП'!AC227</f>
        <v>0</v>
      </c>
      <c r="P224" s="313">
        <f>'Основні дані'!$B$1</f>
        <v>260</v>
      </c>
    </row>
    <row r="225" spans="1:16" s="163" customFormat="1" ht="15.75">
      <c r="A225" s="328" t="str">
        <f>'План НП'!A228</f>
        <v>ВБ5.19</v>
      </c>
      <c r="B225" s="350">
        <f>'План НП'!B228</f>
        <v>0</v>
      </c>
      <c r="C225" s="323">
        <f>'План НП'!F228</f>
        <v>0</v>
      </c>
      <c r="D225" s="323">
        <f>'План НП'!G228</f>
        <v>0</v>
      </c>
      <c r="E225" s="329"/>
      <c r="F225" s="330"/>
      <c r="G225" s="330"/>
      <c r="H225" s="330"/>
      <c r="I225" s="330"/>
      <c r="J225" s="330"/>
      <c r="K225" s="330"/>
      <c r="L225" s="331"/>
      <c r="M225" s="340">
        <f>'План НП'!C228</f>
        <v>0</v>
      </c>
      <c r="N225" s="339">
        <f>'План НП'!D228</f>
        <v>0</v>
      </c>
      <c r="O225" s="327">
        <f>'План НП'!AC228</f>
        <v>0</v>
      </c>
      <c r="P225" s="313">
        <f>'Основні дані'!$B$1</f>
        <v>260</v>
      </c>
    </row>
    <row r="226" spans="1:16" s="163" customFormat="1" ht="15.75">
      <c r="A226" s="328" t="str">
        <f>'План НП'!A229</f>
        <v>ВБ5.20</v>
      </c>
      <c r="B226" s="350">
        <f>'План НП'!B229</f>
        <v>0</v>
      </c>
      <c r="C226" s="323">
        <f>'План НП'!F229</f>
        <v>0</v>
      </c>
      <c r="D226" s="323">
        <f>'План НП'!G229</f>
        <v>0</v>
      </c>
      <c r="E226" s="329"/>
      <c r="F226" s="330"/>
      <c r="G226" s="330"/>
      <c r="H226" s="330"/>
      <c r="I226" s="330"/>
      <c r="J226" s="330"/>
      <c r="K226" s="330"/>
      <c r="L226" s="331"/>
      <c r="M226" s="340">
        <f>'План НП'!C229</f>
        <v>0</v>
      </c>
      <c r="N226" s="339">
        <f>'План НП'!D229</f>
        <v>0</v>
      </c>
      <c r="O226" s="327">
        <f>'План НП'!AC229</f>
        <v>0</v>
      </c>
      <c r="P226" s="313">
        <f>'Основні дані'!$B$1</f>
        <v>260</v>
      </c>
    </row>
    <row r="227" spans="1:16" s="163" customFormat="1" ht="15.75">
      <c r="A227" s="328" t="str">
        <f>'План НП'!A230</f>
        <v>ВБ5.21</v>
      </c>
      <c r="B227" s="350">
        <f>'План НП'!B230</f>
        <v>0</v>
      </c>
      <c r="C227" s="323">
        <f>'План НП'!F230</f>
        <v>0</v>
      </c>
      <c r="D227" s="323">
        <f>'План НП'!G230</f>
        <v>0</v>
      </c>
      <c r="E227" s="329"/>
      <c r="F227" s="330"/>
      <c r="G227" s="330"/>
      <c r="H227" s="330"/>
      <c r="I227" s="330"/>
      <c r="J227" s="330"/>
      <c r="K227" s="330"/>
      <c r="L227" s="331"/>
      <c r="M227" s="340">
        <f>'План НП'!C230</f>
        <v>0</v>
      </c>
      <c r="N227" s="339">
        <f>'План НП'!D230</f>
        <v>0</v>
      </c>
      <c r="O227" s="327">
        <f>'План НП'!AC230</f>
        <v>0</v>
      </c>
      <c r="P227" s="313">
        <f>'Основні дані'!$B$1</f>
        <v>260</v>
      </c>
    </row>
    <row r="228" spans="1:16" s="163" customFormat="1" ht="15.75">
      <c r="A228" s="328" t="str">
        <f>'План НП'!A231</f>
        <v>ВБ5.22</v>
      </c>
      <c r="B228" s="350">
        <f>'План НП'!B231</f>
        <v>0</v>
      </c>
      <c r="C228" s="323">
        <f>'План НП'!F231</f>
        <v>0</v>
      </c>
      <c r="D228" s="323">
        <f>'План НП'!G231</f>
        <v>0</v>
      </c>
      <c r="E228" s="329"/>
      <c r="F228" s="330"/>
      <c r="G228" s="330"/>
      <c r="H228" s="330"/>
      <c r="I228" s="330"/>
      <c r="J228" s="330"/>
      <c r="K228" s="330"/>
      <c r="L228" s="331"/>
      <c r="M228" s="340">
        <f>'План НП'!C231</f>
        <v>0</v>
      </c>
      <c r="N228" s="339">
        <f>'План НП'!D231</f>
        <v>0</v>
      </c>
      <c r="O228" s="327">
        <f>'План НП'!AC231</f>
        <v>0</v>
      </c>
      <c r="P228" s="313">
        <f>'Основні дані'!$B$1</f>
        <v>260</v>
      </c>
    </row>
    <row r="229" spans="1:16" s="163" customFormat="1" ht="15.75">
      <c r="A229" s="328" t="str">
        <f>'План НП'!A232</f>
        <v>ВБ5.23</v>
      </c>
      <c r="B229" s="350">
        <f>'План НП'!B232</f>
        <v>0</v>
      </c>
      <c r="C229" s="323">
        <f>'План НП'!F232</f>
        <v>0</v>
      </c>
      <c r="D229" s="323">
        <f>'План НП'!G232</f>
        <v>0</v>
      </c>
      <c r="E229" s="329"/>
      <c r="F229" s="330"/>
      <c r="G229" s="330"/>
      <c r="H229" s="330"/>
      <c r="I229" s="330"/>
      <c r="J229" s="330"/>
      <c r="K229" s="330"/>
      <c r="L229" s="331"/>
      <c r="M229" s="340">
        <f>'План НП'!C232</f>
        <v>0</v>
      </c>
      <c r="N229" s="339">
        <f>'План НП'!D232</f>
        <v>0</v>
      </c>
      <c r="O229" s="327">
        <f>'План НП'!AC232</f>
        <v>0</v>
      </c>
      <c r="P229" s="313">
        <f>'Основні дані'!$B$1</f>
        <v>260</v>
      </c>
    </row>
    <row r="230" spans="1:16" s="163" customFormat="1" ht="15.75">
      <c r="A230" s="328" t="str">
        <f>'План НП'!A233</f>
        <v>ВБ5.24</v>
      </c>
      <c r="B230" s="350">
        <f>'План НП'!B233</f>
        <v>0</v>
      </c>
      <c r="C230" s="323">
        <f>'План НП'!F233</f>
        <v>0</v>
      </c>
      <c r="D230" s="323">
        <f>'План НП'!G233</f>
        <v>0</v>
      </c>
      <c r="E230" s="329"/>
      <c r="F230" s="330"/>
      <c r="G230" s="330"/>
      <c r="H230" s="330"/>
      <c r="I230" s="330"/>
      <c r="J230" s="330"/>
      <c r="K230" s="330"/>
      <c r="L230" s="331"/>
      <c r="M230" s="340">
        <f>'План НП'!C233</f>
        <v>0</v>
      </c>
      <c r="N230" s="339">
        <f>'План НП'!D233</f>
        <v>0</v>
      </c>
      <c r="O230" s="327">
        <f>'План НП'!AC233</f>
        <v>0</v>
      </c>
      <c r="P230" s="313">
        <f>'Основні дані'!$B$1</f>
        <v>260</v>
      </c>
    </row>
    <row r="231" spans="1:16" s="163" customFormat="1" ht="15.75">
      <c r="A231" s="328" t="str">
        <f>'План НП'!A234</f>
        <v>ВБ5.25</v>
      </c>
      <c r="B231" s="350">
        <f>'План НП'!B234</f>
        <v>0</v>
      </c>
      <c r="C231" s="323">
        <f>'План НП'!F234</f>
        <v>0</v>
      </c>
      <c r="D231" s="323">
        <f>'План НП'!G234</f>
        <v>0</v>
      </c>
      <c r="E231" s="329"/>
      <c r="F231" s="330"/>
      <c r="G231" s="330"/>
      <c r="H231" s="330"/>
      <c r="I231" s="330"/>
      <c r="J231" s="330"/>
      <c r="K231" s="330"/>
      <c r="L231" s="331"/>
      <c r="M231" s="340">
        <f>'План НП'!C234</f>
        <v>0</v>
      </c>
      <c r="N231" s="339">
        <f>'План НП'!D234</f>
        <v>0</v>
      </c>
      <c r="O231" s="327">
        <f>'План НП'!AC234</f>
        <v>0</v>
      </c>
      <c r="P231" s="313">
        <f>'Основні дані'!$B$1</f>
        <v>260</v>
      </c>
    </row>
    <row r="232" spans="1:16" s="163" customFormat="1" ht="15.75">
      <c r="A232" s="554">
        <f>'План НП'!A235</f>
        <v>0</v>
      </c>
      <c r="B232" s="555" t="str">
        <f>'План НП'!B235</f>
        <v>Практика</v>
      </c>
      <c r="C232" s="556">
        <f>'План НП'!F235</f>
        <v>6</v>
      </c>
      <c r="D232" s="556">
        <f>'План НП'!G235</f>
        <v>180</v>
      </c>
      <c r="E232" s="557"/>
      <c r="F232" s="558"/>
      <c r="G232" s="558"/>
      <c r="H232" s="558"/>
      <c r="I232" s="558"/>
      <c r="J232" s="558"/>
      <c r="K232" s="558"/>
      <c r="L232" s="559"/>
      <c r="M232" s="560">
        <f>'План НП'!C235</f>
        <v>0</v>
      </c>
      <c r="N232" s="561" t="str">
        <f>'План НП'!D235</f>
        <v>8</v>
      </c>
      <c r="O232" s="562">
        <f>'План НП'!AC235</f>
        <v>0</v>
      </c>
      <c r="P232" s="313">
        <f>'Основні дані'!$B$1</f>
        <v>260</v>
      </c>
    </row>
    <row r="233" spans="1:16" s="163" customFormat="1" ht="15.75">
      <c r="A233" s="554">
        <f>'План НП'!A236</f>
        <v>0</v>
      </c>
      <c r="B233" s="555" t="str">
        <f>'План НП'!B236</f>
        <v>Атестація</v>
      </c>
      <c r="C233" s="556">
        <f>'План НП'!F236</f>
        <v>6</v>
      </c>
      <c r="D233" s="556">
        <f>'План НП'!G236</f>
        <v>180</v>
      </c>
      <c r="E233" s="557"/>
      <c r="F233" s="558"/>
      <c r="G233" s="558"/>
      <c r="H233" s="558"/>
      <c r="I233" s="558"/>
      <c r="J233" s="558"/>
      <c r="K233" s="558"/>
      <c r="L233" s="559"/>
      <c r="M233" s="560">
        <f>'План НП'!C236</f>
        <v>0</v>
      </c>
      <c r="N233" s="561">
        <f>'План НП'!D236</f>
        <v>0</v>
      </c>
      <c r="O233" s="562">
        <f>'План НП'!AC236</f>
        <v>0</v>
      </c>
      <c r="P233" s="313">
        <f>'Основні дані'!$B$1</f>
        <v>260</v>
      </c>
    </row>
    <row r="234" spans="1:16" s="163" customFormat="1" ht="15.75">
      <c r="A234" s="542" t="str">
        <f>'План НП'!A237</f>
        <v>3.1.6</v>
      </c>
      <c r="B234" s="543" t="str">
        <f>'План НП'!B237</f>
        <v>Блок дисциплін 06 "Назва блоку"</v>
      </c>
      <c r="C234" s="544" t="str">
        <f>'План НП'!F237</f>
        <v>ОШИБКА</v>
      </c>
      <c r="D234" s="544" t="str">
        <f>'План НП'!G237</f>
        <v>ОШИБКА</v>
      </c>
      <c r="E234" s="545"/>
      <c r="F234" s="546"/>
      <c r="G234" s="546"/>
      <c r="H234" s="546"/>
      <c r="I234" s="546"/>
      <c r="J234" s="546"/>
      <c r="K234" s="546"/>
      <c r="L234" s="547"/>
      <c r="M234" s="548"/>
      <c r="N234" s="549"/>
      <c r="O234" s="564">
        <f>'План НП'!AC237</f>
        <v>0</v>
      </c>
      <c r="P234" s="313">
        <f>'Основні дані'!$B$1</f>
        <v>260</v>
      </c>
    </row>
    <row r="235" spans="1:16" s="163" customFormat="1" ht="15.75">
      <c r="A235" s="322" t="str">
        <f>'План НП'!A238</f>
        <v>ВБ6.1</v>
      </c>
      <c r="B235" s="350" t="str">
        <f>'План НП'!B238</f>
        <v>Вступ до спеціальності</v>
      </c>
      <c r="C235" s="323">
        <f>'План НП'!F238</f>
        <v>3</v>
      </c>
      <c r="D235" s="323">
        <f>'План НП'!G238</f>
        <v>90</v>
      </c>
      <c r="E235" s="324"/>
      <c r="F235" s="325"/>
      <c r="G235" s="325"/>
      <c r="H235" s="325"/>
      <c r="I235" s="325"/>
      <c r="J235" s="325"/>
      <c r="K235" s="325"/>
      <c r="L235" s="326"/>
      <c r="M235" s="340">
        <f>'План НП'!C238</f>
        <v>0</v>
      </c>
      <c r="N235" s="339" t="str">
        <f>'План НП'!D238</f>
        <v>1</v>
      </c>
      <c r="O235" s="327">
        <f>'План НП'!AC238</f>
        <v>134</v>
      </c>
      <c r="P235" s="313">
        <f>'Основні дані'!$B$1</f>
        <v>260</v>
      </c>
    </row>
    <row r="236" spans="1:16" s="163" customFormat="1" ht="15.75">
      <c r="A236" s="328" t="str">
        <f>'План НП'!A239</f>
        <v>ВБ6.2</v>
      </c>
      <c r="B236" s="350" t="str">
        <f>'План НП'!B239</f>
        <v>Інформаційні технології в кріогенній та холодильній техніці. Частина 1</v>
      </c>
      <c r="C236" s="323">
        <f>'План НП'!F239</f>
        <v>6</v>
      </c>
      <c r="D236" s="323">
        <f>'План НП'!G239</f>
        <v>180</v>
      </c>
      <c r="E236" s="329"/>
      <c r="F236" s="330"/>
      <c r="G236" s="330"/>
      <c r="H236" s="330"/>
      <c r="I236" s="330"/>
      <c r="J236" s="330"/>
      <c r="K236" s="330"/>
      <c r="L236" s="331"/>
      <c r="M236" s="340" t="str">
        <f>'План НП'!C239</f>
        <v>3</v>
      </c>
      <c r="N236" s="339">
        <f>'План НП'!D239</f>
        <v>0</v>
      </c>
      <c r="O236" s="327">
        <f>'План НП'!AC239</f>
        <v>134</v>
      </c>
      <c r="P236" s="313">
        <f>'Основні дані'!$B$1</f>
        <v>260</v>
      </c>
    </row>
    <row r="237" spans="1:16" s="163" customFormat="1" ht="15.75">
      <c r="A237" s="328" t="str">
        <f>'План НП'!A240</f>
        <v>ВБ6.3</v>
      </c>
      <c r="B237" s="350" t="str">
        <f>'План НП'!B240</f>
        <v>Технічна термодинаміка при низьких температурах</v>
      </c>
      <c r="C237" s="323">
        <f>'План НП'!F240</f>
        <v>6</v>
      </c>
      <c r="D237" s="323">
        <f>'План НП'!G240</f>
        <v>180</v>
      </c>
      <c r="E237" s="329"/>
      <c r="F237" s="330"/>
      <c r="G237" s="330"/>
      <c r="H237" s="330"/>
      <c r="I237" s="330"/>
      <c r="J237" s="330"/>
      <c r="K237" s="330"/>
      <c r="L237" s="331"/>
      <c r="M237" s="340">
        <f>'План НП'!C240</f>
        <v>0</v>
      </c>
      <c r="N237" s="339" t="str">
        <f>'План НП'!D240</f>
        <v>3</v>
      </c>
      <c r="O237" s="327">
        <f>'План НП'!AC240</f>
        <v>134</v>
      </c>
      <c r="P237" s="313">
        <f>'Основні дані'!$B$1</f>
        <v>260</v>
      </c>
    </row>
    <row r="238" spans="1:16" s="163" customFormat="1" ht="15.75">
      <c r="A238" s="328" t="str">
        <f>'План НП'!A241</f>
        <v>ВБ6.4</v>
      </c>
      <c r="B238" s="350" t="str">
        <f>'План НП'!B241</f>
        <v>Інформаційні технології в кріогенній та холодильній техніці. Частина 2</v>
      </c>
      <c r="C238" s="323">
        <f>'План НП'!F241</f>
        <v>5</v>
      </c>
      <c r="D238" s="323">
        <f>'План НП'!G241</f>
        <v>150</v>
      </c>
      <c r="E238" s="329"/>
      <c r="F238" s="330"/>
      <c r="G238" s="330"/>
      <c r="H238" s="330"/>
      <c r="I238" s="330"/>
      <c r="J238" s="330"/>
      <c r="K238" s="330"/>
      <c r="L238" s="331"/>
      <c r="M238" s="340" t="str">
        <f>'План НП'!C241</f>
        <v> </v>
      </c>
      <c r="N238" s="339" t="str">
        <f>'План НП'!D241</f>
        <v>4</v>
      </c>
      <c r="O238" s="327">
        <f>'План НП'!AC241</f>
        <v>134</v>
      </c>
      <c r="P238" s="313">
        <f>'Основні дані'!$B$1</f>
        <v>260</v>
      </c>
    </row>
    <row r="239" spans="1:16" s="163" customFormat="1" ht="15.75">
      <c r="A239" s="328" t="str">
        <f>'План НП'!A242</f>
        <v>ВБ6.5</v>
      </c>
      <c r="B239" s="350" t="str">
        <f>'План НП'!B242</f>
        <v>Фізичні основи вакуумної техніки</v>
      </c>
      <c r="C239" s="323">
        <f>'План НП'!F242</f>
        <v>4</v>
      </c>
      <c r="D239" s="323">
        <f>'План НП'!G242</f>
        <v>120</v>
      </c>
      <c r="E239" s="329"/>
      <c r="F239" s="330"/>
      <c r="G239" s="330"/>
      <c r="H239" s="330"/>
      <c r="I239" s="330"/>
      <c r="J239" s="330"/>
      <c r="K239" s="330"/>
      <c r="L239" s="331"/>
      <c r="M239" s="340" t="str">
        <f>'План НП'!C242</f>
        <v> </v>
      </c>
      <c r="N239" s="339" t="str">
        <f>'План НП'!D242</f>
        <v>4</v>
      </c>
      <c r="O239" s="327">
        <f>'План НП'!AC242</f>
        <v>134</v>
      </c>
      <c r="P239" s="313">
        <f>'Основні дані'!$B$1</f>
        <v>260</v>
      </c>
    </row>
    <row r="240" spans="1:16" s="163" customFormat="1" ht="15.75">
      <c r="A240" s="328" t="str">
        <f>'План НП'!A243</f>
        <v>ВБ6.6</v>
      </c>
      <c r="B240" s="350" t="str">
        <f>'План НП'!B243</f>
        <v>Тепломасообмін</v>
      </c>
      <c r="C240" s="323">
        <f>'План НП'!F243</f>
        <v>5</v>
      </c>
      <c r="D240" s="323">
        <f>'План НП'!G243</f>
        <v>150</v>
      </c>
      <c r="E240" s="329"/>
      <c r="F240" s="330"/>
      <c r="G240" s="330"/>
      <c r="H240" s="330"/>
      <c r="I240" s="330"/>
      <c r="J240" s="330"/>
      <c r="K240" s="330"/>
      <c r="L240" s="331"/>
      <c r="M240" s="340">
        <f>'План НП'!C243</f>
        <v>4</v>
      </c>
      <c r="N240" s="339">
        <f>'План НП'!D243</f>
        <v>0</v>
      </c>
      <c r="O240" s="327">
        <f>'План НП'!AC243</f>
        <v>134</v>
      </c>
      <c r="P240" s="313">
        <f>'Основні дані'!$B$1</f>
        <v>260</v>
      </c>
    </row>
    <row r="241" spans="1:16" s="163" customFormat="1" ht="31.5">
      <c r="A241" s="328" t="str">
        <f>'План НП'!A244</f>
        <v>ВБ6.7</v>
      </c>
      <c r="B241" s="350" t="str">
        <f>'План НП'!B244</f>
        <v>Математичні методи та моделі енергетичного обладнання в розрахунках на ЕОМ</v>
      </c>
      <c r="C241" s="323">
        <f>'План НП'!F244</f>
        <v>4</v>
      </c>
      <c r="D241" s="323">
        <f>'План НП'!G244</f>
        <v>120</v>
      </c>
      <c r="E241" s="329"/>
      <c r="F241" s="330"/>
      <c r="G241" s="330"/>
      <c r="H241" s="330"/>
      <c r="I241" s="330"/>
      <c r="J241" s="330"/>
      <c r="K241" s="330"/>
      <c r="L241" s="331"/>
      <c r="M241" s="340" t="str">
        <f>'План НП'!C244</f>
        <v>5</v>
      </c>
      <c r="N241" s="339">
        <f>'План НП'!D244</f>
        <v>0</v>
      </c>
      <c r="O241" s="327">
        <f>'План НП'!AC244</f>
        <v>134</v>
      </c>
      <c r="P241" s="313">
        <f>'Основні дані'!$B$1</f>
        <v>260</v>
      </c>
    </row>
    <row r="242" spans="1:16" s="163" customFormat="1" ht="15.75">
      <c r="A242" s="328" t="str">
        <f>'План НП'!A245</f>
        <v>ВБ6.8</v>
      </c>
      <c r="B242" s="350" t="str">
        <f>'План НП'!B245</f>
        <v>Спеціальні питання тепломасообміну</v>
      </c>
      <c r="C242" s="323">
        <f>'План НП'!F245</f>
        <v>6</v>
      </c>
      <c r="D242" s="323">
        <f>'План НП'!G245</f>
        <v>180</v>
      </c>
      <c r="E242" s="329"/>
      <c r="F242" s="330"/>
      <c r="G242" s="330"/>
      <c r="H242" s="330"/>
      <c r="I242" s="330"/>
      <c r="J242" s="330"/>
      <c r="K242" s="330"/>
      <c r="L242" s="331"/>
      <c r="M242" s="340" t="str">
        <f>'План НП'!C245</f>
        <v>5</v>
      </c>
      <c r="N242" s="339">
        <f>'План НП'!D245</f>
        <v>0</v>
      </c>
      <c r="O242" s="327">
        <f>'План НП'!AC245</f>
        <v>134</v>
      </c>
      <c r="P242" s="313">
        <f>'Основні дані'!$B$1</f>
        <v>260</v>
      </c>
    </row>
    <row r="243" spans="1:16" s="163" customFormat="1" ht="15.75">
      <c r="A243" s="328" t="str">
        <f>'План НП'!A246</f>
        <v>ВБ6.9</v>
      </c>
      <c r="B243" s="350" t="str">
        <f>'План НП'!B246</f>
        <v>Компресорні машини</v>
      </c>
      <c r="C243" s="323">
        <f>'План НП'!F246</f>
        <v>6</v>
      </c>
      <c r="D243" s="323">
        <f>'План НП'!G246</f>
        <v>180</v>
      </c>
      <c r="E243" s="329"/>
      <c r="F243" s="330"/>
      <c r="G243" s="330"/>
      <c r="H243" s="330"/>
      <c r="I243" s="330"/>
      <c r="J243" s="330"/>
      <c r="K243" s="330"/>
      <c r="L243" s="331"/>
      <c r="M243" s="340" t="str">
        <f>'План НП'!C246</f>
        <v>5</v>
      </c>
      <c r="N243" s="339">
        <f>'План НП'!D246</f>
        <v>0</v>
      </c>
      <c r="O243" s="327">
        <f>'План НП'!AC246</f>
        <v>134</v>
      </c>
      <c r="P243" s="313">
        <f>'Основні дані'!$B$1</f>
        <v>260</v>
      </c>
    </row>
    <row r="244" spans="1:16" s="163" customFormat="1" ht="15.75">
      <c r="A244" s="328" t="str">
        <f>'План НП'!A247</f>
        <v>ВБ6.10</v>
      </c>
      <c r="B244" s="350" t="str">
        <f>'План НП'!B247</f>
        <v>Фізичні основи мікро і нанотехнологій</v>
      </c>
      <c r="C244" s="323">
        <f>'План НП'!F247</f>
        <v>5</v>
      </c>
      <c r="D244" s="323">
        <f>'План НП'!G247</f>
        <v>150</v>
      </c>
      <c r="E244" s="329"/>
      <c r="F244" s="330"/>
      <c r="G244" s="330"/>
      <c r="H244" s="330"/>
      <c r="I244" s="330"/>
      <c r="J244" s="330"/>
      <c r="K244" s="330"/>
      <c r="L244" s="331"/>
      <c r="M244" s="340" t="str">
        <f>'План НП'!C247</f>
        <v>6</v>
      </c>
      <c r="N244" s="339">
        <f>'План НП'!D247</f>
        <v>0</v>
      </c>
      <c r="O244" s="327">
        <f>'План НП'!AC247</f>
        <v>134</v>
      </c>
      <c r="P244" s="313">
        <f>'Основні дані'!$B$1</f>
        <v>260</v>
      </c>
    </row>
    <row r="245" spans="1:16" s="163" customFormat="1" ht="15.75">
      <c r="A245" s="328" t="str">
        <f>'План НП'!A248</f>
        <v>ВБ6.11</v>
      </c>
      <c r="B245" s="350" t="str">
        <f>'План НП'!B248</f>
        <v>Теплотехнічні вимірювання та прилади</v>
      </c>
      <c r="C245" s="323">
        <f>'План НП'!F248</f>
        <v>5</v>
      </c>
      <c r="D245" s="323">
        <f>'План НП'!G248</f>
        <v>150</v>
      </c>
      <c r="E245" s="329"/>
      <c r="F245" s="330"/>
      <c r="G245" s="330"/>
      <c r="H245" s="330"/>
      <c r="I245" s="330"/>
      <c r="J245" s="330"/>
      <c r="K245" s="330"/>
      <c r="L245" s="331"/>
      <c r="M245" s="340" t="str">
        <f>'План НП'!C248</f>
        <v>6</v>
      </c>
      <c r="N245" s="339">
        <f>'План НП'!D248</f>
        <v>0</v>
      </c>
      <c r="O245" s="327">
        <f>'План НП'!AC248</f>
        <v>134</v>
      </c>
      <c r="P245" s="313">
        <f>'Основні дані'!$B$1</f>
        <v>260</v>
      </c>
    </row>
    <row r="246" spans="1:16" s="163" customFormat="1" ht="15.75">
      <c r="A246" s="328" t="str">
        <f>'План НП'!A249</f>
        <v>ВБ6.12</v>
      </c>
      <c r="B246" s="350" t="str">
        <f>'План НП'!B249</f>
        <v>Системи кондиціонування</v>
      </c>
      <c r="C246" s="323">
        <f>'План НП'!F249</f>
        <v>4</v>
      </c>
      <c r="D246" s="323">
        <f>'План НП'!G249</f>
        <v>120</v>
      </c>
      <c r="E246" s="329"/>
      <c r="F246" s="330"/>
      <c r="G246" s="330"/>
      <c r="H246" s="330"/>
      <c r="I246" s="330"/>
      <c r="J246" s="330"/>
      <c r="K246" s="330"/>
      <c r="L246" s="331"/>
      <c r="M246" s="340" t="str">
        <f>'План НП'!C249</f>
        <v>6</v>
      </c>
      <c r="N246" s="339">
        <f>'План НП'!D249</f>
        <v>0</v>
      </c>
      <c r="O246" s="327">
        <f>'План НП'!AC249</f>
        <v>134</v>
      </c>
      <c r="P246" s="313">
        <f>'Основні дані'!$B$1</f>
        <v>260</v>
      </c>
    </row>
    <row r="247" spans="1:16" s="163" customFormat="1" ht="15.75">
      <c r="A247" s="328" t="str">
        <f>'План НП'!A250</f>
        <v>ВБ6.13</v>
      </c>
      <c r="B247" s="350" t="str">
        <f>'План НП'!B250</f>
        <v>Теоретичні основи холодильної та кріогенної техніки</v>
      </c>
      <c r="C247" s="323">
        <f>'План НП'!F250</f>
        <v>4</v>
      </c>
      <c r="D247" s="323">
        <f>'План НП'!G250</f>
        <v>120</v>
      </c>
      <c r="E247" s="329"/>
      <c r="F247" s="330"/>
      <c r="G247" s="330"/>
      <c r="H247" s="330"/>
      <c r="I247" s="330"/>
      <c r="J247" s="330"/>
      <c r="K247" s="330"/>
      <c r="L247" s="331"/>
      <c r="M247" s="340" t="str">
        <f>'План НП'!C250</f>
        <v>7</v>
      </c>
      <c r="N247" s="339">
        <f>'План НП'!D250</f>
        <v>0</v>
      </c>
      <c r="O247" s="327">
        <f>'План НП'!AC250</f>
        <v>134</v>
      </c>
      <c r="P247" s="313">
        <f>'Основні дані'!$B$1</f>
        <v>260</v>
      </c>
    </row>
    <row r="248" spans="1:16" s="163" customFormat="1" ht="15.75">
      <c r="A248" s="328" t="str">
        <f>'План НП'!A251</f>
        <v>ВБ6.14</v>
      </c>
      <c r="B248" s="350" t="str">
        <f>'План НП'!B251</f>
        <v>Розширювальні  машини та пристрої </v>
      </c>
      <c r="C248" s="323">
        <f>'План НП'!F251</f>
        <v>6</v>
      </c>
      <c r="D248" s="323">
        <f>'План НП'!G251</f>
        <v>180</v>
      </c>
      <c r="E248" s="329"/>
      <c r="F248" s="330"/>
      <c r="G248" s="330"/>
      <c r="H248" s="330"/>
      <c r="I248" s="330"/>
      <c r="J248" s="330"/>
      <c r="K248" s="330"/>
      <c r="L248" s="331"/>
      <c r="M248" s="340" t="str">
        <f>'План НП'!C251</f>
        <v>7</v>
      </c>
      <c r="N248" s="339">
        <f>'План НП'!D251</f>
        <v>0</v>
      </c>
      <c r="O248" s="327">
        <f>'План НП'!AC251</f>
        <v>134</v>
      </c>
      <c r="P248" s="313">
        <f>'Основні дані'!$B$1</f>
        <v>260</v>
      </c>
    </row>
    <row r="249" spans="1:16" s="163" customFormat="1" ht="15.75">
      <c r="A249" s="328" t="str">
        <f>'План НП'!A252</f>
        <v>ВБ6.15</v>
      </c>
      <c r="B249" s="350" t="str">
        <f>'План НП'!B252</f>
        <v>Основи цифрової та мікропроцесорної техніки</v>
      </c>
      <c r="C249" s="323">
        <f>'План НП'!F252</f>
        <v>6</v>
      </c>
      <c r="D249" s="323">
        <f>'План НП'!G252</f>
        <v>180</v>
      </c>
      <c r="E249" s="329"/>
      <c r="F249" s="330"/>
      <c r="G249" s="330"/>
      <c r="H249" s="330"/>
      <c r="I249" s="330"/>
      <c r="J249" s="330"/>
      <c r="K249" s="330"/>
      <c r="L249" s="331"/>
      <c r="M249" s="340" t="str">
        <f>'План НП'!C252</f>
        <v>7</v>
      </c>
      <c r="N249" s="339">
        <f>'План НП'!D252</f>
        <v>0</v>
      </c>
      <c r="O249" s="327">
        <f>'План НП'!AC252</f>
        <v>134</v>
      </c>
      <c r="P249" s="313">
        <f>'Основні дані'!$B$1</f>
        <v>260</v>
      </c>
    </row>
    <row r="250" spans="1:16" s="163" customFormat="1" ht="15.75">
      <c r="A250" s="328" t="str">
        <f>'План НП'!A253</f>
        <v>ВБ6.16</v>
      </c>
      <c r="B250" s="350" t="str">
        <f>'План НП'!B253</f>
        <v>Пристрої та автоматизація холодильних та кріогенних систем</v>
      </c>
      <c r="C250" s="323">
        <f>'План НП'!F253</f>
        <v>5</v>
      </c>
      <c r="D250" s="323">
        <f>'План НП'!G253</f>
        <v>150</v>
      </c>
      <c r="E250" s="329"/>
      <c r="F250" s="330"/>
      <c r="G250" s="330"/>
      <c r="H250" s="330"/>
      <c r="I250" s="330"/>
      <c r="J250" s="330"/>
      <c r="K250" s="330"/>
      <c r="L250" s="331"/>
      <c r="M250" s="340" t="str">
        <f>'План НП'!C253</f>
        <v>7</v>
      </c>
      <c r="N250" s="339">
        <f>'План НП'!D253</f>
        <v>0</v>
      </c>
      <c r="O250" s="327">
        <f>'План НП'!AC253</f>
        <v>134</v>
      </c>
      <c r="P250" s="313">
        <f>'Основні дані'!$B$1</f>
        <v>260</v>
      </c>
    </row>
    <row r="251" spans="1:16" s="163" customFormat="1" ht="15.75">
      <c r="A251" s="328" t="str">
        <f>'План НП'!A254</f>
        <v>ВБ6.17</v>
      </c>
      <c r="B251" s="350" t="str">
        <f>'План НП'!B254</f>
        <v>Методи дослідження в низькотемпературній техніці</v>
      </c>
      <c r="C251" s="323">
        <f>'План НП'!F254</f>
        <v>4</v>
      </c>
      <c r="D251" s="323">
        <f>'План НП'!G254</f>
        <v>120</v>
      </c>
      <c r="E251" s="329"/>
      <c r="F251" s="330"/>
      <c r="G251" s="330"/>
      <c r="H251" s="330"/>
      <c r="I251" s="330"/>
      <c r="J251" s="330"/>
      <c r="K251" s="330"/>
      <c r="L251" s="331"/>
      <c r="M251" s="340" t="str">
        <f>'План НП'!C254</f>
        <v>8</v>
      </c>
      <c r="N251" s="339">
        <f>'План НП'!D254</f>
        <v>0</v>
      </c>
      <c r="O251" s="327">
        <f>'План НП'!AC254</f>
        <v>134</v>
      </c>
      <c r="P251" s="313">
        <f>'Основні дані'!$B$1</f>
        <v>260</v>
      </c>
    </row>
    <row r="252" spans="1:16" s="163" customFormat="1" ht="15.75">
      <c r="A252" s="328" t="str">
        <f>'План НП'!A255</f>
        <v>ВБ6.18</v>
      </c>
      <c r="B252" s="350" t="str">
        <f>'План НП'!B255</f>
        <v>Кріогенні системи скраплення та розділення газових сумішей</v>
      </c>
      <c r="C252" s="323">
        <f>'План НП'!F255</f>
        <v>4</v>
      </c>
      <c r="D252" s="323">
        <f>'План НП'!G255</f>
        <v>120</v>
      </c>
      <c r="E252" s="329"/>
      <c r="F252" s="330"/>
      <c r="G252" s="330"/>
      <c r="H252" s="330"/>
      <c r="I252" s="330"/>
      <c r="J252" s="330"/>
      <c r="K252" s="330"/>
      <c r="L252" s="331"/>
      <c r="M252" s="340" t="str">
        <f>'План НП'!C255</f>
        <v>8</v>
      </c>
      <c r="N252" s="339">
        <f>'План НП'!D255</f>
        <v>0</v>
      </c>
      <c r="O252" s="327">
        <f>'План НП'!AC255</f>
        <v>134</v>
      </c>
      <c r="P252" s="313">
        <f>'Основні дані'!$B$1</f>
        <v>260</v>
      </c>
    </row>
    <row r="253" spans="1:16" s="163" customFormat="1" ht="15.75">
      <c r="A253" s="328" t="str">
        <f>'План НП'!A256</f>
        <v>ВБ6.19</v>
      </c>
      <c r="B253" s="350" t="str">
        <f>'План НП'!B256</f>
        <v>Монтаж, експлуатація та сервіс холодильних установок</v>
      </c>
      <c r="C253" s="323">
        <f>'План НП'!F256</f>
        <v>4</v>
      </c>
      <c r="D253" s="323">
        <f>'План НП'!G256</f>
        <v>120</v>
      </c>
      <c r="E253" s="329"/>
      <c r="F253" s="330"/>
      <c r="G253" s="330"/>
      <c r="H253" s="330"/>
      <c r="I253" s="330"/>
      <c r="J253" s="330"/>
      <c r="K253" s="330"/>
      <c r="L253" s="331"/>
      <c r="M253" s="340" t="str">
        <f>'План НП'!C256</f>
        <v>8</v>
      </c>
      <c r="N253" s="339">
        <f>'План НП'!D256</f>
        <v>0</v>
      </c>
      <c r="O253" s="327">
        <f>'План НП'!AC256</f>
        <v>134</v>
      </c>
      <c r="P253" s="313">
        <f>'Основні дані'!$B$1</f>
        <v>260</v>
      </c>
    </row>
    <row r="254" spans="1:16" s="163" customFormat="1" ht="15.75">
      <c r="A254" s="328" t="str">
        <f>'План НП'!A257</f>
        <v>ВБ6.20</v>
      </c>
      <c r="B254" s="350" t="str">
        <f>'План НП'!B257</f>
        <v>Проектування теплообмінних апаратів</v>
      </c>
      <c r="C254" s="323">
        <f>'План НП'!F257</f>
        <v>4</v>
      </c>
      <c r="D254" s="323">
        <f>'План НП'!G257</f>
        <v>120</v>
      </c>
      <c r="E254" s="329"/>
      <c r="F254" s="330"/>
      <c r="G254" s="330"/>
      <c r="H254" s="330"/>
      <c r="I254" s="330"/>
      <c r="J254" s="330"/>
      <c r="K254" s="330"/>
      <c r="L254" s="331"/>
      <c r="M254" s="340" t="str">
        <f>'План НП'!C257</f>
        <v>8</v>
      </c>
      <c r="N254" s="339">
        <f>'План НП'!D257</f>
        <v>0</v>
      </c>
      <c r="O254" s="327">
        <f>'План НП'!AC257</f>
        <v>134</v>
      </c>
      <c r="P254" s="313">
        <f>'Основні дані'!$B$1</f>
        <v>260</v>
      </c>
    </row>
    <row r="255" spans="1:16" s="163" customFormat="1" ht="15.75">
      <c r="A255" s="328" t="str">
        <f>'План НП'!A258</f>
        <v>ВБ6.21</v>
      </c>
      <c r="B255" s="350">
        <f>'План НП'!B258</f>
        <v>0</v>
      </c>
      <c r="C255" s="323">
        <f>'План НП'!F258</f>
        <v>0</v>
      </c>
      <c r="D255" s="323">
        <f>'План НП'!G258</f>
        <v>0</v>
      </c>
      <c r="E255" s="329"/>
      <c r="F255" s="330"/>
      <c r="G255" s="330"/>
      <c r="H255" s="330"/>
      <c r="I255" s="330"/>
      <c r="J255" s="330"/>
      <c r="K255" s="330"/>
      <c r="L255" s="331"/>
      <c r="M255" s="340">
        <f>'План НП'!C258</f>
        <v>0</v>
      </c>
      <c r="N255" s="339">
        <f>'План НП'!D258</f>
        <v>0</v>
      </c>
      <c r="O255" s="327">
        <f>'План НП'!AC258</f>
        <v>0</v>
      </c>
      <c r="P255" s="313">
        <f>'Основні дані'!$B$1</f>
        <v>260</v>
      </c>
    </row>
    <row r="256" spans="1:16" s="163" customFormat="1" ht="15.75">
      <c r="A256" s="328" t="str">
        <f>'План НП'!A259</f>
        <v>ВБ6.22</v>
      </c>
      <c r="B256" s="350">
        <f>'План НП'!B259</f>
        <v>0</v>
      </c>
      <c r="C256" s="323">
        <f>'План НП'!F259</f>
        <v>0</v>
      </c>
      <c r="D256" s="323">
        <f>'План НП'!G259</f>
        <v>0</v>
      </c>
      <c r="E256" s="329"/>
      <c r="F256" s="330"/>
      <c r="G256" s="330"/>
      <c r="H256" s="330"/>
      <c r="I256" s="330"/>
      <c r="J256" s="330"/>
      <c r="K256" s="330"/>
      <c r="L256" s="331"/>
      <c r="M256" s="340">
        <f>'План НП'!C259</f>
        <v>0</v>
      </c>
      <c r="N256" s="339">
        <f>'План НП'!D259</f>
        <v>0</v>
      </c>
      <c r="O256" s="327">
        <f>'План НП'!AC259</f>
        <v>0</v>
      </c>
      <c r="P256" s="313">
        <f>'Основні дані'!$B$1</f>
        <v>260</v>
      </c>
    </row>
    <row r="257" spans="1:16" s="163" customFormat="1" ht="15.75">
      <c r="A257" s="328" t="str">
        <f>'План НП'!A260</f>
        <v>ВБ6.23</v>
      </c>
      <c r="B257" s="350">
        <f>'План НП'!B260</f>
        <v>0</v>
      </c>
      <c r="C257" s="323">
        <f>'План НП'!F260</f>
        <v>0</v>
      </c>
      <c r="D257" s="323">
        <f>'План НП'!G260</f>
        <v>0</v>
      </c>
      <c r="E257" s="329"/>
      <c r="F257" s="330"/>
      <c r="G257" s="330"/>
      <c r="H257" s="330"/>
      <c r="I257" s="330"/>
      <c r="J257" s="330"/>
      <c r="K257" s="330"/>
      <c r="L257" s="331"/>
      <c r="M257" s="340">
        <f>'План НП'!C260</f>
        <v>0</v>
      </c>
      <c r="N257" s="339">
        <f>'План НП'!D260</f>
        <v>0</v>
      </c>
      <c r="O257" s="327">
        <f>'План НП'!AC260</f>
        <v>0</v>
      </c>
      <c r="P257" s="313">
        <f>'Основні дані'!$B$1</f>
        <v>260</v>
      </c>
    </row>
    <row r="258" spans="1:16" s="163" customFormat="1" ht="15.75">
      <c r="A258" s="328" t="str">
        <f>'План НП'!A261</f>
        <v>ВБ6.24</v>
      </c>
      <c r="B258" s="350">
        <f>'План НП'!B261</f>
        <v>0</v>
      </c>
      <c r="C258" s="323">
        <f>'План НП'!F261</f>
        <v>0</v>
      </c>
      <c r="D258" s="323">
        <f>'План НП'!G261</f>
        <v>0</v>
      </c>
      <c r="E258" s="329"/>
      <c r="F258" s="330"/>
      <c r="G258" s="330"/>
      <c r="H258" s="330"/>
      <c r="I258" s="330"/>
      <c r="J258" s="330"/>
      <c r="K258" s="330"/>
      <c r="L258" s="331"/>
      <c r="M258" s="340">
        <f>'План НП'!C261</f>
        <v>0</v>
      </c>
      <c r="N258" s="339">
        <f>'План НП'!D261</f>
        <v>0</v>
      </c>
      <c r="O258" s="327">
        <f>'План НП'!AC261</f>
        <v>0</v>
      </c>
      <c r="P258" s="313">
        <f>'Основні дані'!$B$1</f>
        <v>260</v>
      </c>
    </row>
    <row r="259" spans="1:16" s="163" customFormat="1" ht="15.75">
      <c r="A259" s="328" t="str">
        <f>'План НП'!A262</f>
        <v>ВБ6.25</v>
      </c>
      <c r="B259" s="350">
        <f>'План НП'!B262</f>
        <v>0</v>
      </c>
      <c r="C259" s="323">
        <f>'План НП'!F262</f>
        <v>0</v>
      </c>
      <c r="D259" s="323">
        <f>'План НП'!G262</f>
        <v>0</v>
      </c>
      <c r="E259" s="329"/>
      <c r="F259" s="330"/>
      <c r="G259" s="330"/>
      <c r="H259" s="330"/>
      <c r="I259" s="330"/>
      <c r="J259" s="330"/>
      <c r="K259" s="330"/>
      <c r="L259" s="331"/>
      <c r="M259" s="340">
        <f>'План НП'!C262</f>
        <v>0</v>
      </c>
      <c r="N259" s="339">
        <f>'План НП'!D262</f>
        <v>0</v>
      </c>
      <c r="O259" s="327">
        <f>'План НП'!AC262</f>
        <v>0</v>
      </c>
      <c r="P259" s="313">
        <f>'Основні дані'!$B$1</f>
        <v>260</v>
      </c>
    </row>
    <row r="260" spans="1:16" s="163" customFormat="1" ht="15.75">
      <c r="A260" s="554">
        <f>'План НП'!A263</f>
        <v>0</v>
      </c>
      <c r="B260" s="555" t="str">
        <f>'План НП'!B263</f>
        <v>Практика</v>
      </c>
      <c r="C260" s="556">
        <f>'План НП'!F263</f>
        <v>6</v>
      </c>
      <c r="D260" s="556">
        <f>'План НП'!G263</f>
        <v>180</v>
      </c>
      <c r="E260" s="557"/>
      <c r="F260" s="558"/>
      <c r="G260" s="558"/>
      <c r="H260" s="558"/>
      <c r="I260" s="558"/>
      <c r="J260" s="558"/>
      <c r="K260" s="558"/>
      <c r="L260" s="559"/>
      <c r="M260" s="560">
        <f>'План НП'!C263</f>
        <v>0</v>
      </c>
      <c r="N260" s="561" t="str">
        <f>'План НП'!D263</f>
        <v>8</v>
      </c>
      <c r="O260" s="562">
        <f>'План НП'!AC263</f>
        <v>0</v>
      </c>
      <c r="P260" s="313">
        <f>'Основні дані'!$B$1</f>
        <v>260</v>
      </c>
    </row>
    <row r="261" spans="1:16" s="163" customFormat="1" ht="15.75">
      <c r="A261" s="554">
        <f>'План НП'!A264</f>
        <v>0</v>
      </c>
      <c r="B261" s="555" t="str">
        <f>'План НП'!B264</f>
        <v>Атестація</v>
      </c>
      <c r="C261" s="556">
        <f>'План НП'!F264</f>
        <v>6</v>
      </c>
      <c r="D261" s="556">
        <f>'План НП'!G264</f>
        <v>180</v>
      </c>
      <c r="E261" s="557"/>
      <c r="F261" s="558"/>
      <c r="G261" s="558"/>
      <c r="H261" s="558"/>
      <c r="I261" s="558"/>
      <c r="J261" s="558"/>
      <c r="K261" s="558"/>
      <c r="L261" s="559"/>
      <c r="M261" s="560">
        <f>'План НП'!C264</f>
        <v>0</v>
      </c>
      <c r="N261" s="561">
        <f>'План НП'!D264</f>
        <v>0</v>
      </c>
      <c r="O261" s="562">
        <f>'План НП'!AC264</f>
        <v>0</v>
      </c>
      <c r="P261" s="313">
        <f>'Основні дані'!$B$1</f>
        <v>260</v>
      </c>
    </row>
    <row r="262" spans="1:16" s="163" customFormat="1" ht="15.75">
      <c r="A262" s="542" t="str">
        <f>'План НП'!A265</f>
        <v>3.1.7</v>
      </c>
      <c r="B262" s="543" t="str">
        <f>'План НП'!B265</f>
        <v>Блок дисциплін 07 "Назва блоку"</v>
      </c>
      <c r="C262" s="544">
        <f>'План НП'!F265</f>
        <v>12</v>
      </c>
      <c r="D262" s="544">
        <f>'План НП'!G265</f>
        <v>360</v>
      </c>
      <c r="E262" s="545"/>
      <c r="F262" s="546"/>
      <c r="G262" s="546"/>
      <c r="H262" s="546"/>
      <c r="I262" s="546"/>
      <c r="J262" s="546"/>
      <c r="K262" s="546"/>
      <c r="L262" s="547"/>
      <c r="M262" s="548"/>
      <c r="N262" s="549"/>
      <c r="O262" s="564">
        <f>'План НП'!AC265</f>
        <v>0</v>
      </c>
      <c r="P262" s="313">
        <f>'Основні дані'!$B$1</f>
        <v>260</v>
      </c>
    </row>
    <row r="263" spans="1:16" s="163" customFormat="1" ht="15.75">
      <c r="A263" s="322" t="str">
        <f>'План НП'!A266</f>
        <v>ВБ7.1</v>
      </c>
      <c r="B263" s="350">
        <f>'План НП'!B266</f>
        <v>0</v>
      </c>
      <c r="C263" s="323">
        <f>'План НП'!F266</f>
        <v>0</v>
      </c>
      <c r="D263" s="323">
        <f>'План НП'!G266</f>
        <v>0</v>
      </c>
      <c r="E263" s="324"/>
      <c r="F263" s="325"/>
      <c r="G263" s="325"/>
      <c r="H263" s="325"/>
      <c r="I263" s="325"/>
      <c r="J263" s="325"/>
      <c r="K263" s="325"/>
      <c r="L263" s="326"/>
      <c r="M263" s="340">
        <f>'План НП'!C266</f>
        <v>0</v>
      </c>
      <c r="N263" s="339">
        <f>'План НП'!D266</f>
        <v>0</v>
      </c>
      <c r="O263" s="327">
        <f>'План НП'!AC266</f>
        <v>0</v>
      </c>
      <c r="P263" s="313">
        <f>'Основні дані'!$B$1</f>
        <v>260</v>
      </c>
    </row>
    <row r="264" spans="1:16" s="163" customFormat="1" ht="15.75">
      <c r="A264" s="328" t="str">
        <f>'План НП'!A267</f>
        <v>ВБ7.2</v>
      </c>
      <c r="B264" s="350">
        <f>'План НП'!B267</f>
        <v>0</v>
      </c>
      <c r="C264" s="323">
        <f>'План НП'!F267</f>
        <v>0</v>
      </c>
      <c r="D264" s="323">
        <f>'План НП'!G267</f>
        <v>0</v>
      </c>
      <c r="E264" s="329"/>
      <c r="F264" s="330"/>
      <c r="G264" s="330"/>
      <c r="H264" s="330"/>
      <c r="I264" s="330"/>
      <c r="J264" s="330"/>
      <c r="K264" s="330"/>
      <c r="L264" s="331"/>
      <c r="M264" s="340">
        <f>'План НП'!C267</f>
        <v>0</v>
      </c>
      <c r="N264" s="339">
        <f>'План НП'!D267</f>
        <v>0</v>
      </c>
      <c r="O264" s="327">
        <f>'План НП'!AC267</f>
        <v>0</v>
      </c>
      <c r="P264" s="313">
        <f>'Основні дані'!$B$1</f>
        <v>260</v>
      </c>
    </row>
    <row r="265" spans="1:16" s="163" customFormat="1" ht="15.75">
      <c r="A265" s="328" t="str">
        <f>'План НП'!A268</f>
        <v>ВБ7.3</v>
      </c>
      <c r="B265" s="350">
        <f>'План НП'!B268</f>
        <v>0</v>
      </c>
      <c r="C265" s="323">
        <f>'План НП'!F268</f>
        <v>0</v>
      </c>
      <c r="D265" s="323">
        <f>'План НП'!G268</f>
        <v>0</v>
      </c>
      <c r="E265" s="329"/>
      <c r="F265" s="330"/>
      <c r="G265" s="330"/>
      <c r="H265" s="330"/>
      <c r="I265" s="330"/>
      <c r="J265" s="330"/>
      <c r="K265" s="330"/>
      <c r="L265" s="331"/>
      <c r="M265" s="340">
        <f>'План НП'!C268</f>
        <v>0</v>
      </c>
      <c r="N265" s="339">
        <f>'План НП'!D268</f>
        <v>0</v>
      </c>
      <c r="O265" s="327">
        <f>'План НП'!AC268</f>
        <v>0</v>
      </c>
      <c r="P265" s="313">
        <f>'Основні дані'!$B$1</f>
        <v>260</v>
      </c>
    </row>
    <row r="266" spans="1:16" s="163" customFormat="1" ht="15.75">
      <c r="A266" s="328" t="str">
        <f>'План НП'!A269</f>
        <v>ВБ7.4</v>
      </c>
      <c r="B266" s="350">
        <f>'План НП'!B269</f>
        <v>0</v>
      </c>
      <c r="C266" s="323">
        <f>'План НП'!F269</f>
        <v>0</v>
      </c>
      <c r="D266" s="323">
        <f>'План НП'!G269</f>
        <v>0</v>
      </c>
      <c r="E266" s="329"/>
      <c r="F266" s="330"/>
      <c r="G266" s="330"/>
      <c r="H266" s="330"/>
      <c r="I266" s="330"/>
      <c r="J266" s="330"/>
      <c r="K266" s="330"/>
      <c r="L266" s="331"/>
      <c r="M266" s="340">
        <f>'План НП'!C269</f>
        <v>0</v>
      </c>
      <c r="N266" s="339">
        <f>'План НП'!D269</f>
        <v>0</v>
      </c>
      <c r="O266" s="327">
        <f>'План НП'!AC269</f>
        <v>0</v>
      </c>
      <c r="P266" s="313">
        <f>'Основні дані'!$B$1</f>
        <v>260</v>
      </c>
    </row>
    <row r="267" spans="1:16" s="163" customFormat="1" ht="15.75">
      <c r="A267" s="328" t="str">
        <f>'План НП'!A270</f>
        <v>ВБ7.5</v>
      </c>
      <c r="B267" s="350">
        <f>'План НП'!B270</f>
        <v>0</v>
      </c>
      <c r="C267" s="323">
        <f>'План НП'!F270</f>
        <v>0</v>
      </c>
      <c r="D267" s="323">
        <f>'План НП'!G270</f>
        <v>0</v>
      </c>
      <c r="E267" s="329"/>
      <c r="F267" s="330"/>
      <c r="G267" s="330"/>
      <c r="H267" s="330"/>
      <c r="I267" s="330"/>
      <c r="J267" s="330"/>
      <c r="K267" s="330"/>
      <c r="L267" s="331"/>
      <c r="M267" s="340">
        <f>'План НП'!C270</f>
        <v>0</v>
      </c>
      <c r="N267" s="339">
        <f>'План НП'!D270</f>
        <v>0</v>
      </c>
      <c r="O267" s="327">
        <f>'План НП'!AC270</f>
        <v>0</v>
      </c>
      <c r="P267" s="313">
        <f>'Основні дані'!$B$1</f>
        <v>260</v>
      </c>
    </row>
    <row r="268" spans="1:16" s="163" customFormat="1" ht="15.75">
      <c r="A268" s="328" t="str">
        <f>'План НП'!A271</f>
        <v>ВБ7.6</v>
      </c>
      <c r="B268" s="350">
        <f>'План НП'!B271</f>
        <v>0</v>
      </c>
      <c r="C268" s="323">
        <f>'План НП'!F271</f>
        <v>0</v>
      </c>
      <c r="D268" s="323">
        <f>'План НП'!G271</f>
        <v>0</v>
      </c>
      <c r="E268" s="329"/>
      <c r="F268" s="330"/>
      <c r="G268" s="330"/>
      <c r="H268" s="330"/>
      <c r="I268" s="330"/>
      <c r="J268" s="330"/>
      <c r="K268" s="330"/>
      <c r="L268" s="331"/>
      <c r="M268" s="340">
        <f>'План НП'!C271</f>
        <v>0</v>
      </c>
      <c r="N268" s="339">
        <f>'План НП'!D271</f>
        <v>0</v>
      </c>
      <c r="O268" s="327">
        <f>'План НП'!AC271</f>
        <v>0</v>
      </c>
      <c r="P268" s="313">
        <f>'Основні дані'!$B$1</f>
        <v>260</v>
      </c>
    </row>
    <row r="269" spans="1:16" s="163" customFormat="1" ht="15.75">
      <c r="A269" s="328" t="str">
        <f>'План НП'!A272</f>
        <v>ВБ7.7</v>
      </c>
      <c r="B269" s="350">
        <f>'План НП'!B272</f>
        <v>0</v>
      </c>
      <c r="C269" s="323">
        <f>'План НП'!F272</f>
        <v>0</v>
      </c>
      <c r="D269" s="323">
        <f>'План НП'!G272</f>
        <v>0</v>
      </c>
      <c r="E269" s="329"/>
      <c r="F269" s="330"/>
      <c r="G269" s="330"/>
      <c r="H269" s="330"/>
      <c r="I269" s="330"/>
      <c r="J269" s="330"/>
      <c r="K269" s="330"/>
      <c r="L269" s="331"/>
      <c r="M269" s="340">
        <f>'План НП'!C272</f>
        <v>0</v>
      </c>
      <c r="N269" s="339">
        <f>'План НП'!D272</f>
        <v>0</v>
      </c>
      <c r="O269" s="327">
        <f>'План НП'!AC272</f>
        <v>0</v>
      </c>
      <c r="P269" s="313">
        <f>'Основні дані'!$B$1</f>
        <v>260</v>
      </c>
    </row>
    <row r="270" spans="1:16" s="163" customFormat="1" ht="15.75">
      <c r="A270" s="328" t="str">
        <f>'План НП'!A273</f>
        <v>ВБ7.8</v>
      </c>
      <c r="B270" s="350">
        <f>'План НП'!B273</f>
        <v>0</v>
      </c>
      <c r="C270" s="323">
        <f>'План НП'!F273</f>
        <v>0</v>
      </c>
      <c r="D270" s="323">
        <f>'План НП'!G273</f>
        <v>0</v>
      </c>
      <c r="E270" s="329"/>
      <c r="F270" s="330"/>
      <c r="G270" s="330"/>
      <c r="H270" s="330"/>
      <c r="I270" s="330"/>
      <c r="J270" s="330"/>
      <c r="K270" s="330"/>
      <c r="L270" s="331"/>
      <c r="M270" s="340">
        <f>'План НП'!C273</f>
        <v>0</v>
      </c>
      <c r="N270" s="339">
        <f>'План НП'!D273</f>
        <v>0</v>
      </c>
      <c r="O270" s="327">
        <f>'План НП'!AC273</f>
        <v>0</v>
      </c>
      <c r="P270" s="313">
        <f>'Основні дані'!$B$1</f>
        <v>260</v>
      </c>
    </row>
    <row r="271" spans="1:16" s="163" customFormat="1" ht="15.75">
      <c r="A271" s="328" t="str">
        <f>'План НП'!A274</f>
        <v>ВБ7.9</v>
      </c>
      <c r="B271" s="350">
        <f>'План НП'!B274</f>
        <v>0</v>
      </c>
      <c r="C271" s="323">
        <f>'План НП'!F274</f>
        <v>0</v>
      </c>
      <c r="D271" s="323">
        <f>'План НП'!G274</f>
        <v>0</v>
      </c>
      <c r="E271" s="329"/>
      <c r="F271" s="330"/>
      <c r="G271" s="330"/>
      <c r="H271" s="330"/>
      <c r="I271" s="330"/>
      <c r="J271" s="330"/>
      <c r="K271" s="330"/>
      <c r="L271" s="331"/>
      <c r="M271" s="340">
        <f>'План НП'!C274</f>
        <v>0</v>
      </c>
      <c r="N271" s="339">
        <f>'План НП'!D274</f>
        <v>0</v>
      </c>
      <c r="O271" s="327">
        <f>'План НП'!AC274</f>
        <v>0</v>
      </c>
      <c r="P271" s="313">
        <f>'Основні дані'!$B$1</f>
        <v>260</v>
      </c>
    </row>
    <row r="272" spans="1:16" s="163" customFormat="1" ht="15.75">
      <c r="A272" s="328" t="str">
        <f>'План НП'!A275</f>
        <v>ВБ7.10</v>
      </c>
      <c r="B272" s="350">
        <f>'План НП'!B275</f>
        <v>0</v>
      </c>
      <c r="C272" s="323">
        <f>'План НП'!F275</f>
        <v>0</v>
      </c>
      <c r="D272" s="323">
        <f>'План НП'!G275</f>
        <v>0</v>
      </c>
      <c r="E272" s="329"/>
      <c r="F272" s="330"/>
      <c r="G272" s="330"/>
      <c r="H272" s="330"/>
      <c r="I272" s="330"/>
      <c r="J272" s="330"/>
      <c r="K272" s="330"/>
      <c r="L272" s="331"/>
      <c r="M272" s="340">
        <f>'План НП'!C275</f>
        <v>0</v>
      </c>
      <c r="N272" s="339">
        <f>'План НП'!D275</f>
        <v>0</v>
      </c>
      <c r="O272" s="327">
        <f>'План НП'!AC275</f>
        <v>0</v>
      </c>
      <c r="P272" s="313">
        <f>'Основні дані'!$B$1</f>
        <v>260</v>
      </c>
    </row>
    <row r="273" spans="1:16" s="163" customFormat="1" ht="15.75">
      <c r="A273" s="328" t="str">
        <f>'План НП'!A276</f>
        <v>ВБ7.11</v>
      </c>
      <c r="B273" s="350">
        <f>'План НП'!B276</f>
        <v>0</v>
      </c>
      <c r="C273" s="323">
        <f>'План НП'!F276</f>
        <v>0</v>
      </c>
      <c r="D273" s="323">
        <f>'План НП'!G276</f>
        <v>0</v>
      </c>
      <c r="E273" s="329"/>
      <c r="F273" s="330"/>
      <c r="G273" s="330"/>
      <c r="H273" s="330"/>
      <c r="I273" s="330"/>
      <c r="J273" s="330"/>
      <c r="K273" s="330"/>
      <c r="L273" s="331"/>
      <c r="M273" s="340">
        <f>'План НП'!C276</f>
        <v>0</v>
      </c>
      <c r="N273" s="339">
        <f>'План НП'!D276</f>
        <v>0</v>
      </c>
      <c r="O273" s="327">
        <f>'План НП'!AC276</f>
        <v>0</v>
      </c>
      <c r="P273" s="313">
        <f>'Основні дані'!$B$1</f>
        <v>260</v>
      </c>
    </row>
    <row r="274" spans="1:16" s="163" customFormat="1" ht="15.75">
      <c r="A274" s="328" t="str">
        <f>'План НП'!A277</f>
        <v>ВБ7.12</v>
      </c>
      <c r="B274" s="350">
        <f>'План НП'!B277</f>
        <v>0</v>
      </c>
      <c r="C274" s="323">
        <f>'План НП'!F277</f>
        <v>0</v>
      </c>
      <c r="D274" s="323">
        <f>'План НП'!G277</f>
        <v>0</v>
      </c>
      <c r="E274" s="329"/>
      <c r="F274" s="330"/>
      <c r="G274" s="330"/>
      <c r="H274" s="330"/>
      <c r="I274" s="330"/>
      <c r="J274" s="330"/>
      <c r="K274" s="330"/>
      <c r="L274" s="331"/>
      <c r="M274" s="340">
        <f>'План НП'!C277</f>
        <v>0</v>
      </c>
      <c r="N274" s="339">
        <f>'План НП'!D277</f>
        <v>0</v>
      </c>
      <c r="O274" s="327">
        <f>'План НП'!AC277</f>
        <v>0</v>
      </c>
      <c r="P274" s="313">
        <f>'Основні дані'!$B$1</f>
        <v>260</v>
      </c>
    </row>
    <row r="275" spans="1:16" s="163" customFormat="1" ht="15.75">
      <c r="A275" s="328" t="str">
        <f>'План НП'!A278</f>
        <v>ВБ7.13</v>
      </c>
      <c r="B275" s="350">
        <f>'План НП'!B278</f>
        <v>0</v>
      </c>
      <c r="C275" s="323">
        <f>'План НП'!F278</f>
        <v>0</v>
      </c>
      <c r="D275" s="323">
        <f>'План НП'!G278</f>
        <v>0</v>
      </c>
      <c r="E275" s="329"/>
      <c r="F275" s="330"/>
      <c r="G275" s="330"/>
      <c r="H275" s="330"/>
      <c r="I275" s="330"/>
      <c r="J275" s="330"/>
      <c r="K275" s="330"/>
      <c r="L275" s="331"/>
      <c r="M275" s="340">
        <f>'План НП'!C278</f>
        <v>0</v>
      </c>
      <c r="N275" s="339">
        <f>'План НП'!D278</f>
        <v>0</v>
      </c>
      <c r="O275" s="327">
        <f>'План НП'!AC278</f>
        <v>0</v>
      </c>
      <c r="P275" s="313">
        <f>'Основні дані'!$B$1</f>
        <v>260</v>
      </c>
    </row>
    <row r="276" spans="1:16" s="163" customFormat="1" ht="15.75">
      <c r="A276" s="328" t="str">
        <f>'План НП'!A279</f>
        <v>ВБ7.14</v>
      </c>
      <c r="B276" s="350">
        <f>'План НП'!B279</f>
        <v>0</v>
      </c>
      <c r="C276" s="323">
        <f>'План НП'!F279</f>
        <v>0</v>
      </c>
      <c r="D276" s="323">
        <f>'План НП'!G279</f>
        <v>0</v>
      </c>
      <c r="E276" s="329"/>
      <c r="F276" s="330"/>
      <c r="G276" s="330"/>
      <c r="H276" s="330"/>
      <c r="I276" s="330"/>
      <c r="J276" s="330"/>
      <c r="K276" s="330"/>
      <c r="L276" s="331"/>
      <c r="M276" s="340">
        <f>'План НП'!C279</f>
        <v>0</v>
      </c>
      <c r="N276" s="339">
        <f>'План НП'!D279</f>
        <v>0</v>
      </c>
      <c r="O276" s="327">
        <f>'План НП'!AC279</f>
        <v>0</v>
      </c>
      <c r="P276" s="313">
        <f>'Основні дані'!$B$1</f>
        <v>260</v>
      </c>
    </row>
    <row r="277" spans="1:16" s="163" customFormat="1" ht="15.75">
      <c r="A277" s="328" t="str">
        <f>'План НП'!A280</f>
        <v>ВБ7.15</v>
      </c>
      <c r="B277" s="350">
        <f>'План НП'!B280</f>
        <v>0</v>
      </c>
      <c r="C277" s="323">
        <f>'План НП'!F280</f>
        <v>0</v>
      </c>
      <c r="D277" s="323">
        <f>'План НП'!G280</f>
        <v>0</v>
      </c>
      <c r="E277" s="329"/>
      <c r="F277" s="330"/>
      <c r="G277" s="330"/>
      <c r="H277" s="330"/>
      <c r="I277" s="330"/>
      <c r="J277" s="330"/>
      <c r="K277" s="330"/>
      <c r="L277" s="331"/>
      <c r="M277" s="340">
        <f>'План НП'!C280</f>
        <v>0</v>
      </c>
      <c r="N277" s="339">
        <f>'План НП'!D280</f>
        <v>0</v>
      </c>
      <c r="O277" s="327">
        <f>'План НП'!AC280</f>
        <v>0</v>
      </c>
      <c r="P277" s="313">
        <f>'Основні дані'!$B$1</f>
        <v>260</v>
      </c>
    </row>
    <row r="278" spans="1:16" s="163" customFormat="1" ht="15.75">
      <c r="A278" s="328" t="str">
        <f>'План НП'!A281</f>
        <v>ВБ7.16</v>
      </c>
      <c r="B278" s="350">
        <f>'План НП'!B281</f>
        <v>0</v>
      </c>
      <c r="C278" s="323">
        <f>'План НП'!F281</f>
        <v>0</v>
      </c>
      <c r="D278" s="323">
        <f>'План НП'!G281</f>
        <v>0</v>
      </c>
      <c r="E278" s="329"/>
      <c r="F278" s="330"/>
      <c r="G278" s="330"/>
      <c r="H278" s="330"/>
      <c r="I278" s="330"/>
      <c r="J278" s="330"/>
      <c r="K278" s="330"/>
      <c r="L278" s="331"/>
      <c r="M278" s="340">
        <f>'План НП'!C281</f>
        <v>0</v>
      </c>
      <c r="N278" s="339">
        <f>'План НП'!D281</f>
        <v>0</v>
      </c>
      <c r="O278" s="327">
        <f>'План НП'!AC281</f>
        <v>0</v>
      </c>
      <c r="P278" s="313">
        <f>'Основні дані'!$B$1</f>
        <v>260</v>
      </c>
    </row>
    <row r="279" spans="1:16" s="163" customFormat="1" ht="15.75">
      <c r="A279" s="328" t="str">
        <f>'План НП'!A282</f>
        <v>ВБ7.17</v>
      </c>
      <c r="B279" s="350">
        <f>'План НП'!B282</f>
        <v>0</v>
      </c>
      <c r="C279" s="323">
        <f>'План НП'!F282</f>
        <v>0</v>
      </c>
      <c r="D279" s="323">
        <f>'План НП'!G282</f>
        <v>0</v>
      </c>
      <c r="E279" s="329"/>
      <c r="F279" s="330"/>
      <c r="G279" s="330"/>
      <c r="H279" s="330"/>
      <c r="I279" s="330"/>
      <c r="J279" s="330"/>
      <c r="K279" s="330"/>
      <c r="L279" s="331"/>
      <c r="M279" s="340">
        <f>'План НП'!C282</f>
        <v>0</v>
      </c>
      <c r="N279" s="339">
        <f>'План НП'!D282</f>
        <v>0</v>
      </c>
      <c r="O279" s="327">
        <f>'План НП'!AC282</f>
        <v>0</v>
      </c>
      <c r="P279" s="313">
        <f>'Основні дані'!$B$1</f>
        <v>260</v>
      </c>
    </row>
    <row r="280" spans="1:16" s="163" customFormat="1" ht="15.75">
      <c r="A280" s="328" t="str">
        <f>'План НП'!A283</f>
        <v>ВБ7.18</v>
      </c>
      <c r="B280" s="350">
        <f>'План НП'!B283</f>
        <v>0</v>
      </c>
      <c r="C280" s="323">
        <f>'План НП'!F283</f>
        <v>0</v>
      </c>
      <c r="D280" s="323">
        <f>'План НП'!G283</f>
        <v>0</v>
      </c>
      <c r="E280" s="329"/>
      <c r="F280" s="330"/>
      <c r="G280" s="330"/>
      <c r="H280" s="330"/>
      <c r="I280" s="330"/>
      <c r="J280" s="330"/>
      <c r="K280" s="330"/>
      <c r="L280" s="331"/>
      <c r="M280" s="340">
        <f>'План НП'!C283</f>
        <v>0</v>
      </c>
      <c r="N280" s="339">
        <f>'План НП'!D283</f>
        <v>0</v>
      </c>
      <c r="O280" s="327">
        <f>'План НП'!AC283</f>
        <v>0</v>
      </c>
      <c r="P280" s="313">
        <f>'Основні дані'!$B$1</f>
        <v>260</v>
      </c>
    </row>
    <row r="281" spans="1:16" s="163" customFormat="1" ht="15.75">
      <c r="A281" s="328" t="str">
        <f>'План НП'!A284</f>
        <v>ВБ7.19</v>
      </c>
      <c r="B281" s="350">
        <f>'План НП'!B284</f>
        <v>0</v>
      </c>
      <c r="C281" s="323">
        <f>'План НП'!F284</f>
        <v>0</v>
      </c>
      <c r="D281" s="323">
        <f>'План НП'!G284</f>
        <v>0</v>
      </c>
      <c r="E281" s="329"/>
      <c r="F281" s="330"/>
      <c r="G281" s="330"/>
      <c r="H281" s="330"/>
      <c r="I281" s="330"/>
      <c r="J281" s="330"/>
      <c r="K281" s="330"/>
      <c r="L281" s="331"/>
      <c r="M281" s="340">
        <f>'План НП'!C284</f>
        <v>0</v>
      </c>
      <c r="N281" s="339">
        <f>'План НП'!D284</f>
        <v>0</v>
      </c>
      <c r="O281" s="327">
        <f>'План НП'!AC284</f>
        <v>0</v>
      </c>
      <c r="P281" s="313">
        <f>'Основні дані'!$B$1</f>
        <v>260</v>
      </c>
    </row>
    <row r="282" spans="1:16" s="163" customFormat="1" ht="15.75">
      <c r="A282" s="328" t="str">
        <f>'План НП'!A285</f>
        <v>ВБ7.20</v>
      </c>
      <c r="B282" s="350">
        <f>'План НП'!B285</f>
        <v>0</v>
      </c>
      <c r="C282" s="323">
        <f>'План НП'!F285</f>
        <v>0</v>
      </c>
      <c r="D282" s="323">
        <f>'План НП'!G285</f>
        <v>0</v>
      </c>
      <c r="E282" s="329"/>
      <c r="F282" s="330"/>
      <c r="G282" s="330"/>
      <c r="H282" s="330"/>
      <c r="I282" s="330"/>
      <c r="J282" s="330"/>
      <c r="K282" s="330"/>
      <c r="L282" s="331"/>
      <c r="M282" s="340">
        <f>'План НП'!C285</f>
        <v>0</v>
      </c>
      <c r="N282" s="339">
        <f>'План НП'!D285</f>
        <v>0</v>
      </c>
      <c r="O282" s="327">
        <f>'План НП'!AC285</f>
        <v>0</v>
      </c>
      <c r="P282" s="313">
        <f>'Основні дані'!$B$1</f>
        <v>260</v>
      </c>
    </row>
    <row r="283" spans="1:16" s="163" customFormat="1" ht="15.75">
      <c r="A283" s="328" t="str">
        <f>'План НП'!A286</f>
        <v>ВБ7.21</v>
      </c>
      <c r="B283" s="350">
        <f>'План НП'!B286</f>
        <v>0</v>
      </c>
      <c r="C283" s="323">
        <f>'План НП'!F286</f>
        <v>0</v>
      </c>
      <c r="D283" s="323">
        <f>'План НП'!G286</f>
        <v>0</v>
      </c>
      <c r="E283" s="329"/>
      <c r="F283" s="330"/>
      <c r="G283" s="330"/>
      <c r="H283" s="330"/>
      <c r="I283" s="330"/>
      <c r="J283" s="330"/>
      <c r="K283" s="330"/>
      <c r="L283" s="331"/>
      <c r="M283" s="340">
        <f>'План НП'!C286</f>
        <v>0</v>
      </c>
      <c r="N283" s="339">
        <f>'План НП'!D286</f>
        <v>0</v>
      </c>
      <c r="O283" s="327">
        <f>'План НП'!AC286</f>
        <v>0</v>
      </c>
      <c r="P283" s="313">
        <f>'Основні дані'!$B$1</f>
        <v>260</v>
      </c>
    </row>
    <row r="284" spans="1:16" s="163" customFormat="1" ht="15.75">
      <c r="A284" s="328" t="str">
        <f>'План НП'!A287</f>
        <v>ВБ7.22</v>
      </c>
      <c r="B284" s="350">
        <f>'План НП'!B287</f>
        <v>0</v>
      </c>
      <c r="C284" s="323">
        <f>'План НП'!F287</f>
        <v>0</v>
      </c>
      <c r="D284" s="323">
        <f>'План НП'!G287</f>
        <v>0</v>
      </c>
      <c r="E284" s="329"/>
      <c r="F284" s="330"/>
      <c r="G284" s="330"/>
      <c r="H284" s="330"/>
      <c r="I284" s="330"/>
      <c r="J284" s="330"/>
      <c r="K284" s="330"/>
      <c r="L284" s="331"/>
      <c r="M284" s="340">
        <f>'План НП'!C287</f>
        <v>0</v>
      </c>
      <c r="N284" s="339">
        <f>'План НП'!D287</f>
        <v>0</v>
      </c>
      <c r="O284" s="327">
        <f>'План НП'!AC287</f>
        <v>0</v>
      </c>
      <c r="P284" s="313">
        <f>'Основні дані'!$B$1</f>
        <v>260</v>
      </c>
    </row>
    <row r="285" spans="1:16" s="163" customFormat="1" ht="15.75">
      <c r="A285" s="328" t="str">
        <f>'План НП'!A288</f>
        <v>ВБ7.23</v>
      </c>
      <c r="B285" s="350">
        <f>'План НП'!B288</f>
        <v>0</v>
      </c>
      <c r="C285" s="323">
        <f>'План НП'!F288</f>
        <v>0</v>
      </c>
      <c r="D285" s="323">
        <f>'План НП'!G288</f>
        <v>0</v>
      </c>
      <c r="E285" s="329"/>
      <c r="F285" s="330"/>
      <c r="G285" s="330"/>
      <c r="H285" s="330"/>
      <c r="I285" s="330"/>
      <c r="J285" s="330"/>
      <c r="K285" s="330"/>
      <c r="L285" s="331"/>
      <c r="M285" s="340">
        <f>'План НП'!C288</f>
        <v>0</v>
      </c>
      <c r="N285" s="339">
        <f>'План НП'!D288</f>
        <v>0</v>
      </c>
      <c r="O285" s="327">
        <f>'План НП'!AC288</f>
        <v>0</v>
      </c>
      <c r="P285" s="313">
        <f>'Основні дані'!$B$1</f>
        <v>260</v>
      </c>
    </row>
    <row r="286" spans="1:16" s="163" customFormat="1" ht="15.75">
      <c r="A286" s="328" t="str">
        <f>'План НП'!A289</f>
        <v>ВБ7.24</v>
      </c>
      <c r="B286" s="350">
        <f>'План НП'!B289</f>
        <v>0</v>
      </c>
      <c r="C286" s="323">
        <f>'План НП'!F289</f>
        <v>0</v>
      </c>
      <c r="D286" s="323">
        <f>'План НП'!G289</f>
        <v>0</v>
      </c>
      <c r="E286" s="329"/>
      <c r="F286" s="330"/>
      <c r="G286" s="330"/>
      <c r="H286" s="330"/>
      <c r="I286" s="330"/>
      <c r="J286" s="330"/>
      <c r="K286" s="330"/>
      <c r="L286" s="331"/>
      <c r="M286" s="340">
        <f>'План НП'!C289</f>
        <v>0</v>
      </c>
      <c r="N286" s="339">
        <f>'План НП'!D289</f>
        <v>0</v>
      </c>
      <c r="O286" s="327">
        <f>'План НП'!AC289</f>
        <v>0</v>
      </c>
      <c r="P286" s="313">
        <f>'Основні дані'!$B$1</f>
        <v>260</v>
      </c>
    </row>
    <row r="287" spans="1:16" s="163" customFormat="1" ht="15.75">
      <c r="A287" s="328" t="str">
        <f>'План НП'!A290</f>
        <v>ВБ7.25</v>
      </c>
      <c r="B287" s="350">
        <f>'План НП'!B290</f>
        <v>0</v>
      </c>
      <c r="C287" s="323">
        <f>'План НП'!F290</f>
        <v>0</v>
      </c>
      <c r="D287" s="323">
        <f>'План НП'!G290</f>
        <v>0</v>
      </c>
      <c r="E287" s="329"/>
      <c r="F287" s="330"/>
      <c r="G287" s="330"/>
      <c r="H287" s="330"/>
      <c r="I287" s="330"/>
      <c r="J287" s="330"/>
      <c r="K287" s="330"/>
      <c r="L287" s="331"/>
      <c r="M287" s="340">
        <f>'План НП'!C290</f>
        <v>0</v>
      </c>
      <c r="N287" s="339">
        <f>'План НП'!D290</f>
        <v>0</v>
      </c>
      <c r="O287" s="327">
        <f>'План НП'!AC290</f>
        <v>0</v>
      </c>
      <c r="P287" s="313">
        <f>'Основні дані'!$B$1</f>
        <v>260</v>
      </c>
    </row>
    <row r="288" spans="1:16" s="163" customFormat="1" ht="15.75">
      <c r="A288" s="554">
        <f>'План НП'!A291</f>
        <v>0</v>
      </c>
      <c r="B288" s="555" t="str">
        <f>'План НП'!B291</f>
        <v>Практика</v>
      </c>
      <c r="C288" s="556">
        <f>'План НП'!F291</f>
        <v>6</v>
      </c>
      <c r="D288" s="556">
        <f>'План НП'!G291</f>
        <v>180</v>
      </c>
      <c r="E288" s="557"/>
      <c r="F288" s="558"/>
      <c r="G288" s="558"/>
      <c r="H288" s="558"/>
      <c r="I288" s="558"/>
      <c r="J288" s="558"/>
      <c r="K288" s="558"/>
      <c r="L288" s="559"/>
      <c r="M288" s="560">
        <f>'План НП'!C291</f>
        <v>0</v>
      </c>
      <c r="N288" s="561" t="str">
        <f>'План НП'!D291</f>
        <v>8</v>
      </c>
      <c r="O288" s="562">
        <f>'План НП'!AC291</f>
        <v>0</v>
      </c>
      <c r="P288" s="313">
        <f>'Основні дані'!$B$1</f>
        <v>260</v>
      </c>
    </row>
    <row r="289" spans="1:16" s="163" customFormat="1" ht="15.75">
      <c r="A289" s="554">
        <f>'План НП'!A292</f>
        <v>0</v>
      </c>
      <c r="B289" s="555" t="str">
        <f>'План НП'!B292</f>
        <v>Атестація</v>
      </c>
      <c r="C289" s="556">
        <f>'План НП'!F292</f>
        <v>6</v>
      </c>
      <c r="D289" s="556">
        <f>'План НП'!G292</f>
        <v>180</v>
      </c>
      <c r="E289" s="557"/>
      <c r="F289" s="558"/>
      <c r="G289" s="558"/>
      <c r="H289" s="558"/>
      <c r="I289" s="558"/>
      <c r="J289" s="558"/>
      <c r="K289" s="558"/>
      <c r="L289" s="559"/>
      <c r="M289" s="560">
        <f>'План НП'!C292</f>
        <v>0</v>
      </c>
      <c r="N289" s="561">
        <f>'План НП'!D292</f>
        <v>0</v>
      </c>
      <c r="O289" s="562">
        <f>'План НП'!AC292</f>
        <v>0</v>
      </c>
      <c r="P289" s="313">
        <f>'Основні дані'!$B$1</f>
        <v>260</v>
      </c>
    </row>
    <row r="290" spans="1:16" s="163" customFormat="1" ht="15.75">
      <c r="A290" s="542" t="str">
        <f>'План НП'!A293</f>
        <v>3.1.8</v>
      </c>
      <c r="B290" s="543" t="str">
        <f>'План НП'!B293</f>
        <v>Блок дисциплін 08 "Назва блоку"</v>
      </c>
      <c r="C290" s="544">
        <f>'План НП'!F293</f>
        <v>12</v>
      </c>
      <c r="D290" s="544">
        <f>'План НП'!G293</f>
        <v>360</v>
      </c>
      <c r="E290" s="545"/>
      <c r="F290" s="546"/>
      <c r="G290" s="546"/>
      <c r="H290" s="546"/>
      <c r="I290" s="546"/>
      <c r="J290" s="546"/>
      <c r="K290" s="546"/>
      <c r="L290" s="547"/>
      <c r="M290" s="548"/>
      <c r="N290" s="549"/>
      <c r="O290" s="564">
        <f>'План НП'!AC293</f>
        <v>0</v>
      </c>
      <c r="P290" s="313">
        <f>'Основні дані'!$B$1</f>
        <v>260</v>
      </c>
    </row>
    <row r="291" spans="1:16" s="163" customFormat="1" ht="15.75">
      <c r="A291" s="322" t="str">
        <f>'План НП'!A294</f>
        <v>ВБ8.1</v>
      </c>
      <c r="B291" s="350">
        <f>'План НП'!B294</f>
        <v>0</v>
      </c>
      <c r="C291" s="323">
        <f>'План НП'!F294</f>
        <v>0</v>
      </c>
      <c r="D291" s="323">
        <f>'План НП'!G294</f>
        <v>0</v>
      </c>
      <c r="E291" s="324"/>
      <c r="F291" s="325"/>
      <c r="G291" s="325"/>
      <c r="H291" s="325"/>
      <c r="I291" s="325"/>
      <c r="J291" s="325"/>
      <c r="K291" s="325"/>
      <c r="L291" s="326"/>
      <c r="M291" s="340">
        <f>'План НП'!C294</f>
        <v>0</v>
      </c>
      <c r="N291" s="339">
        <f>'План НП'!D294</f>
        <v>0</v>
      </c>
      <c r="O291" s="327">
        <f>'План НП'!AC294</f>
        <v>0</v>
      </c>
      <c r="P291" s="313">
        <f>'Основні дані'!$B$1</f>
        <v>260</v>
      </c>
    </row>
    <row r="292" spans="1:16" s="163" customFormat="1" ht="15.75">
      <c r="A292" s="328" t="str">
        <f>'План НП'!A295</f>
        <v>ВБ8.2</v>
      </c>
      <c r="B292" s="350">
        <f>'План НП'!B295</f>
        <v>0</v>
      </c>
      <c r="C292" s="323">
        <f>'План НП'!F295</f>
        <v>0</v>
      </c>
      <c r="D292" s="323">
        <f>'План НП'!G295</f>
        <v>0</v>
      </c>
      <c r="E292" s="329"/>
      <c r="F292" s="330"/>
      <c r="G292" s="330"/>
      <c r="H292" s="330"/>
      <c r="I292" s="330"/>
      <c r="J292" s="330"/>
      <c r="K292" s="330"/>
      <c r="L292" s="331"/>
      <c r="M292" s="340">
        <f>'План НП'!C295</f>
        <v>0</v>
      </c>
      <c r="N292" s="339">
        <f>'План НП'!D295</f>
        <v>0</v>
      </c>
      <c r="O292" s="327">
        <f>'План НП'!AC295</f>
        <v>0</v>
      </c>
      <c r="P292" s="313">
        <f>'Основні дані'!$B$1</f>
        <v>260</v>
      </c>
    </row>
    <row r="293" spans="1:16" s="163" customFormat="1" ht="15.75">
      <c r="A293" s="328" t="str">
        <f>'План НП'!A296</f>
        <v>ВБ8.3</v>
      </c>
      <c r="B293" s="350">
        <f>'План НП'!B296</f>
        <v>0</v>
      </c>
      <c r="C293" s="323">
        <f>'План НП'!F296</f>
        <v>0</v>
      </c>
      <c r="D293" s="323">
        <f>'План НП'!G296</f>
        <v>0</v>
      </c>
      <c r="E293" s="329"/>
      <c r="F293" s="330"/>
      <c r="G293" s="330"/>
      <c r="H293" s="330"/>
      <c r="I293" s="330"/>
      <c r="J293" s="330"/>
      <c r="K293" s="330"/>
      <c r="L293" s="331"/>
      <c r="M293" s="340">
        <f>'План НП'!C296</f>
        <v>0</v>
      </c>
      <c r="N293" s="339">
        <f>'План НП'!D296</f>
        <v>0</v>
      </c>
      <c r="O293" s="327">
        <f>'План НП'!AC296</f>
        <v>0</v>
      </c>
      <c r="P293" s="313">
        <f>'Основні дані'!$B$1</f>
        <v>260</v>
      </c>
    </row>
    <row r="294" spans="1:16" s="163" customFormat="1" ht="15.75">
      <c r="A294" s="328" t="str">
        <f>'План НП'!A297</f>
        <v>ВБ8.4</v>
      </c>
      <c r="B294" s="350">
        <f>'План НП'!B297</f>
        <v>0</v>
      </c>
      <c r="C294" s="323">
        <f>'План НП'!F297</f>
        <v>0</v>
      </c>
      <c r="D294" s="323">
        <f>'План НП'!G297</f>
        <v>0</v>
      </c>
      <c r="E294" s="329"/>
      <c r="F294" s="330"/>
      <c r="G294" s="330"/>
      <c r="H294" s="330"/>
      <c r="I294" s="330"/>
      <c r="J294" s="330"/>
      <c r="K294" s="330"/>
      <c r="L294" s="331"/>
      <c r="M294" s="340">
        <f>'План НП'!C297</f>
        <v>0</v>
      </c>
      <c r="N294" s="339">
        <f>'План НП'!D297</f>
        <v>0</v>
      </c>
      <c r="O294" s="327">
        <f>'План НП'!AC297</f>
        <v>0</v>
      </c>
      <c r="P294" s="313">
        <f>'Основні дані'!$B$1</f>
        <v>260</v>
      </c>
    </row>
    <row r="295" spans="1:16" s="163" customFormat="1" ht="15.75">
      <c r="A295" s="328" t="str">
        <f>'План НП'!A298</f>
        <v>ВБ8.5</v>
      </c>
      <c r="B295" s="350">
        <f>'План НП'!B298</f>
        <v>0</v>
      </c>
      <c r="C295" s="323">
        <f>'План НП'!F298</f>
        <v>0</v>
      </c>
      <c r="D295" s="323">
        <f>'План НП'!G298</f>
        <v>0</v>
      </c>
      <c r="E295" s="329"/>
      <c r="F295" s="330"/>
      <c r="G295" s="330"/>
      <c r="H295" s="330"/>
      <c r="I295" s="330"/>
      <c r="J295" s="330"/>
      <c r="K295" s="330"/>
      <c r="L295" s="331"/>
      <c r="M295" s="340">
        <f>'План НП'!C298</f>
        <v>0</v>
      </c>
      <c r="N295" s="339">
        <f>'План НП'!D298</f>
        <v>0</v>
      </c>
      <c r="O295" s="327">
        <f>'План НП'!AC298</f>
        <v>0</v>
      </c>
      <c r="P295" s="313">
        <f>'Основні дані'!$B$1</f>
        <v>260</v>
      </c>
    </row>
    <row r="296" spans="1:16" s="163" customFormat="1" ht="15.75">
      <c r="A296" s="328" t="str">
        <f>'План НП'!A299</f>
        <v>ВБ8.6</v>
      </c>
      <c r="B296" s="350">
        <f>'План НП'!B299</f>
        <v>0</v>
      </c>
      <c r="C296" s="323">
        <f>'План НП'!F299</f>
        <v>0</v>
      </c>
      <c r="D296" s="323">
        <f>'План НП'!G299</f>
        <v>0</v>
      </c>
      <c r="E296" s="329"/>
      <c r="F296" s="330"/>
      <c r="G296" s="330"/>
      <c r="H296" s="330"/>
      <c r="I296" s="330"/>
      <c r="J296" s="330"/>
      <c r="K296" s="330"/>
      <c r="L296" s="331"/>
      <c r="M296" s="340">
        <f>'План НП'!C299</f>
        <v>0</v>
      </c>
      <c r="N296" s="339">
        <f>'План НП'!D299</f>
        <v>0</v>
      </c>
      <c r="O296" s="327">
        <f>'План НП'!AC299</f>
        <v>0</v>
      </c>
      <c r="P296" s="313">
        <f>'Основні дані'!$B$1</f>
        <v>260</v>
      </c>
    </row>
    <row r="297" spans="1:16" s="163" customFormat="1" ht="15.75">
      <c r="A297" s="328" t="str">
        <f>'План НП'!A300</f>
        <v>ВБ8.7</v>
      </c>
      <c r="B297" s="350">
        <f>'План НП'!B300</f>
        <v>0</v>
      </c>
      <c r="C297" s="323">
        <f>'План НП'!F300</f>
        <v>0</v>
      </c>
      <c r="D297" s="323">
        <f>'План НП'!G300</f>
        <v>0</v>
      </c>
      <c r="E297" s="329"/>
      <c r="F297" s="330"/>
      <c r="G297" s="330"/>
      <c r="H297" s="330"/>
      <c r="I297" s="330"/>
      <c r="J297" s="330"/>
      <c r="K297" s="330"/>
      <c r="L297" s="331"/>
      <c r="M297" s="340">
        <f>'План НП'!C300</f>
        <v>0</v>
      </c>
      <c r="N297" s="339">
        <f>'План НП'!D300</f>
        <v>0</v>
      </c>
      <c r="O297" s="327">
        <f>'План НП'!AC300</f>
        <v>0</v>
      </c>
      <c r="P297" s="313">
        <f>'Основні дані'!$B$1</f>
        <v>260</v>
      </c>
    </row>
    <row r="298" spans="1:16" s="163" customFormat="1" ht="15.75">
      <c r="A298" s="328" t="str">
        <f>'План НП'!A301</f>
        <v>ВБ8.8</v>
      </c>
      <c r="B298" s="350">
        <f>'План НП'!B301</f>
        <v>0</v>
      </c>
      <c r="C298" s="323">
        <f>'План НП'!F301</f>
        <v>0</v>
      </c>
      <c r="D298" s="323">
        <f>'План НП'!G301</f>
        <v>0</v>
      </c>
      <c r="E298" s="329"/>
      <c r="F298" s="330"/>
      <c r="G298" s="330"/>
      <c r="H298" s="330"/>
      <c r="I298" s="330"/>
      <c r="J298" s="330"/>
      <c r="K298" s="330"/>
      <c r="L298" s="331"/>
      <c r="M298" s="340">
        <f>'План НП'!C301</f>
        <v>0</v>
      </c>
      <c r="N298" s="339">
        <f>'План НП'!D301</f>
        <v>0</v>
      </c>
      <c r="O298" s="327">
        <f>'План НП'!AC301</f>
        <v>0</v>
      </c>
      <c r="P298" s="313">
        <f>'Основні дані'!$B$1</f>
        <v>260</v>
      </c>
    </row>
    <row r="299" spans="1:16" s="163" customFormat="1" ht="15.75">
      <c r="A299" s="328" t="str">
        <f>'План НП'!A302</f>
        <v>ВБ8.9</v>
      </c>
      <c r="B299" s="350">
        <f>'План НП'!B302</f>
        <v>0</v>
      </c>
      <c r="C299" s="323">
        <f>'План НП'!F302</f>
        <v>0</v>
      </c>
      <c r="D299" s="323">
        <f>'План НП'!G302</f>
        <v>0</v>
      </c>
      <c r="E299" s="329"/>
      <c r="F299" s="330"/>
      <c r="G299" s="330"/>
      <c r="H299" s="330"/>
      <c r="I299" s="330"/>
      <c r="J299" s="330"/>
      <c r="K299" s="330"/>
      <c r="L299" s="331"/>
      <c r="M299" s="340">
        <f>'План НП'!C302</f>
        <v>0</v>
      </c>
      <c r="N299" s="339">
        <f>'План НП'!D302</f>
        <v>0</v>
      </c>
      <c r="O299" s="327">
        <f>'План НП'!AC302</f>
        <v>0</v>
      </c>
      <c r="P299" s="313">
        <f>'Основні дані'!$B$1</f>
        <v>260</v>
      </c>
    </row>
    <row r="300" spans="1:16" s="163" customFormat="1" ht="15.75">
      <c r="A300" s="328" t="str">
        <f>'План НП'!A303</f>
        <v>ВБ8.10</v>
      </c>
      <c r="B300" s="350">
        <f>'План НП'!B303</f>
        <v>0</v>
      </c>
      <c r="C300" s="323">
        <f>'План НП'!F303</f>
        <v>0</v>
      </c>
      <c r="D300" s="323">
        <f>'План НП'!G303</f>
        <v>0</v>
      </c>
      <c r="E300" s="329"/>
      <c r="F300" s="330"/>
      <c r="G300" s="330"/>
      <c r="H300" s="330"/>
      <c r="I300" s="330"/>
      <c r="J300" s="330"/>
      <c r="K300" s="330"/>
      <c r="L300" s="331"/>
      <c r="M300" s="340">
        <f>'План НП'!C303</f>
        <v>0</v>
      </c>
      <c r="N300" s="339">
        <f>'План НП'!D303</f>
        <v>0</v>
      </c>
      <c r="O300" s="327">
        <f>'План НП'!AC303</f>
        <v>0</v>
      </c>
      <c r="P300" s="313">
        <f>'Основні дані'!$B$1</f>
        <v>260</v>
      </c>
    </row>
    <row r="301" spans="1:16" s="163" customFormat="1" ht="15.75">
      <c r="A301" s="328" t="str">
        <f>'План НП'!A304</f>
        <v>ВБ8.11</v>
      </c>
      <c r="B301" s="350">
        <f>'План НП'!B304</f>
        <v>0</v>
      </c>
      <c r="C301" s="323">
        <f>'План НП'!F304</f>
        <v>0</v>
      </c>
      <c r="D301" s="323">
        <f>'План НП'!G304</f>
        <v>0</v>
      </c>
      <c r="E301" s="329"/>
      <c r="F301" s="330"/>
      <c r="G301" s="330"/>
      <c r="H301" s="330"/>
      <c r="I301" s="330"/>
      <c r="J301" s="330"/>
      <c r="K301" s="330"/>
      <c r="L301" s="331"/>
      <c r="M301" s="340">
        <f>'План НП'!C304</f>
        <v>0</v>
      </c>
      <c r="N301" s="339">
        <f>'План НП'!D304</f>
        <v>0</v>
      </c>
      <c r="O301" s="327">
        <f>'План НП'!AC304</f>
        <v>0</v>
      </c>
      <c r="P301" s="313">
        <f>'Основні дані'!$B$1</f>
        <v>260</v>
      </c>
    </row>
    <row r="302" spans="1:16" s="163" customFormat="1" ht="15.75">
      <c r="A302" s="328" t="str">
        <f>'План НП'!A305</f>
        <v>ВБ8.12</v>
      </c>
      <c r="B302" s="350">
        <f>'План НП'!B305</f>
        <v>0</v>
      </c>
      <c r="C302" s="323">
        <f>'План НП'!F305</f>
        <v>0</v>
      </c>
      <c r="D302" s="323">
        <f>'План НП'!G305</f>
        <v>0</v>
      </c>
      <c r="E302" s="329"/>
      <c r="F302" s="330"/>
      <c r="G302" s="330"/>
      <c r="H302" s="330"/>
      <c r="I302" s="330"/>
      <c r="J302" s="330"/>
      <c r="K302" s="330"/>
      <c r="L302" s="331"/>
      <c r="M302" s="340">
        <f>'План НП'!C305</f>
        <v>0</v>
      </c>
      <c r="N302" s="339">
        <f>'План НП'!D305</f>
        <v>0</v>
      </c>
      <c r="O302" s="327">
        <f>'План НП'!AC305</f>
        <v>0</v>
      </c>
      <c r="P302" s="313">
        <f>'Основні дані'!$B$1</f>
        <v>260</v>
      </c>
    </row>
    <row r="303" spans="1:16" s="163" customFormat="1" ht="15.75">
      <c r="A303" s="328" t="str">
        <f>'План НП'!A306</f>
        <v>ВБ8.13</v>
      </c>
      <c r="B303" s="350">
        <f>'План НП'!B306</f>
        <v>0</v>
      </c>
      <c r="C303" s="323">
        <f>'План НП'!F306</f>
        <v>0</v>
      </c>
      <c r="D303" s="323">
        <f>'План НП'!G306</f>
        <v>0</v>
      </c>
      <c r="E303" s="329"/>
      <c r="F303" s="330"/>
      <c r="G303" s="330"/>
      <c r="H303" s="330"/>
      <c r="I303" s="330"/>
      <c r="J303" s="330"/>
      <c r="K303" s="330"/>
      <c r="L303" s="331"/>
      <c r="M303" s="340">
        <f>'План НП'!C306</f>
        <v>0</v>
      </c>
      <c r="N303" s="339">
        <f>'План НП'!D306</f>
        <v>0</v>
      </c>
      <c r="O303" s="327">
        <f>'План НП'!AC306</f>
        <v>0</v>
      </c>
      <c r="P303" s="313">
        <f>'Основні дані'!$B$1</f>
        <v>260</v>
      </c>
    </row>
    <row r="304" spans="1:16" s="163" customFormat="1" ht="15.75">
      <c r="A304" s="328" t="str">
        <f>'План НП'!A307</f>
        <v>ВБ8.14</v>
      </c>
      <c r="B304" s="350">
        <f>'План НП'!B307</f>
        <v>0</v>
      </c>
      <c r="C304" s="323">
        <f>'План НП'!F307</f>
        <v>0</v>
      </c>
      <c r="D304" s="323">
        <f>'План НП'!G307</f>
        <v>0</v>
      </c>
      <c r="E304" s="329"/>
      <c r="F304" s="330"/>
      <c r="G304" s="330"/>
      <c r="H304" s="330"/>
      <c r="I304" s="330"/>
      <c r="J304" s="330"/>
      <c r="K304" s="330"/>
      <c r="L304" s="331"/>
      <c r="M304" s="340">
        <f>'План НП'!C307</f>
        <v>0</v>
      </c>
      <c r="N304" s="339">
        <f>'План НП'!D307</f>
        <v>0</v>
      </c>
      <c r="O304" s="327">
        <f>'План НП'!AC307</f>
        <v>0</v>
      </c>
      <c r="P304" s="313">
        <f>'Основні дані'!$B$1</f>
        <v>260</v>
      </c>
    </row>
    <row r="305" spans="1:16" s="163" customFormat="1" ht="15.75">
      <c r="A305" s="328" t="str">
        <f>'План НП'!A308</f>
        <v>ВБ8.15</v>
      </c>
      <c r="B305" s="350">
        <f>'План НП'!B308</f>
        <v>0</v>
      </c>
      <c r="C305" s="323">
        <f>'План НП'!F308</f>
        <v>0</v>
      </c>
      <c r="D305" s="323">
        <f>'План НП'!G308</f>
        <v>0</v>
      </c>
      <c r="E305" s="329"/>
      <c r="F305" s="330"/>
      <c r="G305" s="330"/>
      <c r="H305" s="330"/>
      <c r="I305" s="330"/>
      <c r="J305" s="330"/>
      <c r="K305" s="330"/>
      <c r="L305" s="331"/>
      <c r="M305" s="340">
        <f>'План НП'!C308</f>
        <v>0</v>
      </c>
      <c r="N305" s="339">
        <f>'План НП'!D308</f>
        <v>0</v>
      </c>
      <c r="O305" s="327">
        <f>'План НП'!AC308</f>
        <v>0</v>
      </c>
      <c r="P305" s="313">
        <f>'Основні дані'!$B$1</f>
        <v>260</v>
      </c>
    </row>
    <row r="306" spans="1:16" s="163" customFormat="1" ht="15.75">
      <c r="A306" s="328" t="str">
        <f>'План НП'!A309</f>
        <v>ВБ8.16</v>
      </c>
      <c r="B306" s="350">
        <f>'План НП'!B309</f>
        <v>0</v>
      </c>
      <c r="C306" s="323">
        <f>'План НП'!F309</f>
        <v>0</v>
      </c>
      <c r="D306" s="323">
        <f>'План НП'!G309</f>
        <v>0</v>
      </c>
      <c r="E306" s="329"/>
      <c r="F306" s="330"/>
      <c r="G306" s="330"/>
      <c r="H306" s="330"/>
      <c r="I306" s="330"/>
      <c r="J306" s="330"/>
      <c r="K306" s="330"/>
      <c r="L306" s="331"/>
      <c r="M306" s="340">
        <f>'План НП'!C309</f>
        <v>0</v>
      </c>
      <c r="N306" s="339">
        <f>'План НП'!D309</f>
        <v>0</v>
      </c>
      <c r="O306" s="327">
        <f>'План НП'!AC309</f>
        <v>0</v>
      </c>
      <c r="P306" s="313">
        <f>'Основні дані'!$B$1</f>
        <v>260</v>
      </c>
    </row>
    <row r="307" spans="1:16" s="163" customFormat="1" ht="15.75">
      <c r="A307" s="328" t="str">
        <f>'План НП'!A310</f>
        <v>ВБ8.17</v>
      </c>
      <c r="B307" s="350">
        <f>'План НП'!B310</f>
        <v>0</v>
      </c>
      <c r="C307" s="323">
        <f>'План НП'!F310</f>
        <v>0</v>
      </c>
      <c r="D307" s="323">
        <f>'План НП'!G310</f>
        <v>0</v>
      </c>
      <c r="E307" s="329"/>
      <c r="F307" s="330"/>
      <c r="G307" s="330"/>
      <c r="H307" s="330"/>
      <c r="I307" s="330"/>
      <c r="J307" s="330"/>
      <c r="K307" s="330"/>
      <c r="L307" s="331"/>
      <c r="M307" s="340">
        <f>'План НП'!C310</f>
        <v>0</v>
      </c>
      <c r="N307" s="339">
        <f>'План НП'!D310</f>
        <v>0</v>
      </c>
      <c r="O307" s="327">
        <f>'План НП'!AC310</f>
        <v>0</v>
      </c>
      <c r="P307" s="313">
        <f>'Основні дані'!$B$1</f>
        <v>260</v>
      </c>
    </row>
    <row r="308" spans="1:16" s="163" customFormat="1" ht="15.75">
      <c r="A308" s="328" t="str">
        <f>'План НП'!A311</f>
        <v>ВБ8.18</v>
      </c>
      <c r="B308" s="350">
        <f>'План НП'!B311</f>
        <v>0</v>
      </c>
      <c r="C308" s="323">
        <f>'План НП'!F311</f>
        <v>0</v>
      </c>
      <c r="D308" s="323">
        <f>'План НП'!G311</f>
        <v>0</v>
      </c>
      <c r="E308" s="329"/>
      <c r="F308" s="330"/>
      <c r="G308" s="330"/>
      <c r="H308" s="330"/>
      <c r="I308" s="330"/>
      <c r="J308" s="330"/>
      <c r="K308" s="330"/>
      <c r="L308" s="331"/>
      <c r="M308" s="340">
        <f>'План НП'!C311</f>
        <v>0</v>
      </c>
      <c r="N308" s="339">
        <f>'План НП'!D311</f>
        <v>0</v>
      </c>
      <c r="O308" s="327">
        <f>'План НП'!AC311</f>
        <v>0</v>
      </c>
      <c r="P308" s="313">
        <f>'Основні дані'!$B$1</f>
        <v>260</v>
      </c>
    </row>
    <row r="309" spans="1:16" s="163" customFormat="1" ht="15.75">
      <c r="A309" s="328" t="str">
        <f>'План НП'!A312</f>
        <v>ВБ8.19</v>
      </c>
      <c r="B309" s="350">
        <f>'План НП'!B312</f>
        <v>0</v>
      </c>
      <c r="C309" s="323">
        <f>'План НП'!F312</f>
        <v>0</v>
      </c>
      <c r="D309" s="323">
        <f>'План НП'!G312</f>
        <v>0</v>
      </c>
      <c r="E309" s="329"/>
      <c r="F309" s="330"/>
      <c r="G309" s="330"/>
      <c r="H309" s="330"/>
      <c r="I309" s="330"/>
      <c r="J309" s="330"/>
      <c r="K309" s="330"/>
      <c r="L309" s="331"/>
      <c r="M309" s="340">
        <f>'План НП'!C312</f>
        <v>0</v>
      </c>
      <c r="N309" s="339">
        <f>'План НП'!D312</f>
        <v>0</v>
      </c>
      <c r="O309" s="327">
        <f>'План НП'!AC312</f>
        <v>0</v>
      </c>
      <c r="P309" s="313">
        <f>'Основні дані'!$B$1</f>
        <v>260</v>
      </c>
    </row>
    <row r="310" spans="1:16" s="163" customFormat="1" ht="15.75">
      <c r="A310" s="328" t="str">
        <f>'План НП'!A313</f>
        <v>ВБ8.20</v>
      </c>
      <c r="B310" s="350">
        <f>'План НП'!B313</f>
        <v>0</v>
      </c>
      <c r="C310" s="323">
        <f>'План НП'!F313</f>
        <v>0</v>
      </c>
      <c r="D310" s="323">
        <f>'План НП'!G313</f>
        <v>0</v>
      </c>
      <c r="E310" s="329"/>
      <c r="F310" s="330"/>
      <c r="G310" s="330"/>
      <c r="H310" s="330"/>
      <c r="I310" s="330"/>
      <c r="J310" s="330"/>
      <c r="K310" s="330"/>
      <c r="L310" s="331"/>
      <c r="M310" s="340">
        <f>'План НП'!C313</f>
        <v>0</v>
      </c>
      <c r="N310" s="339">
        <f>'План НП'!D313</f>
        <v>0</v>
      </c>
      <c r="O310" s="327">
        <f>'План НП'!AC313</f>
        <v>0</v>
      </c>
      <c r="P310" s="313">
        <f>'Основні дані'!$B$1</f>
        <v>260</v>
      </c>
    </row>
    <row r="311" spans="1:16" s="163" customFormat="1" ht="15.75">
      <c r="A311" s="328" t="str">
        <f>'План НП'!A314</f>
        <v>ВБ8.21</v>
      </c>
      <c r="B311" s="350">
        <f>'План НП'!B314</f>
        <v>0</v>
      </c>
      <c r="C311" s="323">
        <f>'План НП'!F314</f>
        <v>0</v>
      </c>
      <c r="D311" s="323">
        <f>'План НП'!G314</f>
        <v>0</v>
      </c>
      <c r="E311" s="329"/>
      <c r="F311" s="330"/>
      <c r="G311" s="330"/>
      <c r="H311" s="330"/>
      <c r="I311" s="330"/>
      <c r="J311" s="330"/>
      <c r="K311" s="330"/>
      <c r="L311" s="331"/>
      <c r="M311" s="340">
        <f>'План НП'!C314</f>
        <v>0</v>
      </c>
      <c r="N311" s="339">
        <f>'План НП'!D314</f>
        <v>0</v>
      </c>
      <c r="O311" s="327">
        <f>'План НП'!AC314</f>
        <v>0</v>
      </c>
      <c r="P311" s="313">
        <f>'Основні дані'!$B$1</f>
        <v>260</v>
      </c>
    </row>
    <row r="312" spans="1:16" s="163" customFormat="1" ht="15.75">
      <c r="A312" s="328" t="str">
        <f>'План НП'!A315</f>
        <v>ВБ8.22</v>
      </c>
      <c r="B312" s="350">
        <f>'План НП'!B315</f>
        <v>0</v>
      </c>
      <c r="C312" s="323">
        <f>'План НП'!F315</f>
        <v>0</v>
      </c>
      <c r="D312" s="323">
        <f>'План НП'!G315</f>
        <v>0</v>
      </c>
      <c r="E312" s="329"/>
      <c r="F312" s="330"/>
      <c r="G312" s="330"/>
      <c r="H312" s="330"/>
      <c r="I312" s="330"/>
      <c r="J312" s="330"/>
      <c r="K312" s="330"/>
      <c r="L312" s="331"/>
      <c r="M312" s="340">
        <f>'План НП'!C315</f>
        <v>0</v>
      </c>
      <c r="N312" s="339">
        <f>'План НП'!D315</f>
        <v>0</v>
      </c>
      <c r="O312" s="327">
        <f>'План НП'!AC315</f>
        <v>0</v>
      </c>
      <c r="P312" s="313">
        <f>'Основні дані'!$B$1</f>
        <v>260</v>
      </c>
    </row>
    <row r="313" spans="1:16" s="163" customFormat="1" ht="15.75">
      <c r="A313" s="328" t="str">
        <f>'План НП'!A316</f>
        <v>ВБ8.23</v>
      </c>
      <c r="B313" s="350">
        <f>'План НП'!B316</f>
        <v>0</v>
      </c>
      <c r="C313" s="323">
        <f>'План НП'!F316</f>
        <v>0</v>
      </c>
      <c r="D313" s="323">
        <f>'План НП'!G316</f>
        <v>0</v>
      </c>
      <c r="E313" s="329"/>
      <c r="F313" s="330"/>
      <c r="G313" s="330"/>
      <c r="H313" s="330"/>
      <c r="I313" s="330"/>
      <c r="J313" s="330"/>
      <c r="K313" s="330"/>
      <c r="L313" s="331"/>
      <c r="M313" s="340">
        <f>'План НП'!C316</f>
        <v>0</v>
      </c>
      <c r="N313" s="339">
        <f>'План НП'!D316</f>
        <v>0</v>
      </c>
      <c r="O313" s="327">
        <f>'План НП'!AC316</f>
        <v>0</v>
      </c>
      <c r="P313" s="313">
        <f>'Основні дані'!$B$1</f>
        <v>260</v>
      </c>
    </row>
    <row r="314" spans="1:16" s="163" customFormat="1" ht="15.75">
      <c r="A314" s="328" t="str">
        <f>'План НП'!A317</f>
        <v>ВБ8.24</v>
      </c>
      <c r="B314" s="350">
        <f>'План НП'!B317</f>
        <v>0</v>
      </c>
      <c r="C314" s="323">
        <f>'План НП'!F317</f>
        <v>0</v>
      </c>
      <c r="D314" s="323">
        <f>'План НП'!G317</f>
        <v>0</v>
      </c>
      <c r="E314" s="329"/>
      <c r="F314" s="330"/>
      <c r="G314" s="330"/>
      <c r="H314" s="330"/>
      <c r="I314" s="330"/>
      <c r="J314" s="330"/>
      <c r="K314" s="330"/>
      <c r="L314" s="331"/>
      <c r="M314" s="340">
        <f>'План НП'!C317</f>
        <v>0</v>
      </c>
      <c r="N314" s="339">
        <f>'План НП'!D317</f>
        <v>0</v>
      </c>
      <c r="O314" s="327">
        <f>'План НП'!AC317</f>
        <v>0</v>
      </c>
      <c r="P314" s="313">
        <f>'Основні дані'!$B$1</f>
        <v>260</v>
      </c>
    </row>
    <row r="315" spans="1:16" s="163" customFormat="1" ht="15.75">
      <c r="A315" s="328" t="str">
        <f>'План НП'!A318</f>
        <v>ВБ8.25</v>
      </c>
      <c r="B315" s="350">
        <f>'План НП'!B318</f>
        <v>0</v>
      </c>
      <c r="C315" s="323">
        <f>'План НП'!F318</f>
        <v>0</v>
      </c>
      <c r="D315" s="323">
        <f>'План НП'!G318</f>
        <v>0</v>
      </c>
      <c r="E315" s="329"/>
      <c r="F315" s="330"/>
      <c r="G315" s="330"/>
      <c r="H315" s="330"/>
      <c r="I315" s="330"/>
      <c r="J315" s="330"/>
      <c r="K315" s="330"/>
      <c r="L315" s="331"/>
      <c r="M315" s="340">
        <f>'План НП'!C318</f>
        <v>0</v>
      </c>
      <c r="N315" s="339">
        <f>'План НП'!D318</f>
        <v>0</v>
      </c>
      <c r="O315" s="327">
        <f>'План НП'!AC318</f>
        <v>0</v>
      </c>
      <c r="P315" s="313">
        <f>'Основні дані'!$B$1</f>
        <v>260</v>
      </c>
    </row>
    <row r="316" spans="1:16" s="163" customFormat="1" ht="15.75">
      <c r="A316" s="554">
        <f>'План НП'!A319</f>
        <v>0</v>
      </c>
      <c r="B316" s="555" t="str">
        <f>'План НП'!B319</f>
        <v>Практика</v>
      </c>
      <c r="C316" s="556">
        <f>'План НП'!F319</f>
        <v>6</v>
      </c>
      <c r="D316" s="556">
        <f>'План НП'!G319</f>
        <v>180</v>
      </c>
      <c r="E316" s="557"/>
      <c r="F316" s="558"/>
      <c r="G316" s="558"/>
      <c r="H316" s="558"/>
      <c r="I316" s="558"/>
      <c r="J316" s="558"/>
      <c r="K316" s="558"/>
      <c r="L316" s="559"/>
      <c r="M316" s="560">
        <f>'План НП'!C319</f>
        <v>0</v>
      </c>
      <c r="N316" s="561" t="str">
        <f>'План НП'!D319</f>
        <v>8</v>
      </c>
      <c r="O316" s="562">
        <f>'План НП'!AC319</f>
        <v>0</v>
      </c>
      <c r="P316" s="313">
        <f>'Основні дані'!$B$1</f>
        <v>260</v>
      </c>
    </row>
    <row r="317" spans="1:16" s="163" customFormat="1" ht="15.75">
      <c r="A317" s="554">
        <f>'План НП'!A320</f>
        <v>0</v>
      </c>
      <c r="B317" s="555" t="str">
        <f>'План НП'!B320</f>
        <v>Атестація</v>
      </c>
      <c r="C317" s="556">
        <f>'План НП'!F320</f>
        <v>6</v>
      </c>
      <c r="D317" s="556">
        <f>'План НП'!G320</f>
        <v>180</v>
      </c>
      <c r="E317" s="557"/>
      <c r="F317" s="558"/>
      <c r="G317" s="558"/>
      <c r="H317" s="558"/>
      <c r="I317" s="558"/>
      <c r="J317" s="558"/>
      <c r="K317" s="558"/>
      <c r="L317" s="559"/>
      <c r="M317" s="560">
        <f>'План НП'!C320</f>
        <v>0</v>
      </c>
      <c r="N317" s="561">
        <f>'План НП'!D320</f>
        <v>0</v>
      </c>
      <c r="O317" s="562">
        <f>'План НП'!AC320</f>
        <v>0</v>
      </c>
      <c r="P317" s="313">
        <f>'Основні дані'!$B$1</f>
        <v>260</v>
      </c>
    </row>
    <row r="318" spans="1:16" s="163" customFormat="1" ht="15.75">
      <c r="A318" s="542" t="str">
        <f>'План НП'!A321</f>
        <v>3.1.9</v>
      </c>
      <c r="B318" s="543" t="str">
        <f>'План НП'!B321</f>
        <v>Блок дисциплін 09 "Назва блоку"</v>
      </c>
      <c r="C318" s="544">
        <f>'План НП'!F321</f>
        <v>12</v>
      </c>
      <c r="D318" s="544">
        <f>'План НП'!G321</f>
        <v>360</v>
      </c>
      <c r="E318" s="545"/>
      <c r="F318" s="546"/>
      <c r="G318" s="546"/>
      <c r="H318" s="546"/>
      <c r="I318" s="546"/>
      <c r="J318" s="546"/>
      <c r="K318" s="546"/>
      <c r="L318" s="547"/>
      <c r="M318" s="548"/>
      <c r="N318" s="549"/>
      <c r="O318" s="564">
        <f>'План НП'!AC321</f>
        <v>0</v>
      </c>
      <c r="P318" s="313">
        <f>'Основні дані'!$B$1</f>
        <v>260</v>
      </c>
    </row>
    <row r="319" spans="1:16" s="163" customFormat="1" ht="15.75">
      <c r="A319" s="322" t="str">
        <f>'План НП'!A322</f>
        <v>ВБ9.1</v>
      </c>
      <c r="B319" s="350">
        <f>'План НП'!B322</f>
        <v>0</v>
      </c>
      <c r="C319" s="323">
        <f>'План НП'!F322</f>
        <v>0</v>
      </c>
      <c r="D319" s="323">
        <f>'План НП'!G322</f>
        <v>0</v>
      </c>
      <c r="E319" s="324"/>
      <c r="F319" s="325"/>
      <c r="G319" s="325"/>
      <c r="H319" s="325"/>
      <c r="I319" s="325"/>
      <c r="J319" s="325"/>
      <c r="K319" s="325"/>
      <c r="L319" s="326"/>
      <c r="M319" s="340">
        <f>'План НП'!C322</f>
        <v>0</v>
      </c>
      <c r="N319" s="339">
        <f>'План НП'!D322</f>
        <v>0</v>
      </c>
      <c r="O319" s="327">
        <f>'План НП'!AC322</f>
        <v>0</v>
      </c>
      <c r="P319" s="313">
        <f>'Основні дані'!$B$1</f>
        <v>260</v>
      </c>
    </row>
    <row r="320" spans="1:16" s="163" customFormat="1" ht="15.75">
      <c r="A320" s="328" t="str">
        <f>'План НП'!A323</f>
        <v>ВБ9.2</v>
      </c>
      <c r="B320" s="350">
        <f>'План НП'!B323</f>
        <v>0</v>
      </c>
      <c r="C320" s="323">
        <f>'План НП'!F323</f>
        <v>0</v>
      </c>
      <c r="D320" s="323">
        <f>'План НП'!G323</f>
        <v>0</v>
      </c>
      <c r="E320" s="329"/>
      <c r="F320" s="330"/>
      <c r="G320" s="330"/>
      <c r="H320" s="330"/>
      <c r="I320" s="330"/>
      <c r="J320" s="330"/>
      <c r="K320" s="330"/>
      <c r="L320" s="331"/>
      <c r="M320" s="340">
        <f>'План НП'!C323</f>
        <v>0</v>
      </c>
      <c r="N320" s="339">
        <f>'План НП'!D323</f>
        <v>0</v>
      </c>
      <c r="O320" s="327">
        <f>'План НП'!AC323</f>
        <v>0</v>
      </c>
      <c r="P320" s="313">
        <f>'Основні дані'!$B$1</f>
        <v>260</v>
      </c>
    </row>
    <row r="321" spans="1:16" s="163" customFormat="1" ht="15.75">
      <c r="A321" s="328" t="str">
        <f>'План НП'!A324</f>
        <v>ВБ9.3</v>
      </c>
      <c r="B321" s="350">
        <f>'План НП'!B324</f>
        <v>0</v>
      </c>
      <c r="C321" s="323">
        <f>'План НП'!F324</f>
        <v>0</v>
      </c>
      <c r="D321" s="323">
        <f>'План НП'!G324</f>
        <v>0</v>
      </c>
      <c r="E321" s="329"/>
      <c r="F321" s="330"/>
      <c r="G321" s="330"/>
      <c r="H321" s="330"/>
      <c r="I321" s="330"/>
      <c r="J321" s="330"/>
      <c r="K321" s="330"/>
      <c r="L321" s="331"/>
      <c r="M321" s="340">
        <f>'План НП'!C324</f>
        <v>0</v>
      </c>
      <c r="N321" s="339">
        <f>'План НП'!D324</f>
        <v>0</v>
      </c>
      <c r="O321" s="327">
        <f>'План НП'!AC324</f>
        <v>0</v>
      </c>
      <c r="P321" s="313">
        <f>'Основні дані'!$B$1</f>
        <v>260</v>
      </c>
    </row>
    <row r="322" spans="1:16" s="163" customFormat="1" ht="15.75">
      <c r="A322" s="328" t="str">
        <f>'План НП'!A325</f>
        <v>ВБ9.4</v>
      </c>
      <c r="B322" s="350">
        <f>'План НП'!B325</f>
        <v>0</v>
      </c>
      <c r="C322" s="323">
        <f>'План НП'!F325</f>
        <v>0</v>
      </c>
      <c r="D322" s="323">
        <f>'План НП'!G325</f>
        <v>0</v>
      </c>
      <c r="E322" s="329"/>
      <c r="F322" s="330"/>
      <c r="G322" s="330"/>
      <c r="H322" s="330"/>
      <c r="I322" s="330"/>
      <c r="J322" s="330"/>
      <c r="K322" s="330"/>
      <c r="L322" s="331"/>
      <c r="M322" s="340">
        <f>'План НП'!C325</f>
        <v>0</v>
      </c>
      <c r="N322" s="339">
        <f>'План НП'!D325</f>
        <v>0</v>
      </c>
      <c r="O322" s="327">
        <f>'План НП'!AC325</f>
        <v>0</v>
      </c>
      <c r="P322" s="313">
        <f>'Основні дані'!$B$1</f>
        <v>260</v>
      </c>
    </row>
    <row r="323" spans="1:16" s="163" customFormat="1" ht="15.75">
      <c r="A323" s="328" t="str">
        <f>'План НП'!A326</f>
        <v>ВБ9.5</v>
      </c>
      <c r="B323" s="350">
        <f>'План НП'!B326</f>
        <v>0</v>
      </c>
      <c r="C323" s="323">
        <f>'План НП'!F326</f>
        <v>0</v>
      </c>
      <c r="D323" s="323">
        <f>'План НП'!G326</f>
        <v>0</v>
      </c>
      <c r="E323" s="329"/>
      <c r="F323" s="330"/>
      <c r="G323" s="330"/>
      <c r="H323" s="330"/>
      <c r="I323" s="330"/>
      <c r="J323" s="330"/>
      <c r="K323" s="330"/>
      <c r="L323" s="331"/>
      <c r="M323" s="340">
        <f>'План НП'!C326</f>
        <v>0</v>
      </c>
      <c r="N323" s="339">
        <f>'План НП'!D326</f>
        <v>0</v>
      </c>
      <c r="O323" s="327">
        <f>'План НП'!AC326</f>
        <v>0</v>
      </c>
      <c r="P323" s="313">
        <f>'Основні дані'!$B$1</f>
        <v>260</v>
      </c>
    </row>
    <row r="324" spans="1:16" s="163" customFormat="1" ht="15.75">
      <c r="A324" s="328" t="str">
        <f>'План НП'!A327</f>
        <v>ВБ9.6</v>
      </c>
      <c r="B324" s="350">
        <f>'План НП'!B327</f>
        <v>0</v>
      </c>
      <c r="C324" s="323">
        <f>'План НП'!F327</f>
        <v>0</v>
      </c>
      <c r="D324" s="323">
        <f>'План НП'!G327</f>
        <v>0</v>
      </c>
      <c r="E324" s="329"/>
      <c r="F324" s="330"/>
      <c r="G324" s="330"/>
      <c r="H324" s="330"/>
      <c r="I324" s="330"/>
      <c r="J324" s="330"/>
      <c r="K324" s="330"/>
      <c r="L324" s="331"/>
      <c r="M324" s="340">
        <f>'План НП'!C327</f>
        <v>0</v>
      </c>
      <c r="N324" s="339">
        <f>'План НП'!D327</f>
        <v>0</v>
      </c>
      <c r="O324" s="327">
        <f>'План НП'!AC327</f>
        <v>0</v>
      </c>
      <c r="P324" s="313">
        <f>'Основні дані'!$B$1</f>
        <v>260</v>
      </c>
    </row>
    <row r="325" spans="1:16" s="163" customFormat="1" ht="15.75">
      <c r="A325" s="328" t="str">
        <f>'План НП'!A328</f>
        <v>ВБ9.7</v>
      </c>
      <c r="B325" s="350">
        <f>'План НП'!B328</f>
        <v>0</v>
      </c>
      <c r="C325" s="323">
        <f>'План НП'!F328</f>
        <v>0</v>
      </c>
      <c r="D325" s="323">
        <f>'План НП'!G328</f>
        <v>0</v>
      </c>
      <c r="E325" s="329"/>
      <c r="F325" s="330"/>
      <c r="G325" s="330"/>
      <c r="H325" s="330"/>
      <c r="I325" s="330"/>
      <c r="J325" s="330"/>
      <c r="K325" s="330"/>
      <c r="L325" s="331"/>
      <c r="M325" s="340">
        <f>'План НП'!C328</f>
        <v>0</v>
      </c>
      <c r="N325" s="339">
        <f>'План НП'!D328</f>
        <v>0</v>
      </c>
      <c r="O325" s="327">
        <f>'План НП'!AC328</f>
        <v>0</v>
      </c>
      <c r="P325" s="313">
        <f>'Основні дані'!$B$1</f>
        <v>260</v>
      </c>
    </row>
    <row r="326" spans="1:16" s="163" customFormat="1" ht="15.75">
      <c r="A326" s="328" t="str">
        <f>'План НП'!A329</f>
        <v>ВБ9.8</v>
      </c>
      <c r="B326" s="350">
        <f>'План НП'!B329</f>
        <v>0</v>
      </c>
      <c r="C326" s="323">
        <f>'План НП'!F329</f>
        <v>0</v>
      </c>
      <c r="D326" s="323">
        <f>'План НП'!G329</f>
        <v>0</v>
      </c>
      <c r="E326" s="329"/>
      <c r="F326" s="330"/>
      <c r="G326" s="330"/>
      <c r="H326" s="330"/>
      <c r="I326" s="330"/>
      <c r="J326" s="330"/>
      <c r="K326" s="330"/>
      <c r="L326" s="331"/>
      <c r="M326" s="340">
        <f>'План НП'!C329</f>
        <v>0</v>
      </c>
      <c r="N326" s="339">
        <f>'План НП'!D329</f>
        <v>0</v>
      </c>
      <c r="O326" s="327">
        <f>'План НП'!AC329</f>
        <v>0</v>
      </c>
      <c r="P326" s="313">
        <f>'Основні дані'!$B$1</f>
        <v>260</v>
      </c>
    </row>
    <row r="327" spans="1:16" s="163" customFormat="1" ht="15.75">
      <c r="A327" s="328" t="str">
        <f>'План НП'!A330</f>
        <v>ВБ9.9</v>
      </c>
      <c r="B327" s="350">
        <f>'План НП'!B330</f>
        <v>0</v>
      </c>
      <c r="C327" s="323">
        <f>'План НП'!F330</f>
        <v>0</v>
      </c>
      <c r="D327" s="323">
        <f>'План НП'!G330</f>
        <v>0</v>
      </c>
      <c r="E327" s="329"/>
      <c r="F327" s="330"/>
      <c r="G327" s="330"/>
      <c r="H327" s="330"/>
      <c r="I327" s="330"/>
      <c r="J327" s="330"/>
      <c r="K327" s="330"/>
      <c r="L327" s="331"/>
      <c r="M327" s="340">
        <f>'План НП'!C330</f>
        <v>0</v>
      </c>
      <c r="N327" s="339">
        <f>'План НП'!D330</f>
        <v>0</v>
      </c>
      <c r="O327" s="327">
        <f>'План НП'!AC330</f>
        <v>0</v>
      </c>
      <c r="P327" s="313">
        <f>'Основні дані'!$B$1</f>
        <v>260</v>
      </c>
    </row>
    <row r="328" spans="1:16" s="163" customFormat="1" ht="15.75">
      <c r="A328" s="328" t="str">
        <f>'План НП'!A331</f>
        <v>ВБ9.10</v>
      </c>
      <c r="B328" s="350">
        <f>'План НП'!B331</f>
        <v>0</v>
      </c>
      <c r="C328" s="323">
        <f>'План НП'!F331</f>
        <v>0</v>
      </c>
      <c r="D328" s="323">
        <f>'План НП'!G331</f>
        <v>0</v>
      </c>
      <c r="E328" s="329"/>
      <c r="F328" s="330"/>
      <c r="G328" s="330"/>
      <c r="H328" s="330"/>
      <c r="I328" s="330"/>
      <c r="J328" s="330"/>
      <c r="K328" s="330"/>
      <c r="L328" s="331"/>
      <c r="M328" s="340">
        <f>'План НП'!C331</f>
        <v>0</v>
      </c>
      <c r="N328" s="339">
        <f>'План НП'!D331</f>
        <v>0</v>
      </c>
      <c r="O328" s="327">
        <f>'План НП'!AC331</f>
        <v>0</v>
      </c>
      <c r="P328" s="313">
        <f>'Основні дані'!$B$1</f>
        <v>260</v>
      </c>
    </row>
    <row r="329" spans="1:16" s="163" customFormat="1" ht="15.75">
      <c r="A329" s="328" t="str">
        <f>'План НП'!A332</f>
        <v>ВБ9.11</v>
      </c>
      <c r="B329" s="350">
        <f>'План НП'!B332</f>
        <v>0</v>
      </c>
      <c r="C329" s="323">
        <f>'План НП'!F332</f>
        <v>0</v>
      </c>
      <c r="D329" s="323">
        <f>'План НП'!G332</f>
        <v>0</v>
      </c>
      <c r="E329" s="329"/>
      <c r="F329" s="330"/>
      <c r="G329" s="330"/>
      <c r="H329" s="330"/>
      <c r="I329" s="330"/>
      <c r="J329" s="330"/>
      <c r="K329" s="330"/>
      <c r="L329" s="331"/>
      <c r="M329" s="340">
        <f>'План НП'!C332</f>
        <v>0</v>
      </c>
      <c r="N329" s="339">
        <f>'План НП'!D332</f>
        <v>0</v>
      </c>
      <c r="O329" s="327">
        <f>'План НП'!AC332</f>
        <v>0</v>
      </c>
      <c r="P329" s="313">
        <f>'Основні дані'!$B$1</f>
        <v>260</v>
      </c>
    </row>
    <row r="330" spans="1:16" s="163" customFormat="1" ht="15.75">
      <c r="A330" s="328" t="str">
        <f>'План НП'!A333</f>
        <v>ВБ9.12</v>
      </c>
      <c r="B330" s="350">
        <f>'План НП'!B333</f>
        <v>0</v>
      </c>
      <c r="C330" s="323">
        <f>'План НП'!F333</f>
        <v>0</v>
      </c>
      <c r="D330" s="323">
        <f>'План НП'!G333</f>
        <v>0</v>
      </c>
      <c r="E330" s="329"/>
      <c r="F330" s="330"/>
      <c r="G330" s="330"/>
      <c r="H330" s="330"/>
      <c r="I330" s="330"/>
      <c r="J330" s="330"/>
      <c r="K330" s="330"/>
      <c r="L330" s="331"/>
      <c r="M330" s="340">
        <f>'План НП'!C333</f>
        <v>0</v>
      </c>
      <c r="N330" s="339">
        <f>'План НП'!D333</f>
        <v>0</v>
      </c>
      <c r="O330" s="327">
        <f>'План НП'!AC333</f>
        <v>0</v>
      </c>
      <c r="P330" s="313">
        <f>'Основні дані'!$B$1</f>
        <v>260</v>
      </c>
    </row>
    <row r="331" spans="1:16" s="163" customFormat="1" ht="15.75">
      <c r="A331" s="328" t="str">
        <f>'План НП'!A334</f>
        <v>ВБ9.13</v>
      </c>
      <c r="B331" s="350">
        <f>'План НП'!B334</f>
        <v>0</v>
      </c>
      <c r="C331" s="323">
        <f>'План НП'!F334</f>
        <v>0</v>
      </c>
      <c r="D331" s="323">
        <f>'План НП'!G334</f>
        <v>0</v>
      </c>
      <c r="E331" s="329"/>
      <c r="F331" s="330"/>
      <c r="G331" s="330"/>
      <c r="H331" s="330"/>
      <c r="I331" s="330"/>
      <c r="J331" s="330"/>
      <c r="K331" s="330"/>
      <c r="L331" s="331"/>
      <c r="M331" s="340">
        <f>'План НП'!C334</f>
        <v>0</v>
      </c>
      <c r="N331" s="339">
        <f>'План НП'!D334</f>
        <v>0</v>
      </c>
      <c r="O331" s="327">
        <f>'План НП'!AC334</f>
        <v>0</v>
      </c>
      <c r="P331" s="313">
        <f>'Основні дані'!$B$1</f>
        <v>260</v>
      </c>
    </row>
    <row r="332" spans="1:16" s="163" customFormat="1" ht="15.75">
      <c r="A332" s="328" t="str">
        <f>'План НП'!A335</f>
        <v>ВБ9.14</v>
      </c>
      <c r="B332" s="350">
        <f>'План НП'!B335</f>
        <v>0</v>
      </c>
      <c r="C332" s="323">
        <f>'План НП'!F335</f>
        <v>0</v>
      </c>
      <c r="D332" s="323">
        <f>'План НП'!G335</f>
        <v>0</v>
      </c>
      <c r="E332" s="329"/>
      <c r="F332" s="330"/>
      <c r="G332" s="330"/>
      <c r="H332" s="330"/>
      <c r="I332" s="330"/>
      <c r="J332" s="330"/>
      <c r="K332" s="330"/>
      <c r="L332" s="331"/>
      <c r="M332" s="340">
        <f>'План НП'!C335</f>
        <v>0</v>
      </c>
      <c r="N332" s="339">
        <f>'План НП'!D335</f>
        <v>0</v>
      </c>
      <c r="O332" s="327">
        <f>'План НП'!AC335</f>
        <v>0</v>
      </c>
      <c r="P332" s="313">
        <f>'Основні дані'!$B$1</f>
        <v>260</v>
      </c>
    </row>
    <row r="333" spans="1:16" s="163" customFormat="1" ht="15.75">
      <c r="A333" s="328" t="str">
        <f>'План НП'!A336</f>
        <v>ВБ9.15</v>
      </c>
      <c r="B333" s="350">
        <f>'План НП'!B336</f>
        <v>0</v>
      </c>
      <c r="C333" s="323">
        <f>'План НП'!F336</f>
        <v>0</v>
      </c>
      <c r="D333" s="323">
        <f>'План НП'!G336</f>
        <v>0</v>
      </c>
      <c r="E333" s="329"/>
      <c r="F333" s="330"/>
      <c r="G333" s="330"/>
      <c r="H333" s="330"/>
      <c r="I333" s="330"/>
      <c r="J333" s="330"/>
      <c r="K333" s="330"/>
      <c r="L333" s="331"/>
      <c r="M333" s="340">
        <f>'План НП'!C336</f>
        <v>0</v>
      </c>
      <c r="N333" s="339">
        <f>'План НП'!D336</f>
        <v>0</v>
      </c>
      <c r="O333" s="327">
        <f>'План НП'!AC336</f>
        <v>0</v>
      </c>
      <c r="P333" s="313">
        <f>'Основні дані'!$B$1</f>
        <v>260</v>
      </c>
    </row>
    <row r="334" spans="1:16" s="163" customFormat="1" ht="15.75">
      <c r="A334" s="328" t="str">
        <f>'План НП'!A337</f>
        <v>ВБ9.16</v>
      </c>
      <c r="B334" s="350">
        <f>'План НП'!B337</f>
        <v>0</v>
      </c>
      <c r="C334" s="323">
        <f>'План НП'!F337</f>
        <v>0</v>
      </c>
      <c r="D334" s="323">
        <f>'План НП'!G337</f>
        <v>0</v>
      </c>
      <c r="E334" s="329"/>
      <c r="F334" s="330"/>
      <c r="G334" s="330"/>
      <c r="H334" s="330"/>
      <c r="I334" s="330"/>
      <c r="J334" s="330"/>
      <c r="K334" s="330"/>
      <c r="L334" s="331"/>
      <c r="M334" s="340">
        <f>'План НП'!C337</f>
        <v>0</v>
      </c>
      <c r="N334" s="339">
        <f>'План НП'!D337</f>
        <v>0</v>
      </c>
      <c r="O334" s="327">
        <f>'План НП'!AC337</f>
        <v>0</v>
      </c>
      <c r="P334" s="313">
        <f>'Основні дані'!$B$1</f>
        <v>260</v>
      </c>
    </row>
    <row r="335" spans="1:16" s="163" customFormat="1" ht="15.75">
      <c r="A335" s="328" t="str">
        <f>'План НП'!A338</f>
        <v>ВБ9.17</v>
      </c>
      <c r="B335" s="350">
        <f>'План НП'!B338</f>
        <v>0</v>
      </c>
      <c r="C335" s="323">
        <f>'План НП'!F338</f>
        <v>0</v>
      </c>
      <c r="D335" s="323">
        <f>'План НП'!G338</f>
        <v>0</v>
      </c>
      <c r="E335" s="329"/>
      <c r="F335" s="330"/>
      <c r="G335" s="330"/>
      <c r="H335" s="330"/>
      <c r="I335" s="330"/>
      <c r="J335" s="330"/>
      <c r="K335" s="330"/>
      <c r="L335" s="331"/>
      <c r="M335" s="340">
        <f>'План НП'!C338</f>
        <v>0</v>
      </c>
      <c r="N335" s="339">
        <f>'План НП'!D338</f>
        <v>0</v>
      </c>
      <c r="O335" s="327">
        <f>'План НП'!AC338</f>
        <v>0</v>
      </c>
      <c r="P335" s="313">
        <f>'Основні дані'!$B$1</f>
        <v>260</v>
      </c>
    </row>
    <row r="336" spans="1:16" s="163" customFormat="1" ht="15.75">
      <c r="A336" s="328" t="str">
        <f>'План НП'!A339</f>
        <v>ВБ9.18</v>
      </c>
      <c r="B336" s="350">
        <f>'План НП'!B339</f>
        <v>0</v>
      </c>
      <c r="C336" s="323">
        <f>'План НП'!F339</f>
        <v>0</v>
      </c>
      <c r="D336" s="323">
        <f>'План НП'!G339</f>
        <v>0</v>
      </c>
      <c r="E336" s="329"/>
      <c r="F336" s="330"/>
      <c r="G336" s="330"/>
      <c r="H336" s="330"/>
      <c r="I336" s="330"/>
      <c r="J336" s="330"/>
      <c r="K336" s="330"/>
      <c r="L336" s="331"/>
      <c r="M336" s="340">
        <f>'План НП'!C339</f>
        <v>0</v>
      </c>
      <c r="N336" s="339">
        <f>'План НП'!D339</f>
        <v>0</v>
      </c>
      <c r="O336" s="327">
        <f>'План НП'!AC339</f>
        <v>0</v>
      </c>
      <c r="P336" s="313">
        <f>'Основні дані'!$B$1</f>
        <v>260</v>
      </c>
    </row>
    <row r="337" spans="1:16" s="163" customFormat="1" ht="15.75">
      <c r="A337" s="328" t="str">
        <f>'План НП'!A340</f>
        <v>ВБ9.19</v>
      </c>
      <c r="B337" s="350">
        <f>'План НП'!B340</f>
        <v>0</v>
      </c>
      <c r="C337" s="323">
        <f>'План НП'!F340</f>
        <v>0</v>
      </c>
      <c r="D337" s="323">
        <f>'План НП'!G340</f>
        <v>0</v>
      </c>
      <c r="E337" s="329"/>
      <c r="F337" s="330"/>
      <c r="G337" s="330"/>
      <c r="H337" s="330"/>
      <c r="I337" s="330"/>
      <c r="J337" s="330"/>
      <c r="K337" s="330"/>
      <c r="L337" s="331"/>
      <c r="M337" s="340">
        <f>'План НП'!C340</f>
        <v>0</v>
      </c>
      <c r="N337" s="339">
        <f>'План НП'!D340</f>
        <v>0</v>
      </c>
      <c r="O337" s="327">
        <f>'План НП'!AC340</f>
        <v>0</v>
      </c>
      <c r="P337" s="313">
        <f>'Основні дані'!$B$1</f>
        <v>260</v>
      </c>
    </row>
    <row r="338" spans="1:16" s="163" customFormat="1" ht="15.75">
      <c r="A338" s="328" t="str">
        <f>'План НП'!A341</f>
        <v>ВБ9.20</v>
      </c>
      <c r="B338" s="350">
        <f>'План НП'!B341</f>
        <v>0</v>
      </c>
      <c r="C338" s="323">
        <f>'План НП'!F341</f>
        <v>0</v>
      </c>
      <c r="D338" s="323">
        <f>'План НП'!G341</f>
        <v>0</v>
      </c>
      <c r="E338" s="329"/>
      <c r="F338" s="330"/>
      <c r="G338" s="330"/>
      <c r="H338" s="330"/>
      <c r="I338" s="330"/>
      <c r="J338" s="330"/>
      <c r="K338" s="330"/>
      <c r="L338" s="331"/>
      <c r="M338" s="340">
        <f>'План НП'!C341</f>
        <v>0</v>
      </c>
      <c r="N338" s="339">
        <f>'План НП'!D341</f>
        <v>0</v>
      </c>
      <c r="O338" s="327">
        <f>'План НП'!AC341</f>
        <v>0</v>
      </c>
      <c r="P338" s="313">
        <f>'Основні дані'!$B$1</f>
        <v>260</v>
      </c>
    </row>
    <row r="339" spans="1:16" s="163" customFormat="1" ht="15.75">
      <c r="A339" s="328" t="str">
        <f>'План НП'!A342</f>
        <v>ВБ9.21</v>
      </c>
      <c r="B339" s="350">
        <f>'План НП'!B342</f>
        <v>0</v>
      </c>
      <c r="C339" s="323">
        <f>'План НП'!F342</f>
        <v>0</v>
      </c>
      <c r="D339" s="323">
        <f>'План НП'!G342</f>
        <v>0</v>
      </c>
      <c r="E339" s="329"/>
      <c r="F339" s="330"/>
      <c r="G339" s="330"/>
      <c r="H339" s="330"/>
      <c r="I339" s="330"/>
      <c r="J339" s="330"/>
      <c r="K339" s="330"/>
      <c r="L339" s="331"/>
      <c r="M339" s="340">
        <f>'План НП'!C342</f>
        <v>0</v>
      </c>
      <c r="N339" s="339">
        <f>'План НП'!D342</f>
        <v>0</v>
      </c>
      <c r="O339" s="327">
        <f>'План НП'!AC342</f>
        <v>0</v>
      </c>
      <c r="P339" s="313">
        <f>'Основні дані'!$B$1</f>
        <v>260</v>
      </c>
    </row>
    <row r="340" spans="1:16" s="163" customFormat="1" ht="15.75">
      <c r="A340" s="328" t="str">
        <f>'План НП'!A343</f>
        <v>ВБ9.22</v>
      </c>
      <c r="B340" s="350">
        <f>'План НП'!B343</f>
        <v>0</v>
      </c>
      <c r="C340" s="323">
        <f>'План НП'!F343</f>
        <v>0</v>
      </c>
      <c r="D340" s="323">
        <f>'План НП'!G343</f>
        <v>0</v>
      </c>
      <c r="E340" s="329"/>
      <c r="F340" s="330"/>
      <c r="G340" s="330"/>
      <c r="H340" s="330"/>
      <c r="I340" s="330"/>
      <c r="J340" s="330"/>
      <c r="K340" s="330"/>
      <c r="L340" s="331"/>
      <c r="M340" s="340">
        <f>'План НП'!C343</f>
        <v>0</v>
      </c>
      <c r="N340" s="339">
        <f>'План НП'!D343</f>
        <v>0</v>
      </c>
      <c r="O340" s="327">
        <f>'План НП'!AC343</f>
        <v>0</v>
      </c>
      <c r="P340" s="313">
        <f>'Основні дані'!$B$1</f>
        <v>260</v>
      </c>
    </row>
    <row r="341" spans="1:16" s="163" customFormat="1" ht="15.75">
      <c r="A341" s="328" t="str">
        <f>'План НП'!A344</f>
        <v>ВБ9.23</v>
      </c>
      <c r="B341" s="350">
        <f>'План НП'!B344</f>
        <v>0</v>
      </c>
      <c r="C341" s="323">
        <f>'План НП'!F344</f>
        <v>0</v>
      </c>
      <c r="D341" s="323">
        <f>'План НП'!G344</f>
        <v>0</v>
      </c>
      <c r="E341" s="329"/>
      <c r="F341" s="330"/>
      <c r="G341" s="330"/>
      <c r="H341" s="330"/>
      <c r="I341" s="330"/>
      <c r="J341" s="330"/>
      <c r="K341" s="330"/>
      <c r="L341" s="331"/>
      <c r="M341" s="340">
        <f>'План НП'!C344</f>
        <v>0</v>
      </c>
      <c r="N341" s="339">
        <f>'План НП'!D344</f>
        <v>0</v>
      </c>
      <c r="O341" s="327">
        <f>'План НП'!AC344</f>
        <v>0</v>
      </c>
      <c r="P341" s="313">
        <f>'Основні дані'!$B$1</f>
        <v>260</v>
      </c>
    </row>
    <row r="342" spans="1:16" s="163" customFormat="1" ht="15.75">
      <c r="A342" s="328" t="str">
        <f>'План НП'!A345</f>
        <v>ВБ9.24</v>
      </c>
      <c r="B342" s="350">
        <f>'План НП'!B345</f>
        <v>0</v>
      </c>
      <c r="C342" s="323">
        <f>'План НП'!F345</f>
        <v>0</v>
      </c>
      <c r="D342" s="323">
        <f>'План НП'!G345</f>
        <v>0</v>
      </c>
      <c r="E342" s="329"/>
      <c r="F342" s="330"/>
      <c r="G342" s="330"/>
      <c r="H342" s="330"/>
      <c r="I342" s="330"/>
      <c r="J342" s="330"/>
      <c r="K342" s="330"/>
      <c r="L342" s="331"/>
      <c r="M342" s="340">
        <f>'План НП'!C345</f>
        <v>0</v>
      </c>
      <c r="N342" s="339">
        <f>'План НП'!D345</f>
        <v>0</v>
      </c>
      <c r="O342" s="327">
        <f>'План НП'!AC345</f>
        <v>0</v>
      </c>
      <c r="P342" s="313">
        <f>'Основні дані'!$B$1</f>
        <v>260</v>
      </c>
    </row>
    <row r="343" spans="1:16" s="163" customFormat="1" ht="15.75">
      <c r="A343" s="328" t="str">
        <f>'План НП'!A346</f>
        <v>ВБ9.25</v>
      </c>
      <c r="B343" s="350">
        <f>'План НП'!B346</f>
        <v>0</v>
      </c>
      <c r="C343" s="323">
        <f>'План НП'!F346</f>
        <v>0</v>
      </c>
      <c r="D343" s="323">
        <f>'План НП'!G346</f>
        <v>0</v>
      </c>
      <c r="E343" s="329"/>
      <c r="F343" s="330"/>
      <c r="G343" s="330"/>
      <c r="H343" s="330"/>
      <c r="I343" s="330"/>
      <c r="J343" s="330"/>
      <c r="K343" s="330"/>
      <c r="L343" s="331"/>
      <c r="M343" s="340">
        <f>'План НП'!C346</f>
        <v>0</v>
      </c>
      <c r="N343" s="339">
        <f>'План НП'!D346</f>
        <v>0</v>
      </c>
      <c r="O343" s="327">
        <f>'План НП'!AC346</f>
        <v>0</v>
      </c>
      <c r="P343" s="313">
        <f>'Основні дані'!$B$1</f>
        <v>260</v>
      </c>
    </row>
    <row r="344" spans="1:16" s="163" customFormat="1" ht="15.75">
      <c r="A344" s="554">
        <f>'План НП'!A347</f>
        <v>0</v>
      </c>
      <c r="B344" s="555" t="str">
        <f>'План НП'!B347</f>
        <v>Практика</v>
      </c>
      <c r="C344" s="556">
        <f>'План НП'!F347</f>
        <v>6</v>
      </c>
      <c r="D344" s="556">
        <f>'План НП'!G347</f>
        <v>180</v>
      </c>
      <c r="E344" s="557"/>
      <c r="F344" s="558"/>
      <c r="G344" s="558"/>
      <c r="H344" s="558"/>
      <c r="I344" s="558"/>
      <c r="J344" s="558"/>
      <c r="K344" s="558"/>
      <c r="L344" s="559"/>
      <c r="M344" s="560">
        <f>'План НП'!C347</f>
        <v>0</v>
      </c>
      <c r="N344" s="561" t="str">
        <f>'План НП'!D347</f>
        <v>8</v>
      </c>
      <c r="O344" s="562">
        <f>'План НП'!AC347</f>
        <v>0</v>
      </c>
      <c r="P344" s="313">
        <f>'Основні дані'!$B$1</f>
        <v>260</v>
      </c>
    </row>
    <row r="345" spans="1:16" s="163" customFormat="1" ht="15.75">
      <c r="A345" s="554">
        <f>'План НП'!A348</f>
        <v>0</v>
      </c>
      <c r="B345" s="555" t="str">
        <f>'План НП'!B348</f>
        <v>Атестація</v>
      </c>
      <c r="C345" s="556">
        <f>'План НП'!F348</f>
        <v>6</v>
      </c>
      <c r="D345" s="556">
        <f>'План НП'!G348</f>
        <v>180</v>
      </c>
      <c r="E345" s="557"/>
      <c r="F345" s="558"/>
      <c r="G345" s="558"/>
      <c r="H345" s="558"/>
      <c r="I345" s="558"/>
      <c r="J345" s="558"/>
      <c r="K345" s="558"/>
      <c r="L345" s="559"/>
      <c r="M345" s="560">
        <f>'План НП'!C348</f>
        <v>0</v>
      </c>
      <c r="N345" s="561">
        <f>'План НП'!D348</f>
        <v>0</v>
      </c>
      <c r="O345" s="562">
        <f>'План НП'!AC348</f>
        <v>0</v>
      </c>
      <c r="P345" s="313">
        <f>'Основні дані'!$B$1</f>
        <v>260</v>
      </c>
    </row>
    <row r="346" spans="1:16" s="163" customFormat="1" ht="15.75">
      <c r="A346" s="542" t="str">
        <f>'План НП'!A349</f>
        <v>3.1.10</v>
      </c>
      <c r="B346" s="543" t="str">
        <f>'План НП'!B349</f>
        <v>Блок дисциплін 10 "Назва блоку"</v>
      </c>
      <c r="C346" s="544">
        <f>'План НП'!F349</f>
        <v>12</v>
      </c>
      <c r="D346" s="544">
        <f>'План НП'!G349</f>
        <v>360</v>
      </c>
      <c r="E346" s="545"/>
      <c r="F346" s="546"/>
      <c r="G346" s="546"/>
      <c r="H346" s="546"/>
      <c r="I346" s="546"/>
      <c r="J346" s="546"/>
      <c r="K346" s="546"/>
      <c r="L346" s="547"/>
      <c r="M346" s="548"/>
      <c r="N346" s="549"/>
      <c r="O346" s="564">
        <f>'План НП'!AC349</f>
        <v>0</v>
      </c>
      <c r="P346" s="313">
        <f>'Основні дані'!$B$1</f>
        <v>260</v>
      </c>
    </row>
    <row r="347" spans="1:16" s="163" customFormat="1" ht="15.75">
      <c r="A347" s="322" t="str">
        <f>'План НП'!A350</f>
        <v>ВБ10.1</v>
      </c>
      <c r="B347" s="350">
        <f>'План НП'!B350</f>
        <v>0</v>
      </c>
      <c r="C347" s="323">
        <f>'План НП'!F350</f>
        <v>0</v>
      </c>
      <c r="D347" s="323">
        <f>'План НП'!G350</f>
        <v>0</v>
      </c>
      <c r="E347" s="324"/>
      <c r="F347" s="325"/>
      <c r="G347" s="325"/>
      <c r="H347" s="325"/>
      <c r="I347" s="325"/>
      <c r="J347" s="325"/>
      <c r="K347" s="325"/>
      <c r="L347" s="326"/>
      <c r="M347" s="340">
        <f>'План НП'!C350</f>
        <v>0</v>
      </c>
      <c r="N347" s="339">
        <f>'План НП'!D350</f>
        <v>0</v>
      </c>
      <c r="O347" s="327">
        <f>'План НП'!AC350</f>
        <v>0</v>
      </c>
      <c r="P347" s="313">
        <f>'Основні дані'!$B$1</f>
        <v>260</v>
      </c>
    </row>
    <row r="348" spans="1:16" s="163" customFormat="1" ht="15.75">
      <c r="A348" s="328" t="str">
        <f>'План НП'!A351</f>
        <v>ВБ10.2</v>
      </c>
      <c r="B348" s="350">
        <f>'План НП'!B351</f>
        <v>0</v>
      </c>
      <c r="C348" s="323">
        <f>'План НП'!F351</f>
        <v>0</v>
      </c>
      <c r="D348" s="323">
        <f>'План НП'!G351</f>
        <v>0</v>
      </c>
      <c r="E348" s="329"/>
      <c r="F348" s="330"/>
      <c r="G348" s="330"/>
      <c r="H348" s="330"/>
      <c r="I348" s="330"/>
      <c r="J348" s="330"/>
      <c r="K348" s="330"/>
      <c r="L348" s="331"/>
      <c r="M348" s="340">
        <f>'План НП'!C351</f>
        <v>0</v>
      </c>
      <c r="N348" s="339">
        <f>'План НП'!D351</f>
        <v>0</v>
      </c>
      <c r="O348" s="327">
        <f>'План НП'!AC351</f>
        <v>0</v>
      </c>
      <c r="P348" s="313">
        <f>'Основні дані'!$B$1</f>
        <v>260</v>
      </c>
    </row>
    <row r="349" spans="1:16" s="163" customFormat="1" ht="15.75">
      <c r="A349" s="328" t="str">
        <f>'План НП'!A352</f>
        <v>ВБ10.3</v>
      </c>
      <c r="B349" s="350">
        <f>'План НП'!B352</f>
        <v>0</v>
      </c>
      <c r="C349" s="323">
        <f>'План НП'!F352</f>
        <v>0</v>
      </c>
      <c r="D349" s="323">
        <f>'План НП'!G352</f>
        <v>0</v>
      </c>
      <c r="E349" s="329"/>
      <c r="F349" s="330"/>
      <c r="G349" s="330"/>
      <c r="H349" s="330"/>
      <c r="I349" s="330"/>
      <c r="J349" s="330"/>
      <c r="K349" s="330"/>
      <c r="L349" s="331"/>
      <c r="M349" s="340">
        <f>'План НП'!C352</f>
        <v>0</v>
      </c>
      <c r="N349" s="339">
        <f>'План НП'!D352</f>
        <v>0</v>
      </c>
      <c r="O349" s="327">
        <f>'План НП'!AC352</f>
        <v>0</v>
      </c>
      <c r="P349" s="313">
        <f>'Основні дані'!$B$1</f>
        <v>260</v>
      </c>
    </row>
    <row r="350" spans="1:16" s="163" customFormat="1" ht="15.75">
      <c r="A350" s="328" t="str">
        <f>'План НП'!A353</f>
        <v>ВБ10.4</v>
      </c>
      <c r="B350" s="350">
        <f>'План НП'!B353</f>
        <v>0</v>
      </c>
      <c r="C350" s="323">
        <f>'План НП'!F353</f>
        <v>0</v>
      </c>
      <c r="D350" s="323">
        <f>'План НП'!G353</f>
        <v>0</v>
      </c>
      <c r="E350" s="329"/>
      <c r="F350" s="330"/>
      <c r="G350" s="330"/>
      <c r="H350" s="330"/>
      <c r="I350" s="330"/>
      <c r="J350" s="330"/>
      <c r="K350" s="330"/>
      <c r="L350" s="331"/>
      <c r="M350" s="340">
        <f>'План НП'!C353</f>
        <v>0</v>
      </c>
      <c r="N350" s="339">
        <f>'План НП'!D353</f>
        <v>0</v>
      </c>
      <c r="O350" s="327">
        <f>'План НП'!AC353</f>
        <v>0</v>
      </c>
      <c r="P350" s="313">
        <f>'Основні дані'!$B$1</f>
        <v>260</v>
      </c>
    </row>
    <row r="351" spans="1:16" s="163" customFormat="1" ht="15.75">
      <c r="A351" s="328" t="str">
        <f>'План НП'!A354</f>
        <v>ВБ10.5</v>
      </c>
      <c r="B351" s="350">
        <f>'План НП'!B354</f>
        <v>0</v>
      </c>
      <c r="C351" s="323">
        <f>'План НП'!F354</f>
        <v>0</v>
      </c>
      <c r="D351" s="323">
        <f>'План НП'!G354</f>
        <v>0</v>
      </c>
      <c r="E351" s="329"/>
      <c r="F351" s="330"/>
      <c r="G351" s="330"/>
      <c r="H351" s="330"/>
      <c r="I351" s="330"/>
      <c r="J351" s="330"/>
      <c r="K351" s="330"/>
      <c r="L351" s="331"/>
      <c r="M351" s="340">
        <f>'План НП'!C354</f>
        <v>0</v>
      </c>
      <c r="N351" s="339">
        <f>'План НП'!D354</f>
        <v>0</v>
      </c>
      <c r="O351" s="327">
        <f>'План НП'!AC354</f>
        <v>0</v>
      </c>
      <c r="P351" s="313">
        <f>'Основні дані'!$B$1</f>
        <v>260</v>
      </c>
    </row>
    <row r="352" spans="1:16" s="163" customFormat="1" ht="15.75">
      <c r="A352" s="328" t="str">
        <f>'План НП'!A355</f>
        <v>ВБ10.6</v>
      </c>
      <c r="B352" s="350">
        <f>'План НП'!B355</f>
        <v>0</v>
      </c>
      <c r="C352" s="323">
        <f>'План НП'!F355</f>
        <v>0</v>
      </c>
      <c r="D352" s="323">
        <f>'План НП'!G355</f>
        <v>0</v>
      </c>
      <c r="E352" s="329"/>
      <c r="F352" s="330"/>
      <c r="G352" s="330"/>
      <c r="H352" s="330"/>
      <c r="I352" s="330"/>
      <c r="J352" s="330"/>
      <c r="K352" s="330"/>
      <c r="L352" s="331"/>
      <c r="M352" s="340">
        <f>'План НП'!C355</f>
        <v>0</v>
      </c>
      <c r="N352" s="339">
        <f>'План НП'!D355</f>
        <v>0</v>
      </c>
      <c r="O352" s="327">
        <f>'План НП'!AC355</f>
        <v>0</v>
      </c>
      <c r="P352" s="313">
        <f>'Основні дані'!$B$1</f>
        <v>260</v>
      </c>
    </row>
    <row r="353" spans="1:16" s="163" customFormat="1" ht="15.75">
      <c r="A353" s="328" t="str">
        <f>'План НП'!A356</f>
        <v>ВБ10.7</v>
      </c>
      <c r="B353" s="350">
        <f>'План НП'!B356</f>
        <v>0</v>
      </c>
      <c r="C353" s="323">
        <f>'План НП'!F356</f>
        <v>0</v>
      </c>
      <c r="D353" s="323">
        <f>'План НП'!G356</f>
        <v>0</v>
      </c>
      <c r="E353" s="329"/>
      <c r="F353" s="330"/>
      <c r="G353" s="330"/>
      <c r="H353" s="330"/>
      <c r="I353" s="330"/>
      <c r="J353" s="330"/>
      <c r="K353" s="330"/>
      <c r="L353" s="331"/>
      <c r="M353" s="340">
        <f>'План НП'!C356</f>
        <v>0</v>
      </c>
      <c r="N353" s="339">
        <f>'План НП'!D356</f>
        <v>0</v>
      </c>
      <c r="O353" s="327">
        <f>'План НП'!AC356</f>
        <v>0</v>
      </c>
      <c r="P353" s="313">
        <f>'Основні дані'!$B$1</f>
        <v>260</v>
      </c>
    </row>
    <row r="354" spans="1:16" s="163" customFormat="1" ht="15.75">
      <c r="A354" s="328" t="str">
        <f>'План НП'!A357</f>
        <v>ВБ10.8</v>
      </c>
      <c r="B354" s="350">
        <f>'План НП'!B357</f>
        <v>0</v>
      </c>
      <c r="C354" s="323">
        <f>'План НП'!F357</f>
        <v>0</v>
      </c>
      <c r="D354" s="323">
        <f>'План НП'!G357</f>
        <v>0</v>
      </c>
      <c r="E354" s="329"/>
      <c r="F354" s="330"/>
      <c r="G354" s="330"/>
      <c r="H354" s="330"/>
      <c r="I354" s="330"/>
      <c r="J354" s="330"/>
      <c r="K354" s="330"/>
      <c r="L354" s="331"/>
      <c r="M354" s="340">
        <f>'План НП'!C357</f>
        <v>0</v>
      </c>
      <c r="N354" s="339">
        <f>'План НП'!D357</f>
        <v>0</v>
      </c>
      <c r="O354" s="327">
        <f>'План НП'!AC357</f>
        <v>0</v>
      </c>
      <c r="P354" s="313">
        <f>'Основні дані'!$B$1</f>
        <v>260</v>
      </c>
    </row>
    <row r="355" spans="1:16" s="163" customFormat="1" ht="15.75">
      <c r="A355" s="328" t="str">
        <f>'План НП'!A358</f>
        <v>ВБ10.9</v>
      </c>
      <c r="B355" s="350">
        <f>'План НП'!B358</f>
        <v>0</v>
      </c>
      <c r="C355" s="323">
        <f>'План НП'!F358</f>
        <v>0</v>
      </c>
      <c r="D355" s="323">
        <f>'План НП'!G358</f>
        <v>0</v>
      </c>
      <c r="E355" s="329"/>
      <c r="F355" s="330"/>
      <c r="G355" s="330"/>
      <c r="H355" s="330"/>
      <c r="I355" s="330"/>
      <c r="J355" s="330"/>
      <c r="K355" s="330"/>
      <c r="L355" s="331"/>
      <c r="M355" s="340">
        <f>'План НП'!C358</f>
        <v>0</v>
      </c>
      <c r="N355" s="339">
        <f>'План НП'!D358</f>
        <v>0</v>
      </c>
      <c r="O355" s="327">
        <f>'План НП'!AC358</f>
        <v>0</v>
      </c>
      <c r="P355" s="313">
        <f>'Основні дані'!$B$1</f>
        <v>260</v>
      </c>
    </row>
    <row r="356" spans="1:16" s="163" customFormat="1" ht="15.75">
      <c r="A356" s="328" t="str">
        <f>'План НП'!A359</f>
        <v>ВБ10.10</v>
      </c>
      <c r="B356" s="350">
        <f>'План НП'!B359</f>
        <v>0</v>
      </c>
      <c r="C356" s="323">
        <f>'План НП'!F359</f>
        <v>0</v>
      </c>
      <c r="D356" s="323">
        <f>'План НП'!G359</f>
        <v>0</v>
      </c>
      <c r="E356" s="329"/>
      <c r="F356" s="330"/>
      <c r="G356" s="330"/>
      <c r="H356" s="330"/>
      <c r="I356" s="330"/>
      <c r="J356" s="330"/>
      <c r="K356" s="330"/>
      <c r="L356" s="331"/>
      <c r="M356" s="340">
        <f>'План НП'!C359</f>
        <v>0</v>
      </c>
      <c r="N356" s="339">
        <f>'План НП'!D359</f>
        <v>0</v>
      </c>
      <c r="O356" s="327">
        <f>'План НП'!AC359</f>
        <v>0</v>
      </c>
      <c r="P356" s="313">
        <f>'Основні дані'!$B$1</f>
        <v>260</v>
      </c>
    </row>
    <row r="357" spans="1:16" s="163" customFormat="1" ht="15.75">
      <c r="A357" s="328" t="str">
        <f>'План НП'!A360</f>
        <v>ВБ10.11</v>
      </c>
      <c r="B357" s="350">
        <f>'План НП'!B360</f>
        <v>0</v>
      </c>
      <c r="C357" s="323">
        <f>'План НП'!F360</f>
        <v>0</v>
      </c>
      <c r="D357" s="323">
        <f>'План НП'!G360</f>
        <v>0</v>
      </c>
      <c r="E357" s="329"/>
      <c r="F357" s="330"/>
      <c r="G357" s="330"/>
      <c r="H357" s="330"/>
      <c r="I357" s="330"/>
      <c r="J357" s="330"/>
      <c r="K357" s="330"/>
      <c r="L357" s="331"/>
      <c r="M357" s="340">
        <f>'План НП'!C360</f>
        <v>0</v>
      </c>
      <c r="N357" s="339">
        <f>'План НП'!D360</f>
        <v>0</v>
      </c>
      <c r="O357" s="327">
        <f>'План НП'!AC360</f>
        <v>0</v>
      </c>
      <c r="P357" s="313">
        <f>'Основні дані'!$B$1</f>
        <v>260</v>
      </c>
    </row>
    <row r="358" spans="1:16" s="163" customFormat="1" ht="15.75">
      <c r="A358" s="328" t="str">
        <f>'План НП'!A361</f>
        <v>ВБ10.12</v>
      </c>
      <c r="B358" s="350">
        <f>'План НП'!B361</f>
        <v>0</v>
      </c>
      <c r="C358" s="323">
        <f>'План НП'!F361</f>
        <v>0</v>
      </c>
      <c r="D358" s="323">
        <f>'План НП'!G361</f>
        <v>0</v>
      </c>
      <c r="E358" s="329"/>
      <c r="F358" s="330"/>
      <c r="G358" s="330"/>
      <c r="H358" s="330"/>
      <c r="I358" s="330"/>
      <c r="J358" s="330"/>
      <c r="K358" s="330"/>
      <c r="L358" s="331"/>
      <c r="M358" s="340">
        <f>'План НП'!C361</f>
        <v>0</v>
      </c>
      <c r="N358" s="339">
        <f>'План НП'!D361</f>
        <v>0</v>
      </c>
      <c r="O358" s="327">
        <f>'План НП'!AC361</f>
        <v>0</v>
      </c>
      <c r="P358" s="313">
        <f>'Основні дані'!$B$1</f>
        <v>260</v>
      </c>
    </row>
    <row r="359" spans="1:16" s="163" customFormat="1" ht="15.75">
      <c r="A359" s="328" t="str">
        <f>'План НП'!A362</f>
        <v>ВБ10.13</v>
      </c>
      <c r="B359" s="350">
        <f>'План НП'!B362</f>
        <v>0</v>
      </c>
      <c r="C359" s="323">
        <f>'План НП'!F362</f>
        <v>0</v>
      </c>
      <c r="D359" s="323">
        <f>'План НП'!G362</f>
        <v>0</v>
      </c>
      <c r="E359" s="329"/>
      <c r="F359" s="330"/>
      <c r="G359" s="330"/>
      <c r="H359" s="330"/>
      <c r="I359" s="330"/>
      <c r="J359" s="330"/>
      <c r="K359" s="330"/>
      <c r="L359" s="331"/>
      <c r="M359" s="340">
        <f>'План НП'!C362</f>
        <v>0</v>
      </c>
      <c r="N359" s="339">
        <f>'План НП'!D362</f>
        <v>0</v>
      </c>
      <c r="O359" s="327">
        <f>'План НП'!AC362</f>
        <v>0</v>
      </c>
      <c r="P359" s="313">
        <f>'Основні дані'!$B$1</f>
        <v>260</v>
      </c>
    </row>
    <row r="360" spans="1:16" s="163" customFormat="1" ht="15.75">
      <c r="A360" s="328" t="str">
        <f>'План НП'!A363</f>
        <v>ВБ10.14</v>
      </c>
      <c r="B360" s="350">
        <f>'План НП'!B363</f>
        <v>0</v>
      </c>
      <c r="C360" s="323">
        <f>'План НП'!F363</f>
        <v>0</v>
      </c>
      <c r="D360" s="323">
        <f>'План НП'!G363</f>
        <v>0</v>
      </c>
      <c r="E360" s="329"/>
      <c r="F360" s="330"/>
      <c r="G360" s="330"/>
      <c r="H360" s="330"/>
      <c r="I360" s="330"/>
      <c r="J360" s="330"/>
      <c r="K360" s="330"/>
      <c r="L360" s="331"/>
      <c r="M360" s="340">
        <f>'План НП'!C363</f>
        <v>0</v>
      </c>
      <c r="N360" s="339">
        <f>'План НП'!D363</f>
        <v>0</v>
      </c>
      <c r="O360" s="327">
        <f>'План НП'!AC363</f>
        <v>0</v>
      </c>
      <c r="P360" s="313">
        <f>'Основні дані'!$B$1</f>
        <v>260</v>
      </c>
    </row>
    <row r="361" spans="1:16" s="163" customFormat="1" ht="15.75">
      <c r="A361" s="328" t="str">
        <f>'План НП'!A364</f>
        <v>ВБ10.15</v>
      </c>
      <c r="B361" s="350">
        <f>'План НП'!B364</f>
        <v>0</v>
      </c>
      <c r="C361" s="323">
        <f>'План НП'!F364</f>
        <v>0</v>
      </c>
      <c r="D361" s="323">
        <f>'План НП'!G364</f>
        <v>0</v>
      </c>
      <c r="E361" s="329"/>
      <c r="F361" s="330"/>
      <c r="G361" s="330"/>
      <c r="H361" s="330"/>
      <c r="I361" s="330"/>
      <c r="J361" s="330"/>
      <c r="K361" s="330"/>
      <c r="L361" s="331"/>
      <c r="M361" s="340">
        <f>'План НП'!C364</f>
        <v>0</v>
      </c>
      <c r="N361" s="339">
        <f>'План НП'!D364</f>
        <v>0</v>
      </c>
      <c r="O361" s="327">
        <f>'План НП'!AC364</f>
        <v>0</v>
      </c>
      <c r="P361" s="313">
        <f>'Основні дані'!$B$1</f>
        <v>260</v>
      </c>
    </row>
    <row r="362" spans="1:16" s="163" customFormat="1" ht="15.75">
      <c r="A362" s="328" t="str">
        <f>'План НП'!A365</f>
        <v>ВБ10.16</v>
      </c>
      <c r="B362" s="350">
        <f>'План НП'!B365</f>
        <v>0</v>
      </c>
      <c r="C362" s="323">
        <f>'План НП'!F365</f>
        <v>0</v>
      </c>
      <c r="D362" s="323">
        <f>'План НП'!G365</f>
        <v>0</v>
      </c>
      <c r="E362" s="329"/>
      <c r="F362" s="330"/>
      <c r="G362" s="330"/>
      <c r="H362" s="330"/>
      <c r="I362" s="330"/>
      <c r="J362" s="330"/>
      <c r="K362" s="330"/>
      <c r="L362" s="331"/>
      <c r="M362" s="340">
        <f>'План НП'!C365</f>
        <v>0</v>
      </c>
      <c r="N362" s="339">
        <f>'План НП'!D365</f>
        <v>0</v>
      </c>
      <c r="O362" s="327">
        <f>'План НП'!AC365</f>
        <v>0</v>
      </c>
      <c r="P362" s="313">
        <f>'Основні дані'!$B$1</f>
        <v>260</v>
      </c>
    </row>
    <row r="363" spans="1:16" s="163" customFormat="1" ht="15.75">
      <c r="A363" s="328" t="str">
        <f>'План НП'!A366</f>
        <v>ВБ10.17</v>
      </c>
      <c r="B363" s="350">
        <f>'План НП'!B366</f>
        <v>0</v>
      </c>
      <c r="C363" s="323">
        <f>'План НП'!F366</f>
        <v>0</v>
      </c>
      <c r="D363" s="323">
        <f>'План НП'!G366</f>
        <v>0</v>
      </c>
      <c r="E363" s="329"/>
      <c r="F363" s="330"/>
      <c r="G363" s="330"/>
      <c r="H363" s="330"/>
      <c r="I363" s="330"/>
      <c r="J363" s="330"/>
      <c r="K363" s="330"/>
      <c r="L363" s="331"/>
      <c r="M363" s="340">
        <f>'План НП'!C366</f>
        <v>0</v>
      </c>
      <c r="N363" s="339">
        <f>'План НП'!D366</f>
        <v>0</v>
      </c>
      <c r="O363" s="327">
        <f>'План НП'!AC366</f>
        <v>0</v>
      </c>
      <c r="P363" s="313">
        <f>'Основні дані'!$B$1</f>
        <v>260</v>
      </c>
    </row>
    <row r="364" spans="1:16" s="163" customFormat="1" ht="15.75">
      <c r="A364" s="328" t="str">
        <f>'План НП'!A367</f>
        <v>ВБ10.18</v>
      </c>
      <c r="B364" s="350">
        <f>'План НП'!B367</f>
        <v>0</v>
      </c>
      <c r="C364" s="323">
        <f>'План НП'!F367</f>
        <v>0</v>
      </c>
      <c r="D364" s="323">
        <f>'План НП'!G367</f>
        <v>0</v>
      </c>
      <c r="E364" s="329"/>
      <c r="F364" s="330"/>
      <c r="G364" s="330"/>
      <c r="H364" s="330"/>
      <c r="I364" s="330"/>
      <c r="J364" s="330"/>
      <c r="K364" s="330"/>
      <c r="L364" s="331"/>
      <c r="M364" s="340">
        <f>'План НП'!C367</f>
        <v>0</v>
      </c>
      <c r="N364" s="339">
        <f>'План НП'!D367</f>
        <v>0</v>
      </c>
      <c r="O364" s="327">
        <f>'План НП'!AC367</f>
        <v>0</v>
      </c>
      <c r="P364" s="313">
        <f>'Основні дані'!$B$1</f>
        <v>260</v>
      </c>
    </row>
    <row r="365" spans="1:16" s="163" customFormat="1" ht="15.75">
      <c r="A365" s="328" t="str">
        <f>'План НП'!A368</f>
        <v>ВБ10.19</v>
      </c>
      <c r="B365" s="350">
        <f>'План НП'!B368</f>
        <v>0</v>
      </c>
      <c r="C365" s="323">
        <f>'План НП'!F368</f>
        <v>0</v>
      </c>
      <c r="D365" s="323">
        <f>'План НП'!G368</f>
        <v>0</v>
      </c>
      <c r="E365" s="329"/>
      <c r="F365" s="330"/>
      <c r="G365" s="330"/>
      <c r="H365" s="330"/>
      <c r="I365" s="330"/>
      <c r="J365" s="330"/>
      <c r="K365" s="330"/>
      <c r="L365" s="331"/>
      <c r="M365" s="340">
        <f>'План НП'!C368</f>
        <v>0</v>
      </c>
      <c r="N365" s="339">
        <f>'План НП'!D368</f>
        <v>0</v>
      </c>
      <c r="O365" s="327">
        <f>'План НП'!AC368</f>
        <v>0</v>
      </c>
      <c r="P365" s="313">
        <f>'Основні дані'!$B$1</f>
        <v>260</v>
      </c>
    </row>
    <row r="366" spans="1:16" s="163" customFormat="1" ht="15.75">
      <c r="A366" s="328" t="str">
        <f>'План НП'!A369</f>
        <v>ВБ10.20</v>
      </c>
      <c r="B366" s="350">
        <f>'План НП'!B369</f>
        <v>0</v>
      </c>
      <c r="C366" s="323">
        <f>'План НП'!F369</f>
        <v>0</v>
      </c>
      <c r="D366" s="323">
        <f>'План НП'!G369</f>
        <v>0</v>
      </c>
      <c r="E366" s="329"/>
      <c r="F366" s="330"/>
      <c r="G366" s="330"/>
      <c r="H366" s="330"/>
      <c r="I366" s="330"/>
      <c r="J366" s="330"/>
      <c r="K366" s="330"/>
      <c r="L366" s="331"/>
      <c r="M366" s="340">
        <f>'План НП'!C369</f>
        <v>0</v>
      </c>
      <c r="N366" s="339">
        <f>'План НП'!D369</f>
        <v>0</v>
      </c>
      <c r="O366" s="327">
        <f>'План НП'!AC369</f>
        <v>0</v>
      </c>
      <c r="P366" s="313">
        <f>'Основні дані'!$B$1</f>
        <v>260</v>
      </c>
    </row>
    <row r="367" spans="1:16" s="163" customFormat="1" ht="15.75">
      <c r="A367" s="328" t="str">
        <f>'План НП'!A370</f>
        <v>ВБ10.21</v>
      </c>
      <c r="B367" s="350">
        <f>'План НП'!B370</f>
        <v>0</v>
      </c>
      <c r="C367" s="323">
        <f>'План НП'!F370</f>
        <v>0</v>
      </c>
      <c r="D367" s="323">
        <f>'План НП'!G370</f>
        <v>0</v>
      </c>
      <c r="E367" s="329"/>
      <c r="F367" s="330"/>
      <c r="G367" s="330"/>
      <c r="H367" s="330"/>
      <c r="I367" s="330"/>
      <c r="J367" s="330"/>
      <c r="K367" s="330"/>
      <c r="L367" s="331"/>
      <c r="M367" s="340">
        <f>'План НП'!C370</f>
        <v>0</v>
      </c>
      <c r="N367" s="339">
        <f>'План НП'!D370</f>
        <v>0</v>
      </c>
      <c r="O367" s="327">
        <f>'План НП'!AC370</f>
        <v>0</v>
      </c>
      <c r="P367" s="313">
        <f>'Основні дані'!$B$1</f>
        <v>260</v>
      </c>
    </row>
    <row r="368" spans="1:16" s="163" customFormat="1" ht="15.75">
      <c r="A368" s="328" t="str">
        <f>'План НП'!A371</f>
        <v>ВБ10.22</v>
      </c>
      <c r="B368" s="350">
        <f>'План НП'!B371</f>
        <v>0</v>
      </c>
      <c r="C368" s="323">
        <f>'План НП'!F371</f>
        <v>0</v>
      </c>
      <c r="D368" s="323">
        <f>'План НП'!G371</f>
        <v>0</v>
      </c>
      <c r="E368" s="329"/>
      <c r="F368" s="330"/>
      <c r="G368" s="330"/>
      <c r="H368" s="330"/>
      <c r="I368" s="330"/>
      <c r="J368" s="330"/>
      <c r="K368" s="330"/>
      <c r="L368" s="331"/>
      <c r="M368" s="340">
        <f>'План НП'!C371</f>
        <v>0</v>
      </c>
      <c r="N368" s="339">
        <f>'План НП'!D371</f>
        <v>0</v>
      </c>
      <c r="O368" s="327">
        <f>'План НП'!AC371</f>
        <v>0</v>
      </c>
      <c r="P368" s="313">
        <f>'Основні дані'!$B$1</f>
        <v>260</v>
      </c>
    </row>
    <row r="369" spans="1:16" s="163" customFormat="1" ht="15.75">
      <c r="A369" s="328" t="str">
        <f>'План НП'!A372</f>
        <v>ВБ10.23</v>
      </c>
      <c r="B369" s="350">
        <f>'План НП'!B372</f>
        <v>0</v>
      </c>
      <c r="C369" s="323">
        <f>'План НП'!F372</f>
        <v>0</v>
      </c>
      <c r="D369" s="323">
        <f>'План НП'!G372</f>
        <v>0</v>
      </c>
      <c r="E369" s="329"/>
      <c r="F369" s="330"/>
      <c r="G369" s="330"/>
      <c r="H369" s="330"/>
      <c r="I369" s="330"/>
      <c r="J369" s="330"/>
      <c r="K369" s="330"/>
      <c r="L369" s="331"/>
      <c r="M369" s="340">
        <f>'План НП'!C372</f>
        <v>0</v>
      </c>
      <c r="N369" s="339">
        <f>'План НП'!D372</f>
        <v>0</v>
      </c>
      <c r="O369" s="327">
        <f>'План НП'!AC372</f>
        <v>0</v>
      </c>
      <c r="P369" s="313">
        <f>'Основні дані'!$B$1</f>
        <v>260</v>
      </c>
    </row>
    <row r="370" spans="1:16" s="163" customFormat="1" ht="15.75">
      <c r="A370" s="328" t="str">
        <f>'План НП'!A373</f>
        <v>ВБ10.24</v>
      </c>
      <c r="B370" s="350">
        <f>'План НП'!B373</f>
        <v>0</v>
      </c>
      <c r="C370" s="323">
        <f>'План НП'!F373</f>
        <v>0</v>
      </c>
      <c r="D370" s="323">
        <f>'План НП'!G373</f>
        <v>0</v>
      </c>
      <c r="E370" s="329"/>
      <c r="F370" s="330"/>
      <c r="G370" s="330"/>
      <c r="H370" s="330"/>
      <c r="I370" s="330"/>
      <c r="J370" s="330"/>
      <c r="K370" s="330"/>
      <c r="L370" s="331"/>
      <c r="M370" s="340">
        <f>'План НП'!C373</f>
        <v>0</v>
      </c>
      <c r="N370" s="339">
        <f>'План НП'!D373</f>
        <v>0</v>
      </c>
      <c r="O370" s="327">
        <f>'План НП'!AC373</f>
        <v>0</v>
      </c>
      <c r="P370" s="313">
        <f>'Основні дані'!$B$1</f>
        <v>260</v>
      </c>
    </row>
    <row r="371" spans="1:16" s="163" customFormat="1" ht="15.75">
      <c r="A371" s="328" t="str">
        <f>'План НП'!A374</f>
        <v>ВБ10.25</v>
      </c>
      <c r="B371" s="350">
        <f>'План НП'!B374</f>
        <v>0</v>
      </c>
      <c r="C371" s="323">
        <f>'План НП'!F374</f>
        <v>0</v>
      </c>
      <c r="D371" s="323">
        <f>'План НП'!G374</f>
        <v>0</v>
      </c>
      <c r="E371" s="329"/>
      <c r="F371" s="330"/>
      <c r="G371" s="330"/>
      <c r="H371" s="330"/>
      <c r="I371" s="330"/>
      <c r="J371" s="330"/>
      <c r="K371" s="330"/>
      <c r="L371" s="331"/>
      <c r="M371" s="340">
        <f>'План НП'!C374</f>
        <v>0</v>
      </c>
      <c r="N371" s="339">
        <f>'План НП'!D374</f>
        <v>0</v>
      </c>
      <c r="O371" s="327">
        <f>'План НП'!AC374</f>
        <v>0</v>
      </c>
      <c r="P371" s="313">
        <f>'Основні дані'!$B$1</f>
        <v>260</v>
      </c>
    </row>
    <row r="372" spans="1:16" s="163" customFormat="1" ht="15.75">
      <c r="A372" s="554">
        <f>'План НП'!A375</f>
        <v>0</v>
      </c>
      <c r="B372" s="555" t="str">
        <f>'План НП'!B375</f>
        <v>Практика</v>
      </c>
      <c r="C372" s="556">
        <f>'План НП'!F375</f>
        <v>6</v>
      </c>
      <c r="D372" s="556">
        <f>'План НП'!G375</f>
        <v>180</v>
      </c>
      <c r="E372" s="557"/>
      <c r="F372" s="558"/>
      <c r="G372" s="558"/>
      <c r="H372" s="558"/>
      <c r="I372" s="558"/>
      <c r="J372" s="558"/>
      <c r="K372" s="558"/>
      <c r="L372" s="559"/>
      <c r="M372" s="560">
        <f>'План НП'!C375</f>
        <v>0</v>
      </c>
      <c r="N372" s="561" t="str">
        <f>'План НП'!D375</f>
        <v>8</v>
      </c>
      <c r="O372" s="562">
        <f>'План НП'!AC375</f>
        <v>0</v>
      </c>
      <c r="P372" s="313">
        <f>'Основні дані'!$B$1</f>
        <v>260</v>
      </c>
    </row>
    <row r="373" spans="1:16" s="163" customFormat="1" ht="15.75">
      <c r="A373" s="554">
        <f>'План НП'!A376</f>
        <v>0</v>
      </c>
      <c r="B373" s="555" t="str">
        <f>'План НП'!B376</f>
        <v>Атестація</v>
      </c>
      <c r="C373" s="556">
        <f>'План НП'!F376</f>
        <v>6</v>
      </c>
      <c r="D373" s="556">
        <f>'План НП'!G376</f>
        <v>180</v>
      </c>
      <c r="E373" s="557"/>
      <c r="F373" s="558"/>
      <c r="G373" s="558"/>
      <c r="H373" s="558"/>
      <c r="I373" s="558"/>
      <c r="J373" s="558"/>
      <c r="K373" s="558"/>
      <c r="L373" s="559"/>
      <c r="M373" s="560">
        <f>'План НП'!C376</f>
        <v>0</v>
      </c>
      <c r="N373" s="561">
        <f>'План НП'!D376</f>
        <v>0</v>
      </c>
      <c r="O373" s="562">
        <f>'План НП'!AC376</f>
        <v>0</v>
      </c>
      <c r="P373" s="313">
        <f>'Основні дані'!$B$1</f>
        <v>260</v>
      </c>
    </row>
    <row r="374" spans="1:16" s="163" customFormat="1" ht="15.75">
      <c r="A374" s="542" t="str">
        <f>'План НП'!A377</f>
        <v>3.1.11</v>
      </c>
      <c r="B374" s="543" t="str">
        <f>'План НП'!B377</f>
        <v>Блок дисциплін 11 "Назва блоку"</v>
      </c>
      <c r="C374" s="544">
        <f>'План НП'!F377</f>
        <v>12</v>
      </c>
      <c r="D374" s="544">
        <f>'План НП'!G377</f>
        <v>360</v>
      </c>
      <c r="E374" s="545"/>
      <c r="F374" s="546"/>
      <c r="G374" s="546"/>
      <c r="H374" s="546"/>
      <c r="I374" s="546"/>
      <c r="J374" s="546"/>
      <c r="K374" s="546"/>
      <c r="L374" s="547"/>
      <c r="M374" s="548"/>
      <c r="N374" s="549"/>
      <c r="O374" s="564">
        <f>'План НП'!AC377</f>
        <v>0</v>
      </c>
      <c r="P374" s="313">
        <f>'Основні дані'!$B$1</f>
        <v>260</v>
      </c>
    </row>
    <row r="375" spans="1:16" s="163" customFormat="1" ht="15.75">
      <c r="A375" s="322" t="str">
        <f>'План НП'!A378</f>
        <v>ВБ11.1</v>
      </c>
      <c r="B375" s="350">
        <f>'План НП'!B378</f>
        <v>0</v>
      </c>
      <c r="C375" s="323">
        <f>'План НП'!F378</f>
        <v>0</v>
      </c>
      <c r="D375" s="323">
        <f>'План НП'!G378</f>
        <v>0</v>
      </c>
      <c r="E375" s="324"/>
      <c r="F375" s="325"/>
      <c r="G375" s="325"/>
      <c r="H375" s="325"/>
      <c r="I375" s="325"/>
      <c r="J375" s="325"/>
      <c r="K375" s="325"/>
      <c r="L375" s="326"/>
      <c r="M375" s="340">
        <f>'План НП'!C378</f>
        <v>0</v>
      </c>
      <c r="N375" s="339">
        <f>'План НП'!D378</f>
        <v>0</v>
      </c>
      <c r="O375" s="327">
        <f>'План НП'!AC378</f>
        <v>0</v>
      </c>
      <c r="P375" s="313">
        <f>'Основні дані'!$B$1</f>
        <v>260</v>
      </c>
    </row>
    <row r="376" spans="1:16" s="163" customFormat="1" ht="15.75">
      <c r="A376" s="328" t="str">
        <f>'План НП'!A379</f>
        <v>ВБ11.2</v>
      </c>
      <c r="B376" s="350">
        <f>'План НП'!B379</f>
        <v>0</v>
      </c>
      <c r="C376" s="323">
        <f>'План НП'!F379</f>
        <v>0</v>
      </c>
      <c r="D376" s="323">
        <f>'План НП'!G379</f>
        <v>0</v>
      </c>
      <c r="E376" s="329"/>
      <c r="F376" s="330"/>
      <c r="G376" s="330"/>
      <c r="H376" s="330"/>
      <c r="I376" s="330"/>
      <c r="J376" s="330"/>
      <c r="K376" s="330"/>
      <c r="L376" s="331"/>
      <c r="M376" s="340">
        <f>'План НП'!C379</f>
        <v>0</v>
      </c>
      <c r="N376" s="339">
        <f>'План НП'!D379</f>
        <v>0</v>
      </c>
      <c r="O376" s="327">
        <f>'План НП'!AC379</f>
        <v>0</v>
      </c>
      <c r="P376" s="313">
        <f>'Основні дані'!$B$1</f>
        <v>260</v>
      </c>
    </row>
    <row r="377" spans="1:16" s="163" customFormat="1" ht="15.75">
      <c r="A377" s="328" t="str">
        <f>'План НП'!A380</f>
        <v>ВБ11.3</v>
      </c>
      <c r="B377" s="350">
        <f>'План НП'!B380</f>
        <v>0</v>
      </c>
      <c r="C377" s="323">
        <f>'План НП'!F380</f>
        <v>0</v>
      </c>
      <c r="D377" s="323">
        <f>'План НП'!G380</f>
        <v>0</v>
      </c>
      <c r="E377" s="329"/>
      <c r="F377" s="330"/>
      <c r="G377" s="330"/>
      <c r="H377" s="330"/>
      <c r="I377" s="330"/>
      <c r="J377" s="330"/>
      <c r="K377" s="330"/>
      <c r="L377" s="331"/>
      <c r="M377" s="340">
        <f>'План НП'!C380</f>
        <v>0</v>
      </c>
      <c r="N377" s="339">
        <f>'План НП'!D380</f>
        <v>0</v>
      </c>
      <c r="O377" s="327">
        <f>'План НП'!AC380</f>
        <v>0</v>
      </c>
      <c r="P377" s="313">
        <f>'Основні дані'!$B$1</f>
        <v>260</v>
      </c>
    </row>
    <row r="378" spans="1:16" s="163" customFormat="1" ht="15.75">
      <c r="A378" s="328" t="str">
        <f>'План НП'!A381</f>
        <v>ВБ11.4</v>
      </c>
      <c r="B378" s="350">
        <f>'План НП'!B381</f>
        <v>0</v>
      </c>
      <c r="C378" s="323">
        <f>'План НП'!F381</f>
        <v>0</v>
      </c>
      <c r="D378" s="323">
        <f>'План НП'!G381</f>
        <v>0</v>
      </c>
      <c r="E378" s="329"/>
      <c r="F378" s="330"/>
      <c r="G378" s="330"/>
      <c r="H378" s="330"/>
      <c r="I378" s="330"/>
      <c r="J378" s="330"/>
      <c r="K378" s="330"/>
      <c r="L378" s="331"/>
      <c r="M378" s="340">
        <f>'План НП'!C381</f>
        <v>0</v>
      </c>
      <c r="N378" s="339">
        <f>'План НП'!D381</f>
        <v>0</v>
      </c>
      <c r="O378" s="327">
        <f>'План НП'!AC381</f>
        <v>0</v>
      </c>
      <c r="P378" s="313">
        <f>'Основні дані'!$B$1</f>
        <v>260</v>
      </c>
    </row>
    <row r="379" spans="1:16" s="163" customFormat="1" ht="15.75">
      <c r="A379" s="328" t="str">
        <f>'План НП'!A382</f>
        <v>ВБ11.5</v>
      </c>
      <c r="B379" s="350">
        <f>'План НП'!B382</f>
        <v>0</v>
      </c>
      <c r="C379" s="323">
        <f>'План НП'!F382</f>
        <v>0</v>
      </c>
      <c r="D379" s="323">
        <f>'План НП'!G382</f>
        <v>0</v>
      </c>
      <c r="E379" s="329"/>
      <c r="F379" s="330"/>
      <c r="G379" s="330"/>
      <c r="H379" s="330"/>
      <c r="I379" s="330"/>
      <c r="J379" s="330"/>
      <c r="K379" s="330"/>
      <c r="L379" s="331"/>
      <c r="M379" s="340">
        <f>'План НП'!C382</f>
        <v>0</v>
      </c>
      <c r="N379" s="339">
        <f>'План НП'!D382</f>
        <v>0</v>
      </c>
      <c r="O379" s="327">
        <f>'План НП'!AC382</f>
        <v>0</v>
      </c>
      <c r="P379" s="313">
        <f>'Основні дані'!$B$1</f>
        <v>260</v>
      </c>
    </row>
    <row r="380" spans="1:16" s="163" customFormat="1" ht="15.75">
      <c r="A380" s="328" t="str">
        <f>'План НП'!A383</f>
        <v>ВБ11.6</v>
      </c>
      <c r="B380" s="350">
        <f>'План НП'!B383</f>
        <v>0</v>
      </c>
      <c r="C380" s="323">
        <f>'План НП'!F383</f>
        <v>0</v>
      </c>
      <c r="D380" s="323">
        <f>'План НП'!G383</f>
        <v>0</v>
      </c>
      <c r="E380" s="329"/>
      <c r="F380" s="330"/>
      <c r="G380" s="330"/>
      <c r="H380" s="330"/>
      <c r="I380" s="330"/>
      <c r="J380" s="330"/>
      <c r="K380" s="330"/>
      <c r="L380" s="331"/>
      <c r="M380" s="340">
        <f>'План НП'!C383</f>
        <v>0</v>
      </c>
      <c r="N380" s="339">
        <f>'План НП'!D383</f>
        <v>0</v>
      </c>
      <c r="O380" s="327">
        <f>'План НП'!AC383</f>
        <v>0</v>
      </c>
      <c r="P380" s="313">
        <f>'Основні дані'!$B$1</f>
        <v>260</v>
      </c>
    </row>
    <row r="381" spans="1:16" s="163" customFormat="1" ht="15.75">
      <c r="A381" s="328" t="str">
        <f>'План НП'!A384</f>
        <v>ВБ11.7</v>
      </c>
      <c r="B381" s="350">
        <f>'План НП'!B384</f>
        <v>0</v>
      </c>
      <c r="C381" s="323">
        <f>'План НП'!F384</f>
        <v>0</v>
      </c>
      <c r="D381" s="323">
        <f>'План НП'!G384</f>
        <v>0</v>
      </c>
      <c r="E381" s="329"/>
      <c r="F381" s="330"/>
      <c r="G381" s="330"/>
      <c r="H381" s="330"/>
      <c r="I381" s="330"/>
      <c r="J381" s="330"/>
      <c r="K381" s="330"/>
      <c r="L381" s="331"/>
      <c r="M381" s="340">
        <f>'План НП'!C384</f>
        <v>0</v>
      </c>
      <c r="N381" s="339">
        <f>'План НП'!D384</f>
        <v>0</v>
      </c>
      <c r="O381" s="327">
        <f>'План НП'!AC384</f>
        <v>0</v>
      </c>
      <c r="P381" s="313">
        <f>'Основні дані'!$B$1</f>
        <v>260</v>
      </c>
    </row>
    <row r="382" spans="1:16" s="163" customFormat="1" ht="15.75">
      <c r="A382" s="328" t="str">
        <f>'План НП'!A385</f>
        <v>ВБ11.8</v>
      </c>
      <c r="B382" s="350">
        <f>'План НП'!B385</f>
        <v>0</v>
      </c>
      <c r="C382" s="323">
        <f>'План НП'!F385</f>
        <v>0</v>
      </c>
      <c r="D382" s="323">
        <f>'План НП'!G385</f>
        <v>0</v>
      </c>
      <c r="E382" s="329"/>
      <c r="F382" s="330"/>
      <c r="G382" s="330"/>
      <c r="H382" s="330"/>
      <c r="I382" s="330"/>
      <c r="J382" s="330"/>
      <c r="K382" s="330"/>
      <c r="L382" s="331"/>
      <c r="M382" s="340">
        <f>'План НП'!C385</f>
        <v>0</v>
      </c>
      <c r="N382" s="339">
        <f>'План НП'!D385</f>
        <v>0</v>
      </c>
      <c r="O382" s="327">
        <f>'План НП'!AC385</f>
        <v>0</v>
      </c>
      <c r="P382" s="313">
        <f>'Основні дані'!$B$1</f>
        <v>260</v>
      </c>
    </row>
    <row r="383" spans="1:16" s="163" customFormat="1" ht="15.75">
      <c r="A383" s="328" t="str">
        <f>'План НП'!A386</f>
        <v>ВБ11.9</v>
      </c>
      <c r="B383" s="350">
        <f>'План НП'!B386</f>
        <v>0</v>
      </c>
      <c r="C383" s="323">
        <f>'План НП'!F386</f>
        <v>0</v>
      </c>
      <c r="D383" s="323">
        <f>'План НП'!G386</f>
        <v>0</v>
      </c>
      <c r="E383" s="329"/>
      <c r="F383" s="330"/>
      <c r="G383" s="330"/>
      <c r="H383" s="330"/>
      <c r="I383" s="330"/>
      <c r="J383" s="330"/>
      <c r="K383" s="330"/>
      <c r="L383" s="331"/>
      <c r="M383" s="340">
        <f>'План НП'!C386</f>
        <v>0</v>
      </c>
      <c r="N383" s="339">
        <f>'План НП'!D386</f>
        <v>0</v>
      </c>
      <c r="O383" s="327">
        <f>'План НП'!AC386</f>
        <v>0</v>
      </c>
      <c r="P383" s="313">
        <f>'Основні дані'!$B$1</f>
        <v>260</v>
      </c>
    </row>
    <row r="384" spans="1:16" s="163" customFormat="1" ht="15.75">
      <c r="A384" s="328" t="str">
        <f>'План НП'!A387</f>
        <v>ВБ11.10</v>
      </c>
      <c r="B384" s="350">
        <f>'План НП'!B387</f>
        <v>0</v>
      </c>
      <c r="C384" s="323">
        <f>'План НП'!F387</f>
        <v>0</v>
      </c>
      <c r="D384" s="323">
        <f>'План НП'!G387</f>
        <v>0</v>
      </c>
      <c r="E384" s="329"/>
      <c r="F384" s="330"/>
      <c r="G384" s="330"/>
      <c r="H384" s="330"/>
      <c r="I384" s="330"/>
      <c r="J384" s="330"/>
      <c r="K384" s="330"/>
      <c r="L384" s="331"/>
      <c r="M384" s="340">
        <f>'План НП'!C387</f>
        <v>0</v>
      </c>
      <c r="N384" s="339">
        <f>'План НП'!D387</f>
        <v>0</v>
      </c>
      <c r="O384" s="327">
        <f>'План НП'!AC387</f>
        <v>0</v>
      </c>
      <c r="P384" s="313">
        <f>'Основні дані'!$B$1</f>
        <v>260</v>
      </c>
    </row>
    <row r="385" spans="1:16" s="163" customFormat="1" ht="15.75">
      <c r="A385" s="328" t="str">
        <f>'План НП'!A388</f>
        <v>ВБ11.11</v>
      </c>
      <c r="B385" s="350">
        <f>'План НП'!B388</f>
        <v>0</v>
      </c>
      <c r="C385" s="323">
        <f>'План НП'!F388</f>
        <v>0</v>
      </c>
      <c r="D385" s="323">
        <f>'План НП'!G388</f>
        <v>0</v>
      </c>
      <c r="E385" s="329"/>
      <c r="F385" s="330"/>
      <c r="G385" s="330"/>
      <c r="H385" s="330"/>
      <c r="I385" s="330"/>
      <c r="J385" s="330"/>
      <c r="K385" s="330"/>
      <c r="L385" s="331"/>
      <c r="M385" s="340">
        <f>'План НП'!C388</f>
        <v>0</v>
      </c>
      <c r="N385" s="339">
        <f>'План НП'!D388</f>
        <v>0</v>
      </c>
      <c r="O385" s="327">
        <f>'План НП'!AC388</f>
        <v>0</v>
      </c>
      <c r="P385" s="313">
        <f>'Основні дані'!$B$1</f>
        <v>260</v>
      </c>
    </row>
    <row r="386" spans="1:16" s="163" customFormat="1" ht="15.75">
      <c r="A386" s="328" t="str">
        <f>'План НП'!A389</f>
        <v>ВБ11.12</v>
      </c>
      <c r="B386" s="350">
        <f>'План НП'!B389</f>
        <v>0</v>
      </c>
      <c r="C386" s="323">
        <f>'План НП'!F389</f>
        <v>0</v>
      </c>
      <c r="D386" s="323">
        <f>'План НП'!G389</f>
        <v>0</v>
      </c>
      <c r="E386" s="329"/>
      <c r="F386" s="330"/>
      <c r="G386" s="330"/>
      <c r="H386" s="330"/>
      <c r="I386" s="330"/>
      <c r="J386" s="330"/>
      <c r="K386" s="330"/>
      <c r="L386" s="331"/>
      <c r="M386" s="340">
        <f>'План НП'!C389</f>
        <v>0</v>
      </c>
      <c r="N386" s="339">
        <f>'План НП'!D389</f>
        <v>0</v>
      </c>
      <c r="O386" s="327">
        <f>'План НП'!AC389</f>
        <v>0</v>
      </c>
      <c r="P386" s="313">
        <f>'Основні дані'!$B$1</f>
        <v>260</v>
      </c>
    </row>
    <row r="387" spans="1:16" s="163" customFormat="1" ht="15.75">
      <c r="A387" s="328" t="str">
        <f>'План НП'!A390</f>
        <v>ВБ11.13</v>
      </c>
      <c r="B387" s="350">
        <f>'План НП'!B390</f>
        <v>0</v>
      </c>
      <c r="C387" s="323">
        <f>'План НП'!F390</f>
        <v>0</v>
      </c>
      <c r="D387" s="323">
        <f>'План НП'!G390</f>
        <v>0</v>
      </c>
      <c r="E387" s="329"/>
      <c r="F387" s="330"/>
      <c r="G387" s="330"/>
      <c r="H387" s="330"/>
      <c r="I387" s="330"/>
      <c r="J387" s="330"/>
      <c r="K387" s="330"/>
      <c r="L387" s="331"/>
      <c r="M387" s="340">
        <f>'План НП'!C390</f>
        <v>0</v>
      </c>
      <c r="N387" s="339">
        <f>'План НП'!D390</f>
        <v>0</v>
      </c>
      <c r="O387" s="327">
        <f>'План НП'!AC390</f>
        <v>0</v>
      </c>
      <c r="P387" s="313">
        <f>'Основні дані'!$B$1</f>
        <v>260</v>
      </c>
    </row>
    <row r="388" spans="1:16" s="163" customFormat="1" ht="15.75">
      <c r="A388" s="328" t="str">
        <f>'План НП'!A391</f>
        <v>ВБ11.14</v>
      </c>
      <c r="B388" s="350">
        <f>'План НП'!B391</f>
        <v>0</v>
      </c>
      <c r="C388" s="323">
        <f>'План НП'!F391</f>
        <v>0</v>
      </c>
      <c r="D388" s="323">
        <f>'План НП'!G391</f>
        <v>0</v>
      </c>
      <c r="E388" s="329"/>
      <c r="F388" s="330"/>
      <c r="G388" s="330"/>
      <c r="H388" s="330"/>
      <c r="I388" s="330"/>
      <c r="J388" s="330"/>
      <c r="K388" s="330"/>
      <c r="L388" s="331"/>
      <c r="M388" s="340">
        <f>'План НП'!C391</f>
        <v>0</v>
      </c>
      <c r="N388" s="339">
        <f>'План НП'!D391</f>
        <v>0</v>
      </c>
      <c r="O388" s="327">
        <f>'План НП'!AC391</f>
        <v>0</v>
      </c>
      <c r="P388" s="313">
        <f>'Основні дані'!$B$1</f>
        <v>260</v>
      </c>
    </row>
    <row r="389" spans="1:16" s="163" customFormat="1" ht="15.75">
      <c r="A389" s="328" t="str">
        <f>'План НП'!A392</f>
        <v>ВБ11.15</v>
      </c>
      <c r="B389" s="350">
        <f>'План НП'!B392</f>
        <v>0</v>
      </c>
      <c r="C389" s="323">
        <f>'План НП'!F392</f>
        <v>0</v>
      </c>
      <c r="D389" s="323">
        <f>'План НП'!G392</f>
        <v>0</v>
      </c>
      <c r="E389" s="329"/>
      <c r="F389" s="330"/>
      <c r="G389" s="330"/>
      <c r="H389" s="330"/>
      <c r="I389" s="330"/>
      <c r="J389" s="330"/>
      <c r="K389" s="330"/>
      <c r="L389" s="331"/>
      <c r="M389" s="340">
        <f>'План НП'!C392</f>
        <v>0</v>
      </c>
      <c r="N389" s="339">
        <f>'План НП'!D392</f>
        <v>0</v>
      </c>
      <c r="O389" s="327">
        <f>'План НП'!AC392</f>
        <v>0</v>
      </c>
      <c r="P389" s="313">
        <f>'Основні дані'!$B$1</f>
        <v>260</v>
      </c>
    </row>
    <row r="390" spans="1:16" s="163" customFormat="1" ht="15.75">
      <c r="A390" s="328" t="str">
        <f>'План НП'!A393</f>
        <v>ВБ11.16</v>
      </c>
      <c r="B390" s="350">
        <f>'План НП'!B393</f>
        <v>0</v>
      </c>
      <c r="C390" s="323">
        <f>'План НП'!F393</f>
        <v>0</v>
      </c>
      <c r="D390" s="323">
        <f>'План НП'!G393</f>
        <v>0</v>
      </c>
      <c r="E390" s="329"/>
      <c r="F390" s="330"/>
      <c r="G390" s="330"/>
      <c r="H390" s="330"/>
      <c r="I390" s="330"/>
      <c r="J390" s="330"/>
      <c r="K390" s="330"/>
      <c r="L390" s="331"/>
      <c r="M390" s="340">
        <f>'План НП'!C393</f>
        <v>0</v>
      </c>
      <c r="N390" s="339">
        <f>'План НП'!D393</f>
        <v>0</v>
      </c>
      <c r="O390" s="327">
        <f>'План НП'!AC393</f>
        <v>0</v>
      </c>
      <c r="P390" s="313">
        <f>'Основні дані'!$B$1</f>
        <v>260</v>
      </c>
    </row>
    <row r="391" spans="1:16" s="163" customFormat="1" ht="15.75">
      <c r="A391" s="328" t="str">
        <f>'План НП'!A394</f>
        <v>ВБ11.17</v>
      </c>
      <c r="B391" s="350">
        <f>'План НП'!B394</f>
        <v>0</v>
      </c>
      <c r="C391" s="323">
        <f>'План НП'!F394</f>
        <v>0</v>
      </c>
      <c r="D391" s="323">
        <f>'План НП'!G394</f>
        <v>0</v>
      </c>
      <c r="E391" s="329"/>
      <c r="F391" s="330"/>
      <c r="G391" s="330"/>
      <c r="H391" s="330"/>
      <c r="I391" s="330"/>
      <c r="J391" s="330"/>
      <c r="K391" s="330"/>
      <c r="L391" s="331"/>
      <c r="M391" s="340">
        <f>'План НП'!C394</f>
        <v>0</v>
      </c>
      <c r="N391" s="339">
        <f>'План НП'!D394</f>
        <v>0</v>
      </c>
      <c r="O391" s="327">
        <f>'План НП'!AC394</f>
        <v>0</v>
      </c>
      <c r="P391" s="313">
        <f>'Основні дані'!$B$1</f>
        <v>260</v>
      </c>
    </row>
    <row r="392" spans="1:16" s="163" customFormat="1" ht="15.75">
      <c r="A392" s="328" t="str">
        <f>'План НП'!A395</f>
        <v>ВБ11.18</v>
      </c>
      <c r="B392" s="350">
        <f>'План НП'!B395</f>
        <v>0</v>
      </c>
      <c r="C392" s="323">
        <f>'План НП'!F395</f>
        <v>0</v>
      </c>
      <c r="D392" s="323">
        <f>'План НП'!G395</f>
        <v>0</v>
      </c>
      <c r="E392" s="329"/>
      <c r="F392" s="330"/>
      <c r="G392" s="330"/>
      <c r="H392" s="330"/>
      <c r="I392" s="330"/>
      <c r="J392" s="330"/>
      <c r="K392" s="330"/>
      <c r="L392" s="331"/>
      <c r="M392" s="340">
        <f>'План НП'!C395</f>
        <v>0</v>
      </c>
      <c r="N392" s="339">
        <f>'План НП'!D395</f>
        <v>0</v>
      </c>
      <c r="O392" s="327">
        <f>'План НП'!AC395</f>
        <v>0</v>
      </c>
      <c r="P392" s="313">
        <f>'Основні дані'!$B$1</f>
        <v>260</v>
      </c>
    </row>
    <row r="393" spans="1:16" s="163" customFormat="1" ht="15.75">
      <c r="A393" s="328" t="str">
        <f>'План НП'!A396</f>
        <v>ВБ11.19</v>
      </c>
      <c r="B393" s="350">
        <f>'План НП'!B396</f>
        <v>0</v>
      </c>
      <c r="C393" s="323">
        <f>'План НП'!F396</f>
        <v>0</v>
      </c>
      <c r="D393" s="323">
        <f>'План НП'!G396</f>
        <v>0</v>
      </c>
      <c r="E393" s="329"/>
      <c r="F393" s="330"/>
      <c r="G393" s="330"/>
      <c r="H393" s="330"/>
      <c r="I393" s="330"/>
      <c r="J393" s="330"/>
      <c r="K393" s="330"/>
      <c r="L393" s="331"/>
      <c r="M393" s="340">
        <f>'План НП'!C396</f>
        <v>0</v>
      </c>
      <c r="N393" s="339">
        <f>'План НП'!D396</f>
        <v>0</v>
      </c>
      <c r="O393" s="327">
        <f>'План НП'!AC396</f>
        <v>0</v>
      </c>
      <c r="P393" s="313">
        <f>'Основні дані'!$B$1</f>
        <v>260</v>
      </c>
    </row>
    <row r="394" spans="1:16" s="163" customFormat="1" ht="15.75">
      <c r="A394" s="328" t="str">
        <f>'План НП'!A397</f>
        <v>ВБ11.20</v>
      </c>
      <c r="B394" s="350">
        <f>'План НП'!B397</f>
        <v>0</v>
      </c>
      <c r="C394" s="323">
        <f>'План НП'!F397</f>
        <v>0</v>
      </c>
      <c r="D394" s="323">
        <f>'План НП'!G397</f>
        <v>0</v>
      </c>
      <c r="E394" s="329"/>
      <c r="F394" s="330"/>
      <c r="G394" s="330"/>
      <c r="H394" s="330"/>
      <c r="I394" s="330"/>
      <c r="J394" s="330"/>
      <c r="K394" s="330"/>
      <c r="L394" s="331"/>
      <c r="M394" s="340">
        <f>'План НП'!C397</f>
        <v>0</v>
      </c>
      <c r="N394" s="339">
        <f>'План НП'!D397</f>
        <v>0</v>
      </c>
      <c r="O394" s="327">
        <f>'План НП'!AC397</f>
        <v>0</v>
      </c>
      <c r="P394" s="313">
        <f>'Основні дані'!$B$1</f>
        <v>260</v>
      </c>
    </row>
    <row r="395" spans="1:16" s="163" customFormat="1" ht="15.75">
      <c r="A395" s="328" t="str">
        <f>'План НП'!A398</f>
        <v>ВБ11.21</v>
      </c>
      <c r="B395" s="350">
        <f>'План НП'!B398</f>
        <v>0</v>
      </c>
      <c r="C395" s="323">
        <f>'План НП'!F398</f>
        <v>0</v>
      </c>
      <c r="D395" s="323">
        <f>'План НП'!G398</f>
        <v>0</v>
      </c>
      <c r="E395" s="329"/>
      <c r="F395" s="330"/>
      <c r="G395" s="330"/>
      <c r="H395" s="330"/>
      <c r="I395" s="330"/>
      <c r="J395" s="330"/>
      <c r="K395" s="330"/>
      <c r="L395" s="331"/>
      <c r="M395" s="340">
        <f>'План НП'!C398</f>
        <v>0</v>
      </c>
      <c r="N395" s="339">
        <f>'План НП'!D398</f>
        <v>0</v>
      </c>
      <c r="O395" s="327">
        <f>'План НП'!AC398</f>
        <v>0</v>
      </c>
      <c r="P395" s="313">
        <f>'Основні дані'!$B$1</f>
        <v>260</v>
      </c>
    </row>
    <row r="396" spans="1:16" s="163" customFormat="1" ht="15.75">
      <c r="A396" s="328" t="str">
        <f>'План НП'!A399</f>
        <v>ВБ11.22</v>
      </c>
      <c r="B396" s="350">
        <f>'План НП'!B399</f>
        <v>0</v>
      </c>
      <c r="C396" s="323">
        <f>'План НП'!F399</f>
        <v>0</v>
      </c>
      <c r="D396" s="323">
        <f>'План НП'!G399</f>
        <v>0</v>
      </c>
      <c r="E396" s="329"/>
      <c r="F396" s="330"/>
      <c r="G396" s="330"/>
      <c r="H396" s="330"/>
      <c r="I396" s="330"/>
      <c r="J396" s="330"/>
      <c r="K396" s="330"/>
      <c r="L396" s="331"/>
      <c r="M396" s="340">
        <f>'План НП'!C399</f>
        <v>0</v>
      </c>
      <c r="N396" s="339">
        <f>'План НП'!D399</f>
        <v>0</v>
      </c>
      <c r="O396" s="327">
        <f>'План НП'!AC399</f>
        <v>0</v>
      </c>
      <c r="P396" s="313">
        <f>'Основні дані'!$B$1</f>
        <v>260</v>
      </c>
    </row>
    <row r="397" spans="1:16" s="163" customFormat="1" ht="15.75">
      <c r="A397" s="328" t="str">
        <f>'План НП'!A400</f>
        <v>ВБ11.23</v>
      </c>
      <c r="B397" s="350">
        <f>'План НП'!B400</f>
        <v>0</v>
      </c>
      <c r="C397" s="323">
        <f>'План НП'!F400</f>
        <v>0</v>
      </c>
      <c r="D397" s="323">
        <f>'План НП'!G400</f>
        <v>0</v>
      </c>
      <c r="E397" s="329"/>
      <c r="F397" s="330"/>
      <c r="G397" s="330"/>
      <c r="H397" s="330"/>
      <c r="I397" s="330"/>
      <c r="J397" s="330"/>
      <c r="K397" s="330"/>
      <c r="L397" s="331"/>
      <c r="M397" s="340">
        <f>'План НП'!C400</f>
        <v>0</v>
      </c>
      <c r="N397" s="339">
        <f>'План НП'!D400</f>
        <v>0</v>
      </c>
      <c r="O397" s="327">
        <f>'План НП'!AC400</f>
        <v>0</v>
      </c>
      <c r="P397" s="313">
        <f>'Основні дані'!$B$1</f>
        <v>260</v>
      </c>
    </row>
    <row r="398" spans="1:16" s="163" customFormat="1" ht="15.75">
      <c r="A398" s="328" t="str">
        <f>'План НП'!A401</f>
        <v>ВБ11.24</v>
      </c>
      <c r="B398" s="350">
        <f>'План НП'!B401</f>
        <v>0</v>
      </c>
      <c r="C398" s="323">
        <f>'План НП'!F401</f>
        <v>0</v>
      </c>
      <c r="D398" s="323">
        <f>'План НП'!G401</f>
        <v>0</v>
      </c>
      <c r="E398" s="329"/>
      <c r="F398" s="330"/>
      <c r="G398" s="330"/>
      <c r="H398" s="330"/>
      <c r="I398" s="330"/>
      <c r="J398" s="330"/>
      <c r="K398" s="330"/>
      <c r="L398" s="331"/>
      <c r="M398" s="340">
        <f>'План НП'!C401</f>
        <v>0</v>
      </c>
      <c r="N398" s="339">
        <f>'План НП'!D401</f>
        <v>0</v>
      </c>
      <c r="O398" s="327">
        <f>'План НП'!AC401</f>
        <v>0</v>
      </c>
      <c r="P398" s="313">
        <f>'Основні дані'!$B$1</f>
        <v>260</v>
      </c>
    </row>
    <row r="399" spans="1:16" s="163" customFormat="1" ht="15.75">
      <c r="A399" s="328" t="str">
        <f>'План НП'!A402</f>
        <v>ВБ11.25</v>
      </c>
      <c r="B399" s="350">
        <f>'План НП'!B402</f>
        <v>0</v>
      </c>
      <c r="C399" s="323">
        <f>'План НП'!F402</f>
        <v>0</v>
      </c>
      <c r="D399" s="323">
        <f>'План НП'!G402</f>
        <v>0</v>
      </c>
      <c r="E399" s="329"/>
      <c r="F399" s="330"/>
      <c r="G399" s="330"/>
      <c r="H399" s="330"/>
      <c r="I399" s="330"/>
      <c r="J399" s="330"/>
      <c r="K399" s="330"/>
      <c r="L399" s="331"/>
      <c r="M399" s="340">
        <f>'План НП'!C402</f>
        <v>0</v>
      </c>
      <c r="N399" s="339">
        <f>'План НП'!D402</f>
        <v>0</v>
      </c>
      <c r="O399" s="327">
        <f>'План НП'!AC402</f>
        <v>0</v>
      </c>
      <c r="P399" s="313">
        <f>'Основні дані'!$B$1</f>
        <v>260</v>
      </c>
    </row>
    <row r="400" spans="1:16" s="163" customFormat="1" ht="15.75">
      <c r="A400" s="554">
        <f>'План НП'!A403</f>
        <v>0</v>
      </c>
      <c r="B400" s="555" t="str">
        <f>'План НП'!B403</f>
        <v>Практика</v>
      </c>
      <c r="C400" s="556">
        <f>'План НП'!F403</f>
        <v>6</v>
      </c>
      <c r="D400" s="556">
        <f>'План НП'!G403</f>
        <v>180</v>
      </c>
      <c r="E400" s="557"/>
      <c r="F400" s="558"/>
      <c r="G400" s="558"/>
      <c r="H400" s="558"/>
      <c r="I400" s="558"/>
      <c r="J400" s="558"/>
      <c r="K400" s="558"/>
      <c r="L400" s="559"/>
      <c r="M400" s="560">
        <f>'План НП'!C403</f>
        <v>0</v>
      </c>
      <c r="N400" s="561" t="str">
        <f>'План НП'!D403</f>
        <v>8</v>
      </c>
      <c r="O400" s="562">
        <f>'План НП'!AC403</f>
        <v>0</v>
      </c>
      <c r="P400" s="313">
        <f>'Основні дані'!$B$1</f>
        <v>260</v>
      </c>
    </row>
    <row r="401" spans="1:16" s="163" customFormat="1" ht="15.75">
      <c r="A401" s="554">
        <f>'План НП'!A404</f>
        <v>0</v>
      </c>
      <c r="B401" s="555" t="str">
        <f>'План НП'!B404</f>
        <v>Атестація</v>
      </c>
      <c r="C401" s="556">
        <f>'План НП'!F404</f>
        <v>6</v>
      </c>
      <c r="D401" s="556">
        <f>'План НП'!G404</f>
        <v>180</v>
      </c>
      <c r="E401" s="557"/>
      <c r="F401" s="558"/>
      <c r="G401" s="558"/>
      <c r="H401" s="558"/>
      <c r="I401" s="558"/>
      <c r="J401" s="558"/>
      <c r="K401" s="558"/>
      <c r="L401" s="559"/>
      <c r="M401" s="560">
        <f>'План НП'!C404</f>
        <v>0</v>
      </c>
      <c r="N401" s="561">
        <f>'План НП'!D404</f>
        <v>0</v>
      </c>
      <c r="O401" s="562">
        <f>'План НП'!AC404</f>
        <v>0</v>
      </c>
      <c r="P401" s="313">
        <f>'Основні дані'!$B$1</f>
        <v>260</v>
      </c>
    </row>
    <row r="402" spans="1:16" s="163" customFormat="1" ht="15.75">
      <c r="A402" s="542" t="str">
        <f>'План НП'!A405</f>
        <v>3.1.12</v>
      </c>
      <c r="B402" s="543" t="str">
        <f>'План НП'!B405</f>
        <v>Блок дисциплін 12 "Назва блоку"</v>
      </c>
      <c r="C402" s="544">
        <f>'План НП'!F405</f>
        <v>12</v>
      </c>
      <c r="D402" s="544">
        <f>'План НП'!G405</f>
        <v>360</v>
      </c>
      <c r="E402" s="545"/>
      <c r="F402" s="546"/>
      <c r="G402" s="546"/>
      <c r="H402" s="546"/>
      <c r="I402" s="546"/>
      <c r="J402" s="546"/>
      <c r="K402" s="546"/>
      <c r="L402" s="547"/>
      <c r="M402" s="548"/>
      <c r="N402" s="549"/>
      <c r="O402" s="564">
        <f>'План НП'!AC405</f>
        <v>0</v>
      </c>
      <c r="P402" s="313">
        <f>'Основні дані'!$B$1</f>
        <v>260</v>
      </c>
    </row>
    <row r="403" spans="1:16" s="163" customFormat="1" ht="15.75">
      <c r="A403" s="322" t="str">
        <f>'План НП'!A406</f>
        <v>ВБ12.1</v>
      </c>
      <c r="B403" s="350">
        <f>'План НП'!B406</f>
        <v>0</v>
      </c>
      <c r="C403" s="323">
        <f>'План НП'!F406</f>
        <v>0</v>
      </c>
      <c r="D403" s="323">
        <f>'План НП'!G406</f>
        <v>0</v>
      </c>
      <c r="E403" s="324"/>
      <c r="F403" s="325"/>
      <c r="G403" s="325"/>
      <c r="H403" s="325"/>
      <c r="I403" s="325"/>
      <c r="J403" s="325"/>
      <c r="K403" s="325"/>
      <c r="L403" s="326"/>
      <c r="M403" s="340">
        <f>'План НП'!C406</f>
        <v>0</v>
      </c>
      <c r="N403" s="339">
        <f>'План НП'!D406</f>
        <v>0</v>
      </c>
      <c r="O403" s="327">
        <f>'План НП'!AC406</f>
        <v>0</v>
      </c>
      <c r="P403" s="313">
        <f>'Основні дані'!$B$1</f>
        <v>260</v>
      </c>
    </row>
    <row r="404" spans="1:16" s="163" customFormat="1" ht="15.75">
      <c r="A404" s="328" t="str">
        <f>'План НП'!A407</f>
        <v>ВБ12.2</v>
      </c>
      <c r="B404" s="350">
        <f>'План НП'!B407</f>
        <v>0</v>
      </c>
      <c r="C404" s="323">
        <f>'План НП'!F407</f>
        <v>0</v>
      </c>
      <c r="D404" s="323">
        <f>'План НП'!G407</f>
        <v>0</v>
      </c>
      <c r="E404" s="329"/>
      <c r="F404" s="330"/>
      <c r="G404" s="330"/>
      <c r="H404" s="330"/>
      <c r="I404" s="330"/>
      <c r="J404" s="330"/>
      <c r="K404" s="330"/>
      <c r="L404" s="331"/>
      <c r="M404" s="340">
        <f>'План НП'!C407</f>
        <v>0</v>
      </c>
      <c r="N404" s="339">
        <f>'План НП'!D407</f>
        <v>0</v>
      </c>
      <c r="O404" s="327">
        <f>'План НП'!AC407</f>
        <v>0</v>
      </c>
      <c r="P404" s="313">
        <f>'Основні дані'!$B$1</f>
        <v>260</v>
      </c>
    </row>
    <row r="405" spans="1:16" s="163" customFormat="1" ht="15.75">
      <c r="A405" s="328" t="str">
        <f>'План НП'!A408</f>
        <v>ВБ12.3</v>
      </c>
      <c r="B405" s="350">
        <f>'План НП'!B408</f>
        <v>0</v>
      </c>
      <c r="C405" s="323">
        <f>'План НП'!F408</f>
        <v>0</v>
      </c>
      <c r="D405" s="323">
        <f>'План НП'!G408</f>
        <v>0</v>
      </c>
      <c r="E405" s="329"/>
      <c r="F405" s="330"/>
      <c r="G405" s="330"/>
      <c r="H405" s="330"/>
      <c r="I405" s="330"/>
      <c r="J405" s="330"/>
      <c r="K405" s="330"/>
      <c r="L405" s="331"/>
      <c r="M405" s="340">
        <f>'План НП'!C408</f>
        <v>0</v>
      </c>
      <c r="N405" s="339">
        <f>'План НП'!D408</f>
        <v>0</v>
      </c>
      <c r="O405" s="327">
        <f>'План НП'!AC408</f>
        <v>0</v>
      </c>
      <c r="P405" s="313">
        <f>'Основні дані'!$B$1</f>
        <v>260</v>
      </c>
    </row>
    <row r="406" spans="1:16" s="163" customFormat="1" ht="15.75">
      <c r="A406" s="328" t="str">
        <f>'План НП'!A409</f>
        <v>ВБ12.4</v>
      </c>
      <c r="B406" s="350">
        <f>'План НП'!B409</f>
        <v>0</v>
      </c>
      <c r="C406" s="323">
        <f>'План НП'!F409</f>
        <v>0</v>
      </c>
      <c r="D406" s="323">
        <f>'План НП'!G409</f>
        <v>0</v>
      </c>
      <c r="E406" s="329"/>
      <c r="F406" s="330"/>
      <c r="G406" s="330"/>
      <c r="H406" s="330"/>
      <c r="I406" s="330"/>
      <c r="J406" s="330"/>
      <c r="K406" s="330"/>
      <c r="L406" s="331"/>
      <c r="M406" s="340">
        <f>'План НП'!C409</f>
        <v>0</v>
      </c>
      <c r="N406" s="339">
        <f>'План НП'!D409</f>
        <v>0</v>
      </c>
      <c r="O406" s="327">
        <f>'План НП'!AC409</f>
        <v>0</v>
      </c>
      <c r="P406" s="313">
        <f>'Основні дані'!$B$1</f>
        <v>260</v>
      </c>
    </row>
    <row r="407" spans="1:16" s="163" customFormat="1" ht="15.75">
      <c r="A407" s="328" t="str">
        <f>'План НП'!A410</f>
        <v>ВБ12.5</v>
      </c>
      <c r="B407" s="350">
        <f>'План НП'!B410</f>
        <v>0</v>
      </c>
      <c r="C407" s="323">
        <f>'План НП'!F410</f>
        <v>0</v>
      </c>
      <c r="D407" s="323">
        <f>'План НП'!G410</f>
        <v>0</v>
      </c>
      <c r="E407" s="329"/>
      <c r="F407" s="330"/>
      <c r="G407" s="330"/>
      <c r="H407" s="330"/>
      <c r="I407" s="330"/>
      <c r="J407" s="330"/>
      <c r="K407" s="330"/>
      <c r="L407" s="331"/>
      <c r="M407" s="340">
        <f>'План НП'!C410</f>
        <v>0</v>
      </c>
      <c r="N407" s="339">
        <f>'План НП'!D410</f>
        <v>0</v>
      </c>
      <c r="O407" s="327">
        <f>'План НП'!AC410</f>
        <v>0</v>
      </c>
      <c r="P407" s="313">
        <f>'Основні дані'!$B$1</f>
        <v>260</v>
      </c>
    </row>
    <row r="408" spans="1:16" s="163" customFormat="1" ht="15.75">
      <c r="A408" s="328" t="str">
        <f>'План НП'!A411</f>
        <v>ВБ12.6</v>
      </c>
      <c r="B408" s="350">
        <f>'План НП'!B411</f>
        <v>0</v>
      </c>
      <c r="C408" s="323">
        <f>'План НП'!F411</f>
        <v>0</v>
      </c>
      <c r="D408" s="323">
        <f>'План НП'!G411</f>
        <v>0</v>
      </c>
      <c r="E408" s="329"/>
      <c r="F408" s="330"/>
      <c r="G408" s="330"/>
      <c r="H408" s="330"/>
      <c r="I408" s="330"/>
      <c r="J408" s="330"/>
      <c r="K408" s="330"/>
      <c r="L408" s="331"/>
      <c r="M408" s="340">
        <f>'План НП'!C411</f>
        <v>0</v>
      </c>
      <c r="N408" s="339">
        <f>'План НП'!D411</f>
        <v>0</v>
      </c>
      <c r="O408" s="327">
        <f>'План НП'!AC411</f>
        <v>0</v>
      </c>
      <c r="P408" s="313">
        <f>'Основні дані'!$B$1</f>
        <v>260</v>
      </c>
    </row>
    <row r="409" spans="1:16" s="163" customFormat="1" ht="15.75">
      <c r="A409" s="328" t="str">
        <f>'План НП'!A412</f>
        <v>ВБ12.7</v>
      </c>
      <c r="B409" s="350">
        <f>'План НП'!B412</f>
        <v>0</v>
      </c>
      <c r="C409" s="323">
        <f>'План НП'!F412</f>
        <v>0</v>
      </c>
      <c r="D409" s="323">
        <f>'План НП'!G412</f>
        <v>0</v>
      </c>
      <c r="E409" s="329"/>
      <c r="F409" s="330"/>
      <c r="G409" s="330"/>
      <c r="H409" s="330"/>
      <c r="I409" s="330"/>
      <c r="J409" s="330"/>
      <c r="K409" s="330"/>
      <c r="L409" s="331"/>
      <c r="M409" s="340">
        <f>'План НП'!C412</f>
        <v>0</v>
      </c>
      <c r="N409" s="339">
        <f>'План НП'!D412</f>
        <v>0</v>
      </c>
      <c r="O409" s="327">
        <f>'План НП'!AC412</f>
        <v>0</v>
      </c>
      <c r="P409" s="313">
        <f>'Основні дані'!$B$1</f>
        <v>260</v>
      </c>
    </row>
    <row r="410" spans="1:16" s="163" customFormat="1" ht="15.75">
      <c r="A410" s="328" t="str">
        <f>'План НП'!A413</f>
        <v>ВБ12.8</v>
      </c>
      <c r="B410" s="350">
        <f>'План НП'!B413</f>
        <v>0</v>
      </c>
      <c r="C410" s="323">
        <f>'План НП'!F413</f>
        <v>0</v>
      </c>
      <c r="D410" s="323">
        <f>'План НП'!G413</f>
        <v>0</v>
      </c>
      <c r="E410" s="329"/>
      <c r="F410" s="330"/>
      <c r="G410" s="330"/>
      <c r="H410" s="330"/>
      <c r="I410" s="330"/>
      <c r="J410" s="330"/>
      <c r="K410" s="330"/>
      <c r="L410" s="331"/>
      <c r="M410" s="340">
        <f>'План НП'!C413</f>
        <v>0</v>
      </c>
      <c r="N410" s="339">
        <f>'План НП'!D413</f>
        <v>0</v>
      </c>
      <c r="O410" s="327">
        <f>'План НП'!AC413</f>
        <v>0</v>
      </c>
      <c r="P410" s="313">
        <f>'Основні дані'!$B$1</f>
        <v>260</v>
      </c>
    </row>
    <row r="411" spans="1:16" s="163" customFormat="1" ht="15.75">
      <c r="A411" s="328" t="str">
        <f>'План НП'!A414</f>
        <v>ВБ12.9</v>
      </c>
      <c r="B411" s="350">
        <f>'План НП'!B414</f>
        <v>0</v>
      </c>
      <c r="C411" s="323">
        <f>'План НП'!F414</f>
        <v>0</v>
      </c>
      <c r="D411" s="323">
        <f>'План НП'!G414</f>
        <v>0</v>
      </c>
      <c r="E411" s="329"/>
      <c r="F411" s="330"/>
      <c r="G411" s="330"/>
      <c r="H411" s="330"/>
      <c r="I411" s="330"/>
      <c r="J411" s="330"/>
      <c r="K411" s="330"/>
      <c r="L411" s="331"/>
      <c r="M411" s="340">
        <f>'План НП'!C414</f>
        <v>0</v>
      </c>
      <c r="N411" s="339">
        <f>'План НП'!D414</f>
        <v>0</v>
      </c>
      <c r="O411" s="327">
        <f>'План НП'!AC414</f>
        <v>0</v>
      </c>
      <c r="P411" s="313">
        <f>'Основні дані'!$B$1</f>
        <v>260</v>
      </c>
    </row>
    <row r="412" spans="1:16" s="163" customFormat="1" ht="15.75">
      <c r="A412" s="328" t="str">
        <f>'План НП'!A415</f>
        <v>ВБ12.10</v>
      </c>
      <c r="B412" s="350">
        <f>'План НП'!B415</f>
        <v>0</v>
      </c>
      <c r="C412" s="323">
        <f>'План НП'!F415</f>
        <v>0</v>
      </c>
      <c r="D412" s="323">
        <f>'План НП'!G415</f>
        <v>0</v>
      </c>
      <c r="E412" s="329"/>
      <c r="F412" s="330"/>
      <c r="G412" s="330"/>
      <c r="H412" s="330"/>
      <c r="I412" s="330"/>
      <c r="J412" s="330"/>
      <c r="K412" s="330"/>
      <c r="L412" s="331"/>
      <c r="M412" s="340">
        <f>'План НП'!C415</f>
        <v>0</v>
      </c>
      <c r="N412" s="339">
        <f>'План НП'!D415</f>
        <v>0</v>
      </c>
      <c r="O412" s="327">
        <f>'План НП'!AC415</f>
        <v>0</v>
      </c>
      <c r="P412" s="313">
        <f>'Основні дані'!$B$1</f>
        <v>260</v>
      </c>
    </row>
    <row r="413" spans="1:16" s="163" customFormat="1" ht="15.75">
      <c r="A413" s="328" t="str">
        <f>'План НП'!A416</f>
        <v>ВБ12.11</v>
      </c>
      <c r="B413" s="350">
        <f>'План НП'!B416</f>
        <v>0</v>
      </c>
      <c r="C413" s="323">
        <f>'План НП'!F416</f>
        <v>0</v>
      </c>
      <c r="D413" s="323">
        <f>'План НП'!G416</f>
        <v>0</v>
      </c>
      <c r="E413" s="329"/>
      <c r="F413" s="330"/>
      <c r="G413" s="330"/>
      <c r="H413" s="330"/>
      <c r="I413" s="330"/>
      <c r="J413" s="330"/>
      <c r="K413" s="330"/>
      <c r="L413" s="331"/>
      <c r="M413" s="340">
        <f>'План НП'!C416</f>
        <v>0</v>
      </c>
      <c r="N413" s="339">
        <f>'План НП'!D416</f>
        <v>0</v>
      </c>
      <c r="O413" s="327">
        <f>'План НП'!AC416</f>
        <v>0</v>
      </c>
      <c r="P413" s="313">
        <f>'Основні дані'!$B$1</f>
        <v>260</v>
      </c>
    </row>
    <row r="414" spans="1:16" s="163" customFormat="1" ht="15.75">
      <c r="A414" s="328" t="str">
        <f>'План НП'!A417</f>
        <v>ВБ12.12</v>
      </c>
      <c r="B414" s="350">
        <f>'План НП'!B417</f>
        <v>0</v>
      </c>
      <c r="C414" s="323">
        <f>'План НП'!F417</f>
        <v>0</v>
      </c>
      <c r="D414" s="323">
        <f>'План НП'!G417</f>
        <v>0</v>
      </c>
      <c r="E414" s="329"/>
      <c r="F414" s="330"/>
      <c r="G414" s="330"/>
      <c r="H414" s="330"/>
      <c r="I414" s="330"/>
      <c r="J414" s="330"/>
      <c r="K414" s="330"/>
      <c r="L414" s="331"/>
      <c r="M414" s="340">
        <f>'План НП'!C417</f>
        <v>0</v>
      </c>
      <c r="N414" s="339">
        <f>'План НП'!D417</f>
        <v>0</v>
      </c>
      <c r="O414" s="327">
        <f>'План НП'!AC417</f>
        <v>0</v>
      </c>
      <c r="P414" s="313">
        <f>'Основні дані'!$B$1</f>
        <v>260</v>
      </c>
    </row>
    <row r="415" spans="1:16" s="163" customFormat="1" ht="15.75">
      <c r="A415" s="328" t="str">
        <f>'План НП'!A418</f>
        <v>ВБ12.13</v>
      </c>
      <c r="B415" s="350">
        <f>'План НП'!B418</f>
        <v>0</v>
      </c>
      <c r="C415" s="323">
        <f>'План НП'!F418</f>
        <v>0</v>
      </c>
      <c r="D415" s="323">
        <f>'План НП'!G418</f>
        <v>0</v>
      </c>
      <c r="E415" s="329"/>
      <c r="F415" s="330"/>
      <c r="G415" s="330"/>
      <c r="H415" s="330"/>
      <c r="I415" s="330"/>
      <c r="J415" s="330"/>
      <c r="K415" s="330"/>
      <c r="L415" s="331"/>
      <c r="M415" s="340">
        <f>'План НП'!C418</f>
        <v>0</v>
      </c>
      <c r="N415" s="339">
        <f>'План НП'!D418</f>
        <v>0</v>
      </c>
      <c r="O415" s="327">
        <f>'План НП'!AC418</f>
        <v>0</v>
      </c>
      <c r="P415" s="313">
        <f>'Основні дані'!$B$1</f>
        <v>260</v>
      </c>
    </row>
    <row r="416" spans="1:16" s="163" customFormat="1" ht="15.75">
      <c r="A416" s="328" t="str">
        <f>'План НП'!A419</f>
        <v>ВБ12.14</v>
      </c>
      <c r="B416" s="350">
        <f>'План НП'!B419</f>
        <v>0</v>
      </c>
      <c r="C416" s="323">
        <f>'План НП'!F419</f>
        <v>0</v>
      </c>
      <c r="D416" s="323">
        <f>'План НП'!G419</f>
        <v>0</v>
      </c>
      <c r="E416" s="329"/>
      <c r="F416" s="330"/>
      <c r="G416" s="330"/>
      <c r="H416" s="330"/>
      <c r="I416" s="330"/>
      <c r="J416" s="330"/>
      <c r="K416" s="330"/>
      <c r="L416" s="331"/>
      <c r="M416" s="340">
        <f>'План НП'!C419</f>
        <v>0</v>
      </c>
      <c r="N416" s="339">
        <f>'План НП'!D419</f>
        <v>0</v>
      </c>
      <c r="O416" s="327">
        <f>'План НП'!AC419</f>
        <v>0</v>
      </c>
      <c r="P416" s="313">
        <f>'Основні дані'!$B$1</f>
        <v>260</v>
      </c>
    </row>
    <row r="417" spans="1:16" s="163" customFormat="1" ht="15.75">
      <c r="A417" s="328" t="str">
        <f>'План НП'!A420</f>
        <v>ВБ12.15</v>
      </c>
      <c r="B417" s="350">
        <f>'План НП'!B420</f>
        <v>0</v>
      </c>
      <c r="C417" s="323">
        <f>'План НП'!F420</f>
        <v>0</v>
      </c>
      <c r="D417" s="323">
        <f>'План НП'!G420</f>
        <v>0</v>
      </c>
      <c r="E417" s="329"/>
      <c r="F417" s="330"/>
      <c r="G417" s="330"/>
      <c r="H417" s="330"/>
      <c r="I417" s="330"/>
      <c r="J417" s="330"/>
      <c r="K417" s="330"/>
      <c r="L417" s="331"/>
      <c r="M417" s="340">
        <f>'План НП'!C420</f>
        <v>0</v>
      </c>
      <c r="N417" s="339">
        <f>'План НП'!D420</f>
        <v>0</v>
      </c>
      <c r="O417" s="327">
        <f>'План НП'!AC420</f>
        <v>0</v>
      </c>
      <c r="P417" s="313">
        <f>'Основні дані'!$B$1</f>
        <v>260</v>
      </c>
    </row>
    <row r="418" spans="1:16" s="163" customFormat="1" ht="15.75">
      <c r="A418" s="328" t="str">
        <f>'План НП'!A421</f>
        <v>ВБ12.16</v>
      </c>
      <c r="B418" s="350">
        <f>'План НП'!B421</f>
        <v>0</v>
      </c>
      <c r="C418" s="323">
        <f>'План НП'!F421</f>
        <v>0</v>
      </c>
      <c r="D418" s="323">
        <f>'План НП'!G421</f>
        <v>0</v>
      </c>
      <c r="E418" s="329"/>
      <c r="F418" s="330"/>
      <c r="G418" s="330"/>
      <c r="H418" s="330"/>
      <c r="I418" s="330"/>
      <c r="J418" s="330"/>
      <c r="K418" s="330"/>
      <c r="L418" s="331"/>
      <c r="M418" s="340">
        <f>'План НП'!C421</f>
        <v>0</v>
      </c>
      <c r="N418" s="339">
        <f>'План НП'!D421</f>
        <v>0</v>
      </c>
      <c r="O418" s="327">
        <f>'План НП'!AC421</f>
        <v>0</v>
      </c>
      <c r="P418" s="313">
        <f>'Основні дані'!$B$1</f>
        <v>260</v>
      </c>
    </row>
    <row r="419" spans="1:16" s="163" customFormat="1" ht="15.75">
      <c r="A419" s="328" t="str">
        <f>'План НП'!A422</f>
        <v>ВБ12.17</v>
      </c>
      <c r="B419" s="350">
        <f>'План НП'!B422</f>
        <v>0</v>
      </c>
      <c r="C419" s="323">
        <f>'План НП'!F422</f>
        <v>0</v>
      </c>
      <c r="D419" s="323">
        <f>'План НП'!G422</f>
        <v>0</v>
      </c>
      <c r="E419" s="329"/>
      <c r="F419" s="330"/>
      <c r="G419" s="330"/>
      <c r="H419" s="330"/>
      <c r="I419" s="330"/>
      <c r="J419" s="330"/>
      <c r="K419" s="330"/>
      <c r="L419" s="331"/>
      <c r="M419" s="340">
        <f>'План НП'!C422</f>
        <v>0</v>
      </c>
      <c r="N419" s="339">
        <f>'План НП'!D422</f>
        <v>0</v>
      </c>
      <c r="O419" s="327">
        <f>'План НП'!AC422</f>
        <v>0</v>
      </c>
      <c r="P419" s="313">
        <f>'Основні дані'!$B$1</f>
        <v>260</v>
      </c>
    </row>
    <row r="420" spans="1:16" s="163" customFormat="1" ht="15.75">
      <c r="A420" s="328" t="str">
        <f>'План НП'!A423</f>
        <v>ВБ12.18</v>
      </c>
      <c r="B420" s="350">
        <f>'План НП'!B423</f>
        <v>0</v>
      </c>
      <c r="C420" s="323">
        <f>'План НП'!F423</f>
        <v>0</v>
      </c>
      <c r="D420" s="323">
        <f>'План НП'!G423</f>
        <v>0</v>
      </c>
      <c r="E420" s="329"/>
      <c r="F420" s="330"/>
      <c r="G420" s="330"/>
      <c r="H420" s="330"/>
      <c r="I420" s="330"/>
      <c r="J420" s="330"/>
      <c r="K420" s="330"/>
      <c r="L420" s="331"/>
      <c r="M420" s="340">
        <f>'План НП'!C423</f>
        <v>0</v>
      </c>
      <c r="N420" s="339">
        <f>'План НП'!D423</f>
        <v>0</v>
      </c>
      <c r="O420" s="327">
        <f>'План НП'!AC423</f>
        <v>0</v>
      </c>
      <c r="P420" s="313">
        <f>'Основні дані'!$B$1</f>
        <v>260</v>
      </c>
    </row>
    <row r="421" spans="1:16" s="163" customFormat="1" ht="15.75">
      <c r="A421" s="328" t="str">
        <f>'План НП'!A424</f>
        <v>ВБ12.19</v>
      </c>
      <c r="B421" s="350">
        <f>'План НП'!B424</f>
        <v>0</v>
      </c>
      <c r="C421" s="323">
        <f>'План НП'!F424</f>
        <v>0</v>
      </c>
      <c r="D421" s="323">
        <f>'План НП'!G424</f>
        <v>0</v>
      </c>
      <c r="E421" s="329"/>
      <c r="F421" s="330"/>
      <c r="G421" s="330"/>
      <c r="H421" s="330"/>
      <c r="I421" s="330"/>
      <c r="J421" s="330"/>
      <c r="K421" s="330"/>
      <c r="L421" s="331"/>
      <c r="M421" s="340">
        <f>'План НП'!C424</f>
        <v>0</v>
      </c>
      <c r="N421" s="339">
        <f>'План НП'!D424</f>
        <v>0</v>
      </c>
      <c r="O421" s="327">
        <f>'План НП'!AC424</f>
        <v>0</v>
      </c>
      <c r="P421" s="313">
        <f>'Основні дані'!$B$1</f>
        <v>260</v>
      </c>
    </row>
    <row r="422" spans="1:16" s="163" customFormat="1" ht="15.75">
      <c r="A422" s="328" t="str">
        <f>'План НП'!A425</f>
        <v>ВБ12.20</v>
      </c>
      <c r="B422" s="350">
        <f>'План НП'!B425</f>
        <v>0</v>
      </c>
      <c r="C422" s="323">
        <f>'План НП'!F425</f>
        <v>0</v>
      </c>
      <c r="D422" s="323">
        <f>'План НП'!G425</f>
        <v>0</v>
      </c>
      <c r="E422" s="329"/>
      <c r="F422" s="330"/>
      <c r="G422" s="330"/>
      <c r="H422" s="330"/>
      <c r="I422" s="330"/>
      <c r="J422" s="330"/>
      <c r="K422" s="330"/>
      <c r="L422" s="331"/>
      <c r="M422" s="340">
        <f>'План НП'!C425</f>
        <v>0</v>
      </c>
      <c r="N422" s="339">
        <f>'План НП'!D425</f>
        <v>0</v>
      </c>
      <c r="O422" s="327">
        <f>'План НП'!AC425</f>
        <v>0</v>
      </c>
      <c r="P422" s="313">
        <f>'Основні дані'!$B$1</f>
        <v>260</v>
      </c>
    </row>
    <row r="423" spans="1:16" s="163" customFormat="1" ht="15.75">
      <c r="A423" s="328" t="str">
        <f>'План НП'!A426</f>
        <v>ВБ12.21</v>
      </c>
      <c r="B423" s="350">
        <f>'План НП'!B426</f>
        <v>0</v>
      </c>
      <c r="C423" s="323">
        <f>'План НП'!F426</f>
        <v>0</v>
      </c>
      <c r="D423" s="323">
        <f>'План НП'!G426</f>
        <v>0</v>
      </c>
      <c r="E423" s="329"/>
      <c r="F423" s="330"/>
      <c r="G423" s="330"/>
      <c r="H423" s="330"/>
      <c r="I423" s="330"/>
      <c r="J423" s="330"/>
      <c r="K423" s="330"/>
      <c r="L423" s="331"/>
      <c r="M423" s="340">
        <f>'План НП'!C426</f>
        <v>0</v>
      </c>
      <c r="N423" s="339">
        <f>'План НП'!D426</f>
        <v>0</v>
      </c>
      <c r="O423" s="327">
        <f>'План НП'!AC426</f>
        <v>0</v>
      </c>
      <c r="P423" s="313">
        <f>'Основні дані'!$B$1</f>
        <v>260</v>
      </c>
    </row>
    <row r="424" spans="1:16" s="163" customFormat="1" ht="15.75">
      <c r="A424" s="328" t="str">
        <f>'План НП'!A427</f>
        <v>ВБ12.22</v>
      </c>
      <c r="B424" s="350">
        <f>'План НП'!B427</f>
        <v>0</v>
      </c>
      <c r="C424" s="323">
        <f>'План НП'!F427</f>
        <v>0</v>
      </c>
      <c r="D424" s="323">
        <f>'План НП'!G427</f>
        <v>0</v>
      </c>
      <c r="E424" s="329"/>
      <c r="F424" s="330"/>
      <c r="G424" s="330"/>
      <c r="H424" s="330"/>
      <c r="I424" s="330"/>
      <c r="J424" s="330"/>
      <c r="K424" s="330"/>
      <c r="L424" s="331"/>
      <c r="M424" s="340">
        <f>'План НП'!C427</f>
        <v>0</v>
      </c>
      <c r="N424" s="339">
        <f>'План НП'!D427</f>
        <v>0</v>
      </c>
      <c r="O424" s="327">
        <f>'План НП'!AC427</f>
        <v>0</v>
      </c>
      <c r="P424" s="313">
        <f>'Основні дані'!$B$1</f>
        <v>260</v>
      </c>
    </row>
    <row r="425" spans="1:16" s="163" customFormat="1" ht="15.75">
      <c r="A425" s="328" t="str">
        <f>'План НП'!A428</f>
        <v>ВБ12.23</v>
      </c>
      <c r="B425" s="350">
        <f>'План НП'!B428</f>
        <v>0</v>
      </c>
      <c r="C425" s="323">
        <f>'План НП'!F428</f>
        <v>0</v>
      </c>
      <c r="D425" s="323">
        <f>'План НП'!G428</f>
        <v>0</v>
      </c>
      <c r="E425" s="329"/>
      <c r="F425" s="330"/>
      <c r="G425" s="330"/>
      <c r="H425" s="330"/>
      <c r="I425" s="330"/>
      <c r="J425" s="330"/>
      <c r="K425" s="330"/>
      <c r="L425" s="331"/>
      <c r="M425" s="340">
        <f>'План НП'!C428</f>
        <v>0</v>
      </c>
      <c r="N425" s="339">
        <f>'План НП'!D428</f>
        <v>0</v>
      </c>
      <c r="O425" s="327">
        <f>'План НП'!AC428</f>
        <v>0</v>
      </c>
      <c r="P425" s="313">
        <f>'Основні дані'!$B$1</f>
        <v>260</v>
      </c>
    </row>
    <row r="426" spans="1:16" s="163" customFormat="1" ht="15.75">
      <c r="A426" s="328" t="str">
        <f>'План НП'!A429</f>
        <v>ВБ12.24</v>
      </c>
      <c r="B426" s="350">
        <f>'План НП'!B429</f>
        <v>0</v>
      </c>
      <c r="C426" s="323">
        <f>'План НП'!F429</f>
        <v>0</v>
      </c>
      <c r="D426" s="323">
        <f>'План НП'!G429</f>
        <v>0</v>
      </c>
      <c r="E426" s="329"/>
      <c r="F426" s="330"/>
      <c r="G426" s="330"/>
      <c r="H426" s="330"/>
      <c r="I426" s="330"/>
      <c r="J426" s="330"/>
      <c r="K426" s="330"/>
      <c r="L426" s="331"/>
      <c r="M426" s="340">
        <f>'План НП'!C429</f>
        <v>0</v>
      </c>
      <c r="N426" s="339">
        <f>'План НП'!D429</f>
        <v>0</v>
      </c>
      <c r="O426" s="327">
        <f>'План НП'!AC429</f>
        <v>0</v>
      </c>
      <c r="P426" s="313">
        <f>'Основні дані'!$B$1</f>
        <v>260</v>
      </c>
    </row>
    <row r="427" spans="1:16" s="163" customFormat="1" ht="15.75">
      <c r="A427" s="328" t="str">
        <f>'План НП'!A430</f>
        <v>ВБ12.25</v>
      </c>
      <c r="B427" s="350">
        <f>'План НП'!B430</f>
        <v>0</v>
      </c>
      <c r="C427" s="323">
        <f>'План НП'!F430</f>
        <v>0</v>
      </c>
      <c r="D427" s="323">
        <f>'План НП'!G430</f>
        <v>0</v>
      </c>
      <c r="E427" s="329"/>
      <c r="F427" s="330"/>
      <c r="G427" s="330"/>
      <c r="H427" s="330"/>
      <c r="I427" s="330"/>
      <c r="J427" s="330"/>
      <c r="K427" s="330"/>
      <c r="L427" s="331"/>
      <c r="M427" s="340">
        <f>'План НП'!C430</f>
        <v>0</v>
      </c>
      <c r="N427" s="339">
        <f>'План НП'!D430</f>
        <v>0</v>
      </c>
      <c r="O427" s="327">
        <f>'План НП'!AC430</f>
        <v>0</v>
      </c>
      <c r="P427" s="313">
        <f>'Основні дані'!$B$1</f>
        <v>260</v>
      </c>
    </row>
    <row r="428" spans="1:16" s="163" customFormat="1" ht="15.75">
      <c r="A428" s="554">
        <f>'План НП'!A431</f>
        <v>0</v>
      </c>
      <c r="B428" s="555" t="str">
        <f>'План НП'!B431</f>
        <v>Практика</v>
      </c>
      <c r="C428" s="556">
        <f>'План НП'!F431</f>
        <v>6</v>
      </c>
      <c r="D428" s="556">
        <f>'План НП'!G431</f>
        <v>180</v>
      </c>
      <c r="E428" s="557"/>
      <c r="F428" s="558"/>
      <c r="G428" s="558"/>
      <c r="H428" s="558"/>
      <c r="I428" s="558"/>
      <c r="J428" s="558"/>
      <c r="K428" s="558"/>
      <c r="L428" s="559"/>
      <c r="M428" s="560">
        <f>'План НП'!C431</f>
        <v>0</v>
      </c>
      <c r="N428" s="561" t="str">
        <f>'План НП'!D431</f>
        <v>8</v>
      </c>
      <c r="O428" s="562">
        <f>'План НП'!AC431</f>
        <v>0</v>
      </c>
      <c r="P428" s="313">
        <f>'Основні дані'!$B$1</f>
        <v>260</v>
      </c>
    </row>
    <row r="429" spans="1:16" s="163" customFormat="1" ht="15.75">
      <c r="A429" s="554">
        <f>'План НП'!A432</f>
        <v>0</v>
      </c>
      <c r="B429" s="555" t="str">
        <f>'План НП'!B432</f>
        <v>Атестація</v>
      </c>
      <c r="C429" s="556">
        <f>'План НП'!F432</f>
        <v>6</v>
      </c>
      <c r="D429" s="556">
        <f>'План НП'!G432</f>
        <v>180</v>
      </c>
      <c r="E429" s="557"/>
      <c r="F429" s="558"/>
      <c r="G429" s="558"/>
      <c r="H429" s="558"/>
      <c r="I429" s="558"/>
      <c r="J429" s="558"/>
      <c r="K429" s="558"/>
      <c r="L429" s="559"/>
      <c r="M429" s="560">
        <f>'План НП'!C432</f>
        <v>0</v>
      </c>
      <c r="N429" s="561">
        <f>'План НП'!D432</f>
        <v>0</v>
      </c>
      <c r="O429" s="562">
        <f>'План НП'!AC432</f>
        <v>0</v>
      </c>
      <c r="P429" s="313">
        <f>'Основні дані'!$B$1</f>
        <v>260</v>
      </c>
    </row>
    <row r="430" spans="1:16" s="163" customFormat="1" ht="15.75">
      <c r="A430" s="542" t="str">
        <f>'План НП'!A433</f>
        <v>3.1.13</v>
      </c>
      <c r="B430" s="543" t="str">
        <f>'План НП'!B433</f>
        <v>Блок дисциплін 13 "Назва блоку"</v>
      </c>
      <c r="C430" s="544">
        <f>'План НП'!F433</f>
        <v>12</v>
      </c>
      <c r="D430" s="544">
        <f>'План НП'!G433</f>
        <v>360</v>
      </c>
      <c r="E430" s="545"/>
      <c r="F430" s="546"/>
      <c r="G430" s="546"/>
      <c r="H430" s="546"/>
      <c r="I430" s="546"/>
      <c r="J430" s="546"/>
      <c r="K430" s="546"/>
      <c r="L430" s="547"/>
      <c r="M430" s="548"/>
      <c r="N430" s="549"/>
      <c r="O430" s="564">
        <f>'План НП'!AC433</f>
        <v>0</v>
      </c>
      <c r="P430" s="313">
        <f>'Основні дані'!$B$1</f>
        <v>260</v>
      </c>
    </row>
    <row r="431" spans="1:16" s="163" customFormat="1" ht="15.75">
      <c r="A431" s="322" t="str">
        <f>'План НП'!A434</f>
        <v>ВБ13.1</v>
      </c>
      <c r="B431" s="350">
        <f>'План НП'!B434</f>
        <v>0</v>
      </c>
      <c r="C431" s="323">
        <f>'План НП'!F434</f>
        <v>0</v>
      </c>
      <c r="D431" s="323">
        <f>'План НП'!G434</f>
        <v>0</v>
      </c>
      <c r="E431" s="324"/>
      <c r="F431" s="325"/>
      <c r="G431" s="325"/>
      <c r="H431" s="325"/>
      <c r="I431" s="325"/>
      <c r="J431" s="325"/>
      <c r="K431" s="325"/>
      <c r="L431" s="326"/>
      <c r="M431" s="340">
        <f>'План НП'!C434</f>
        <v>0</v>
      </c>
      <c r="N431" s="339">
        <f>'План НП'!D434</f>
        <v>0</v>
      </c>
      <c r="O431" s="327">
        <f>'План НП'!AC434</f>
        <v>0</v>
      </c>
      <c r="P431" s="313">
        <f>'Основні дані'!$B$1</f>
        <v>260</v>
      </c>
    </row>
    <row r="432" spans="1:16" s="163" customFormat="1" ht="15.75">
      <c r="A432" s="328" t="str">
        <f>'План НП'!A435</f>
        <v>ВБ13.2</v>
      </c>
      <c r="B432" s="350">
        <f>'План НП'!B435</f>
        <v>0</v>
      </c>
      <c r="C432" s="323">
        <f>'План НП'!F435</f>
        <v>0</v>
      </c>
      <c r="D432" s="323">
        <f>'План НП'!G435</f>
        <v>0</v>
      </c>
      <c r="E432" s="329"/>
      <c r="F432" s="330"/>
      <c r="G432" s="330"/>
      <c r="H432" s="330"/>
      <c r="I432" s="330"/>
      <c r="J432" s="330"/>
      <c r="K432" s="330"/>
      <c r="L432" s="331"/>
      <c r="M432" s="340">
        <f>'План НП'!C435</f>
        <v>0</v>
      </c>
      <c r="N432" s="339">
        <f>'План НП'!D435</f>
        <v>0</v>
      </c>
      <c r="O432" s="327">
        <f>'План НП'!AC435</f>
        <v>0</v>
      </c>
      <c r="P432" s="313">
        <f>'Основні дані'!$B$1</f>
        <v>260</v>
      </c>
    </row>
    <row r="433" spans="1:16" s="163" customFormat="1" ht="15.75">
      <c r="A433" s="328" t="str">
        <f>'План НП'!A436</f>
        <v>ВБ13.3</v>
      </c>
      <c r="B433" s="350">
        <f>'План НП'!B436</f>
        <v>0</v>
      </c>
      <c r="C433" s="323">
        <f>'План НП'!F436</f>
        <v>0</v>
      </c>
      <c r="D433" s="323">
        <f>'План НП'!G436</f>
        <v>0</v>
      </c>
      <c r="E433" s="329"/>
      <c r="F433" s="330"/>
      <c r="G433" s="330"/>
      <c r="H433" s="330"/>
      <c r="I433" s="330"/>
      <c r="J433" s="330"/>
      <c r="K433" s="330"/>
      <c r="L433" s="331"/>
      <c r="M433" s="340">
        <f>'План НП'!C436</f>
        <v>0</v>
      </c>
      <c r="N433" s="339">
        <f>'План НП'!D436</f>
        <v>0</v>
      </c>
      <c r="O433" s="327">
        <f>'План НП'!AC436</f>
        <v>0</v>
      </c>
      <c r="P433" s="313">
        <f>'Основні дані'!$B$1</f>
        <v>260</v>
      </c>
    </row>
    <row r="434" spans="1:16" s="163" customFormat="1" ht="15.75">
      <c r="A434" s="328" t="str">
        <f>'План НП'!A437</f>
        <v>ВБ13.4</v>
      </c>
      <c r="B434" s="350">
        <f>'План НП'!B437</f>
        <v>0</v>
      </c>
      <c r="C434" s="323">
        <f>'План НП'!F437</f>
        <v>0</v>
      </c>
      <c r="D434" s="323">
        <f>'План НП'!G437</f>
        <v>0</v>
      </c>
      <c r="E434" s="329"/>
      <c r="F434" s="330"/>
      <c r="G434" s="330"/>
      <c r="H434" s="330"/>
      <c r="I434" s="330"/>
      <c r="J434" s="330"/>
      <c r="K434" s="330"/>
      <c r="L434" s="331"/>
      <c r="M434" s="340">
        <f>'План НП'!C437</f>
        <v>0</v>
      </c>
      <c r="N434" s="339">
        <f>'План НП'!D437</f>
        <v>0</v>
      </c>
      <c r="O434" s="327">
        <f>'План НП'!AC437</f>
        <v>0</v>
      </c>
      <c r="P434" s="313">
        <f>'Основні дані'!$B$1</f>
        <v>260</v>
      </c>
    </row>
    <row r="435" spans="1:16" s="163" customFormat="1" ht="15.75">
      <c r="A435" s="328" t="str">
        <f>'План НП'!A438</f>
        <v>ВБ13.5</v>
      </c>
      <c r="B435" s="350">
        <f>'План НП'!B438</f>
        <v>0</v>
      </c>
      <c r="C435" s="323">
        <f>'План НП'!F438</f>
        <v>0</v>
      </c>
      <c r="D435" s="323">
        <f>'План НП'!G438</f>
        <v>0</v>
      </c>
      <c r="E435" s="329"/>
      <c r="F435" s="330"/>
      <c r="G435" s="330"/>
      <c r="H435" s="330"/>
      <c r="I435" s="330"/>
      <c r="J435" s="330"/>
      <c r="K435" s="330"/>
      <c r="L435" s="331"/>
      <c r="M435" s="340">
        <f>'План НП'!C438</f>
        <v>0</v>
      </c>
      <c r="N435" s="339">
        <f>'План НП'!D438</f>
        <v>0</v>
      </c>
      <c r="O435" s="327">
        <f>'План НП'!AC438</f>
        <v>0</v>
      </c>
      <c r="P435" s="313">
        <f>'Основні дані'!$B$1</f>
        <v>260</v>
      </c>
    </row>
    <row r="436" spans="1:16" s="163" customFormat="1" ht="15.75">
      <c r="A436" s="328" t="str">
        <f>'План НП'!A439</f>
        <v>ВБ13.6</v>
      </c>
      <c r="B436" s="350">
        <f>'План НП'!B439</f>
        <v>0</v>
      </c>
      <c r="C436" s="323">
        <f>'План НП'!F439</f>
        <v>0</v>
      </c>
      <c r="D436" s="323">
        <f>'План НП'!G439</f>
        <v>0</v>
      </c>
      <c r="E436" s="329"/>
      <c r="F436" s="330"/>
      <c r="G436" s="330"/>
      <c r="H436" s="330"/>
      <c r="I436" s="330"/>
      <c r="J436" s="330"/>
      <c r="K436" s="330"/>
      <c r="L436" s="331"/>
      <c r="M436" s="340">
        <f>'План НП'!C439</f>
        <v>0</v>
      </c>
      <c r="N436" s="339">
        <f>'План НП'!D439</f>
        <v>0</v>
      </c>
      <c r="O436" s="327">
        <f>'План НП'!AC439</f>
        <v>0</v>
      </c>
      <c r="P436" s="313">
        <f>'Основні дані'!$B$1</f>
        <v>260</v>
      </c>
    </row>
    <row r="437" spans="1:16" s="163" customFormat="1" ht="15.75">
      <c r="A437" s="328" t="str">
        <f>'План НП'!A440</f>
        <v>ВБ13.7</v>
      </c>
      <c r="B437" s="350">
        <f>'План НП'!B440</f>
        <v>0</v>
      </c>
      <c r="C437" s="323">
        <f>'План НП'!F440</f>
        <v>0</v>
      </c>
      <c r="D437" s="323">
        <f>'План НП'!G440</f>
        <v>0</v>
      </c>
      <c r="E437" s="329"/>
      <c r="F437" s="330"/>
      <c r="G437" s="330"/>
      <c r="H437" s="330"/>
      <c r="I437" s="330"/>
      <c r="J437" s="330"/>
      <c r="K437" s="330"/>
      <c r="L437" s="331"/>
      <c r="M437" s="340">
        <f>'План НП'!C440</f>
        <v>0</v>
      </c>
      <c r="N437" s="339">
        <f>'План НП'!D440</f>
        <v>0</v>
      </c>
      <c r="O437" s="327">
        <f>'План НП'!AC440</f>
        <v>0</v>
      </c>
      <c r="P437" s="313">
        <f>'Основні дані'!$B$1</f>
        <v>260</v>
      </c>
    </row>
    <row r="438" spans="1:16" s="163" customFormat="1" ht="15.75">
      <c r="A438" s="328" t="str">
        <f>'План НП'!A441</f>
        <v>ВБ13.8</v>
      </c>
      <c r="B438" s="350">
        <f>'План НП'!B441</f>
        <v>0</v>
      </c>
      <c r="C438" s="323">
        <f>'План НП'!F441</f>
        <v>0</v>
      </c>
      <c r="D438" s="323">
        <f>'План НП'!G441</f>
        <v>0</v>
      </c>
      <c r="E438" s="329"/>
      <c r="F438" s="330"/>
      <c r="G438" s="330"/>
      <c r="H438" s="330"/>
      <c r="I438" s="330"/>
      <c r="J438" s="330"/>
      <c r="K438" s="330"/>
      <c r="L438" s="331"/>
      <c r="M438" s="340">
        <f>'План НП'!C441</f>
        <v>0</v>
      </c>
      <c r="N438" s="339">
        <f>'План НП'!D441</f>
        <v>0</v>
      </c>
      <c r="O438" s="327">
        <f>'План НП'!AC441</f>
        <v>0</v>
      </c>
      <c r="P438" s="313">
        <f>'Основні дані'!$B$1</f>
        <v>260</v>
      </c>
    </row>
    <row r="439" spans="1:16" s="163" customFormat="1" ht="15.75">
      <c r="A439" s="328" t="str">
        <f>'План НП'!A442</f>
        <v>ВБ13.9</v>
      </c>
      <c r="B439" s="350">
        <f>'План НП'!B442</f>
        <v>0</v>
      </c>
      <c r="C439" s="323">
        <f>'План НП'!F442</f>
        <v>0</v>
      </c>
      <c r="D439" s="323">
        <f>'План НП'!G442</f>
        <v>0</v>
      </c>
      <c r="E439" s="329"/>
      <c r="F439" s="330"/>
      <c r="G439" s="330"/>
      <c r="H439" s="330"/>
      <c r="I439" s="330"/>
      <c r="J439" s="330"/>
      <c r="K439" s="330"/>
      <c r="L439" s="331"/>
      <c r="M439" s="340">
        <f>'План НП'!C442</f>
        <v>0</v>
      </c>
      <c r="N439" s="339">
        <f>'План НП'!D442</f>
        <v>0</v>
      </c>
      <c r="O439" s="327">
        <f>'План НП'!AC442</f>
        <v>0</v>
      </c>
      <c r="P439" s="313">
        <f>'Основні дані'!$B$1</f>
        <v>260</v>
      </c>
    </row>
    <row r="440" spans="1:16" s="163" customFormat="1" ht="15.75">
      <c r="A440" s="328" t="str">
        <f>'План НП'!A443</f>
        <v>ВБ13.10</v>
      </c>
      <c r="B440" s="350">
        <f>'План НП'!B443</f>
        <v>0</v>
      </c>
      <c r="C440" s="323">
        <f>'План НП'!F443</f>
        <v>0</v>
      </c>
      <c r="D440" s="323">
        <f>'План НП'!G443</f>
        <v>0</v>
      </c>
      <c r="E440" s="329"/>
      <c r="F440" s="330"/>
      <c r="G440" s="330"/>
      <c r="H440" s="330"/>
      <c r="I440" s="330"/>
      <c r="J440" s="330"/>
      <c r="K440" s="330"/>
      <c r="L440" s="331"/>
      <c r="M440" s="340">
        <f>'План НП'!C443</f>
        <v>0</v>
      </c>
      <c r="N440" s="339">
        <f>'План НП'!D443</f>
        <v>0</v>
      </c>
      <c r="O440" s="327">
        <f>'План НП'!AC443</f>
        <v>0</v>
      </c>
      <c r="P440" s="313">
        <f>'Основні дані'!$B$1</f>
        <v>260</v>
      </c>
    </row>
    <row r="441" spans="1:16" s="163" customFormat="1" ht="15.75">
      <c r="A441" s="328" t="str">
        <f>'План НП'!A444</f>
        <v>ВБ13.11</v>
      </c>
      <c r="B441" s="350">
        <f>'План НП'!B444</f>
        <v>0</v>
      </c>
      <c r="C441" s="323">
        <f>'План НП'!F444</f>
        <v>0</v>
      </c>
      <c r="D441" s="323">
        <f>'План НП'!G444</f>
        <v>0</v>
      </c>
      <c r="E441" s="329"/>
      <c r="F441" s="330"/>
      <c r="G441" s="330"/>
      <c r="H441" s="330"/>
      <c r="I441" s="330"/>
      <c r="J441" s="330"/>
      <c r="K441" s="330"/>
      <c r="L441" s="331"/>
      <c r="M441" s="340">
        <f>'План НП'!C444</f>
        <v>0</v>
      </c>
      <c r="N441" s="339">
        <f>'План НП'!D444</f>
        <v>0</v>
      </c>
      <c r="O441" s="327">
        <f>'План НП'!AC444</f>
        <v>0</v>
      </c>
      <c r="P441" s="313">
        <f>'Основні дані'!$B$1</f>
        <v>260</v>
      </c>
    </row>
    <row r="442" spans="1:16" s="163" customFormat="1" ht="15.75">
      <c r="A442" s="328" t="str">
        <f>'План НП'!A445</f>
        <v>ВБ13.12</v>
      </c>
      <c r="B442" s="350">
        <f>'План НП'!B445</f>
        <v>0</v>
      </c>
      <c r="C442" s="323">
        <f>'План НП'!F445</f>
        <v>0</v>
      </c>
      <c r="D442" s="323">
        <f>'План НП'!G445</f>
        <v>0</v>
      </c>
      <c r="E442" s="329"/>
      <c r="F442" s="330"/>
      <c r="G442" s="330"/>
      <c r="H442" s="330"/>
      <c r="I442" s="330"/>
      <c r="J442" s="330"/>
      <c r="K442" s="330"/>
      <c r="L442" s="331"/>
      <c r="M442" s="340">
        <f>'План НП'!C445</f>
        <v>0</v>
      </c>
      <c r="N442" s="339">
        <f>'План НП'!D445</f>
        <v>0</v>
      </c>
      <c r="O442" s="327">
        <f>'План НП'!AC445</f>
        <v>0</v>
      </c>
      <c r="P442" s="313">
        <f>'Основні дані'!$B$1</f>
        <v>260</v>
      </c>
    </row>
    <row r="443" spans="1:16" s="163" customFormat="1" ht="15.75">
      <c r="A443" s="328" t="str">
        <f>'План НП'!A446</f>
        <v>ВБ13.13</v>
      </c>
      <c r="B443" s="350">
        <f>'План НП'!B446</f>
        <v>0</v>
      </c>
      <c r="C443" s="323">
        <f>'План НП'!F446</f>
        <v>0</v>
      </c>
      <c r="D443" s="323">
        <f>'План НП'!G446</f>
        <v>0</v>
      </c>
      <c r="E443" s="329"/>
      <c r="F443" s="330"/>
      <c r="G443" s="330"/>
      <c r="H443" s="330"/>
      <c r="I443" s="330"/>
      <c r="J443" s="330"/>
      <c r="K443" s="330"/>
      <c r="L443" s="331"/>
      <c r="M443" s="340">
        <f>'План НП'!C446</f>
        <v>0</v>
      </c>
      <c r="N443" s="339">
        <f>'План НП'!D446</f>
        <v>0</v>
      </c>
      <c r="O443" s="327">
        <f>'План НП'!AC446</f>
        <v>0</v>
      </c>
      <c r="P443" s="313">
        <f>'Основні дані'!$B$1</f>
        <v>260</v>
      </c>
    </row>
    <row r="444" spans="1:16" s="163" customFormat="1" ht="15.75">
      <c r="A444" s="328" t="str">
        <f>'План НП'!A447</f>
        <v>ВБ13.14</v>
      </c>
      <c r="B444" s="350">
        <f>'План НП'!B447</f>
        <v>0</v>
      </c>
      <c r="C444" s="323">
        <f>'План НП'!F447</f>
        <v>0</v>
      </c>
      <c r="D444" s="323">
        <f>'План НП'!G447</f>
        <v>0</v>
      </c>
      <c r="E444" s="329"/>
      <c r="F444" s="330"/>
      <c r="G444" s="330"/>
      <c r="H444" s="330"/>
      <c r="I444" s="330"/>
      <c r="J444" s="330"/>
      <c r="K444" s="330"/>
      <c r="L444" s="331"/>
      <c r="M444" s="340">
        <f>'План НП'!C447</f>
        <v>0</v>
      </c>
      <c r="N444" s="339">
        <f>'План НП'!D447</f>
        <v>0</v>
      </c>
      <c r="O444" s="327">
        <f>'План НП'!AC447</f>
        <v>0</v>
      </c>
      <c r="P444" s="313">
        <f>'Основні дані'!$B$1</f>
        <v>260</v>
      </c>
    </row>
    <row r="445" spans="1:16" s="163" customFormat="1" ht="15.75">
      <c r="A445" s="328" t="str">
        <f>'План НП'!A448</f>
        <v>ВБ13.15</v>
      </c>
      <c r="B445" s="350">
        <f>'План НП'!B448</f>
        <v>0</v>
      </c>
      <c r="C445" s="323">
        <f>'План НП'!F448</f>
        <v>0</v>
      </c>
      <c r="D445" s="323">
        <f>'План НП'!G448</f>
        <v>0</v>
      </c>
      <c r="E445" s="329"/>
      <c r="F445" s="330"/>
      <c r="G445" s="330"/>
      <c r="H445" s="330"/>
      <c r="I445" s="330"/>
      <c r="J445" s="330"/>
      <c r="K445" s="330"/>
      <c r="L445" s="331"/>
      <c r="M445" s="340">
        <f>'План НП'!C448</f>
        <v>0</v>
      </c>
      <c r="N445" s="339">
        <f>'План НП'!D448</f>
        <v>0</v>
      </c>
      <c r="O445" s="327">
        <f>'План НП'!AC448</f>
        <v>0</v>
      </c>
      <c r="P445" s="313">
        <f>'Основні дані'!$B$1</f>
        <v>260</v>
      </c>
    </row>
    <row r="446" spans="1:16" s="163" customFormat="1" ht="15.75">
      <c r="A446" s="328" t="str">
        <f>'План НП'!A449</f>
        <v>ВБ13.16</v>
      </c>
      <c r="B446" s="350">
        <f>'План НП'!B449</f>
        <v>0</v>
      </c>
      <c r="C446" s="323">
        <f>'План НП'!F449</f>
        <v>0</v>
      </c>
      <c r="D446" s="323">
        <f>'План НП'!G449</f>
        <v>0</v>
      </c>
      <c r="E446" s="329"/>
      <c r="F446" s="330"/>
      <c r="G446" s="330"/>
      <c r="H446" s="330"/>
      <c r="I446" s="330"/>
      <c r="J446" s="330"/>
      <c r="K446" s="330"/>
      <c r="L446" s="331"/>
      <c r="M446" s="340">
        <f>'План НП'!C449</f>
        <v>0</v>
      </c>
      <c r="N446" s="339">
        <f>'План НП'!D449</f>
        <v>0</v>
      </c>
      <c r="O446" s="327">
        <f>'План НП'!AC449</f>
        <v>0</v>
      </c>
      <c r="P446" s="313">
        <f>'Основні дані'!$B$1</f>
        <v>260</v>
      </c>
    </row>
    <row r="447" spans="1:16" s="163" customFormat="1" ht="15.75">
      <c r="A447" s="328" t="str">
        <f>'План НП'!A450</f>
        <v>ВБ13.17</v>
      </c>
      <c r="B447" s="350">
        <f>'План НП'!B450</f>
        <v>0</v>
      </c>
      <c r="C447" s="323">
        <f>'План НП'!F450</f>
        <v>0</v>
      </c>
      <c r="D447" s="323">
        <f>'План НП'!G450</f>
        <v>0</v>
      </c>
      <c r="E447" s="329"/>
      <c r="F447" s="330"/>
      <c r="G447" s="330"/>
      <c r="H447" s="330"/>
      <c r="I447" s="330"/>
      <c r="J447" s="330"/>
      <c r="K447" s="330"/>
      <c r="L447" s="331"/>
      <c r="M447" s="340">
        <f>'План НП'!C450</f>
        <v>0</v>
      </c>
      <c r="N447" s="339">
        <f>'План НП'!D450</f>
        <v>0</v>
      </c>
      <c r="O447" s="327">
        <f>'План НП'!AC450</f>
        <v>0</v>
      </c>
      <c r="P447" s="313">
        <f>'Основні дані'!$B$1</f>
        <v>260</v>
      </c>
    </row>
    <row r="448" spans="1:16" s="163" customFormat="1" ht="15.75">
      <c r="A448" s="328" t="str">
        <f>'План НП'!A451</f>
        <v>ВБ13.18</v>
      </c>
      <c r="B448" s="350">
        <f>'План НП'!B451</f>
        <v>0</v>
      </c>
      <c r="C448" s="323">
        <f>'План НП'!F451</f>
        <v>0</v>
      </c>
      <c r="D448" s="323">
        <f>'План НП'!G451</f>
        <v>0</v>
      </c>
      <c r="E448" s="329"/>
      <c r="F448" s="330"/>
      <c r="G448" s="330"/>
      <c r="H448" s="330"/>
      <c r="I448" s="330"/>
      <c r="J448" s="330"/>
      <c r="K448" s="330"/>
      <c r="L448" s="331"/>
      <c r="M448" s="340">
        <f>'План НП'!C451</f>
        <v>0</v>
      </c>
      <c r="N448" s="339">
        <f>'План НП'!D451</f>
        <v>0</v>
      </c>
      <c r="O448" s="327">
        <f>'План НП'!AC451</f>
        <v>0</v>
      </c>
      <c r="P448" s="313">
        <f>'Основні дані'!$B$1</f>
        <v>260</v>
      </c>
    </row>
    <row r="449" spans="1:16" s="163" customFormat="1" ht="15.75">
      <c r="A449" s="328" t="str">
        <f>'План НП'!A452</f>
        <v>ВБ13.19</v>
      </c>
      <c r="B449" s="350">
        <f>'План НП'!B452</f>
        <v>0</v>
      </c>
      <c r="C449" s="323">
        <f>'План НП'!F452</f>
        <v>0</v>
      </c>
      <c r="D449" s="323">
        <f>'План НП'!G452</f>
        <v>0</v>
      </c>
      <c r="E449" s="329"/>
      <c r="F449" s="330"/>
      <c r="G449" s="330"/>
      <c r="H449" s="330"/>
      <c r="I449" s="330"/>
      <c r="J449" s="330"/>
      <c r="K449" s="330"/>
      <c r="L449" s="331"/>
      <c r="M449" s="340">
        <f>'План НП'!C452</f>
        <v>0</v>
      </c>
      <c r="N449" s="339">
        <f>'План НП'!D452</f>
        <v>0</v>
      </c>
      <c r="O449" s="327">
        <f>'План НП'!AC452</f>
        <v>0</v>
      </c>
      <c r="P449" s="313">
        <f>'Основні дані'!$B$1</f>
        <v>260</v>
      </c>
    </row>
    <row r="450" spans="1:16" s="163" customFormat="1" ht="15.75">
      <c r="A450" s="328" t="str">
        <f>'План НП'!A453</f>
        <v>ВБ13.20</v>
      </c>
      <c r="B450" s="350">
        <f>'План НП'!B453</f>
        <v>0</v>
      </c>
      <c r="C450" s="323">
        <f>'План НП'!F453</f>
        <v>0</v>
      </c>
      <c r="D450" s="323">
        <f>'План НП'!G453</f>
        <v>0</v>
      </c>
      <c r="E450" s="329"/>
      <c r="F450" s="330"/>
      <c r="G450" s="330"/>
      <c r="H450" s="330"/>
      <c r="I450" s="330"/>
      <c r="J450" s="330"/>
      <c r="K450" s="330"/>
      <c r="L450" s="331"/>
      <c r="M450" s="340">
        <f>'План НП'!C453</f>
        <v>0</v>
      </c>
      <c r="N450" s="339">
        <f>'План НП'!D453</f>
        <v>0</v>
      </c>
      <c r="O450" s="327">
        <f>'План НП'!AC453</f>
        <v>0</v>
      </c>
      <c r="P450" s="313">
        <f>'Основні дані'!$B$1</f>
        <v>260</v>
      </c>
    </row>
    <row r="451" spans="1:16" s="163" customFormat="1" ht="15.75">
      <c r="A451" s="328" t="str">
        <f>'План НП'!A454</f>
        <v>ВБ13.21</v>
      </c>
      <c r="B451" s="350">
        <f>'План НП'!B454</f>
        <v>0</v>
      </c>
      <c r="C451" s="323">
        <f>'План НП'!F454</f>
        <v>0</v>
      </c>
      <c r="D451" s="323">
        <f>'План НП'!G454</f>
        <v>0</v>
      </c>
      <c r="E451" s="329"/>
      <c r="F451" s="330"/>
      <c r="G451" s="330"/>
      <c r="H451" s="330"/>
      <c r="I451" s="330"/>
      <c r="J451" s="330"/>
      <c r="K451" s="330"/>
      <c r="L451" s="331"/>
      <c r="M451" s="340">
        <f>'План НП'!C454</f>
        <v>0</v>
      </c>
      <c r="N451" s="339">
        <f>'План НП'!D454</f>
        <v>0</v>
      </c>
      <c r="O451" s="327">
        <f>'План НП'!AC454</f>
        <v>0</v>
      </c>
      <c r="P451" s="313">
        <f>'Основні дані'!$B$1</f>
        <v>260</v>
      </c>
    </row>
    <row r="452" spans="1:16" s="163" customFormat="1" ht="15.75">
      <c r="A452" s="328" t="str">
        <f>'План НП'!A455</f>
        <v>ВБ13.22</v>
      </c>
      <c r="B452" s="350">
        <f>'План НП'!B455</f>
        <v>0</v>
      </c>
      <c r="C452" s="323">
        <f>'План НП'!F455</f>
        <v>0</v>
      </c>
      <c r="D452" s="323">
        <f>'План НП'!G455</f>
        <v>0</v>
      </c>
      <c r="E452" s="329"/>
      <c r="F452" s="330"/>
      <c r="G452" s="330"/>
      <c r="H452" s="330"/>
      <c r="I452" s="330"/>
      <c r="J452" s="330"/>
      <c r="K452" s="330"/>
      <c r="L452" s="331"/>
      <c r="M452" s="340">
        <f>'План НП'!C455</f>
        <v>0</v>
      </c>
      <c r="N452" s="339">
        <f>'План НП'!D455</f>
        <v>0</v>
      </c>
      <c r="O452" s="327">
        <f>'План НП'!AC455</f>
        <v>0</v>
      </c>
      <c r="P452" s="313">
        <f>'Основні дані'!$B$1</f>
        <v>260</v>
      </c>
    </row>
    <row r="453" spans="1:16" s="163" customFormat="1" ht="15.75">
      <c r="A453" s="328" t="str">
        <f>'План НП'!A456</f>
        <v>ВБ13.23</v>
      </c>
      <c r="B453" s="350">
        <f>'План НП'!B456</f>
        <v>0</v>
      </c>
      <c r="C453" s="323">
        <f>'План НП'!F456</f>
        <v>0</v>
      </c>
      <c r="D453" s="323">
        <f>'План НП'!G456</f>
        <v>0</v>
      </c>
      <c r="E453" s="329"/>
      <c r="F453" s="330"/>
      <c r="G453" s="330"/>
      <c r="H453" s="330"/>
      <c r="I453" s="330"/>
      <c r="J453" s="330"/>
      <c r="K453" s="330"/>
      <c r="L453" s="331"/>
      <c r="M453" s="340">
        <f>'План НП'!C456</f>
        <v>0</v>
      </c>
      <c r="N453" s="339">
        <f>'План НП'!D456</f>
        <v>0</v>
      </c>
      <c r="O453" s="327">
        <f>'План НП'!AC456</f>
        <v>0</v>
      </c>
      <c r="P453" s="313">
        <f>'Основні дані'!$B$1</f>
        <v>260</v>
      </c>
    </row>
    <row r="454" spans="1:16" s="163" customFormat="1" ht="15.75">
      <c r="A454" s="328" t="str">
        <f>'План НП'!A457</f>
        <v>ВБ13.24</v>
      </c>
      <c r="B454" s="350">
        <f>'План НП'!B457</f>
        <v>0</v>
      </c>
      <c r="C454" s="323">
        <f>'План НП'!F457</f>
        <v>0</v>
      </c>
      <c r="D454" s="323">
        <f>'План НП'!G457</f>
        <v>0</v>
      </c>
      <c r="E454" s="329"/>
      <c r="F454" s="330"/>
      <c r="G454" s="330"/>
      <c r="H454" s="330"/>
      <c r="I454" s="330"/>
      <c r="J454" s="330"/>
      <c r="K454" s="330"/>
      <c r="L454" s="331"/>
      <c r="M454" s="340">
        <f>'План НП'!C457</f>
        <v>0</v>
      </c>
      <c r="N454" s="339">
        <f>'План НП'!D457</f>
        <v>0</v>
      </c>
      <c r="O454" s="327">
        <f>'План НП'!AC457</f>
        <v>0</v>
      </c>
      <c r="P454" s="313">
        <f>'Основні дані'!$B$1</f>
        <v>260</v>
      </c>
    </row>
    <row r="455" spans="1:16" s="163" customFormat="1" ht="15.75">
      <c r="A455" s="328" t="str">
        <f>'План НП'!A458</f>
        <v>ВБ13.25</v>
      </c>
      <c r="B455" s="350">
        <f>'План НП'!B458</f>
        <v>0</v>
      </c>
      <c r="C455" s="323">
        <f>'План НП'!F458</f>
        <v>0</v>
      </c>
      <c r="D455" s="323">
        <f>'План НП'!G458</f>
        <v>0</v>
      </c>
      <c r="E455" s="329"/>
      <c r="F455" s="330"/>
      <c r="G455" s="330"/>
      <c r="H455" s="330"/>
      <c r="I455" s="330"/>
      <c r="J455" s="330"/>
      <c r="K455" s="330"/>
      <c r="L455" s="331"/>
      <c r="M455" s="340">
        <f>'План НП'!C458</f>
        <v>0</v>
      </c>
      <c r="N455" s="339">
        <f>'План НП'!D458</f>
        <v>0</v>
      </c>
      <c r="O455" s="327">
        <f>'План НП'!AC458</f>
        <v>0</v>
      </c>
      <c r="P455" s="313">
        <f>'Основні дані'!$B$1</f>
        <v>260</v>
      </c>
    </row>
    <row r="456" spans="1:16" s="163" customFormat="1" ht="15.75">
      <c r="A456" s="554">
        <f>'План НП'!A459</f>
        <v>0</v>
      </c>
      <c r="B456" s="555" t="str">
        <f>'План НП'!B459</f>
        <v>Практика</v>
      </c>
      <c r="C456" s="556">
        <f>'План НП'!F459</f>
        <v>6</v>
      </c>
      <c r="D456" s="556">
        <f>'План НП'!G459</f>
        <v>180</v>
      </c>
      <c r="E456" s="557"/>
      <c r="F456" s="558"/>
      <c r="G456" s="558"/>
      <c r="H456" s="558"/>
      <c r="I456" s="558"/>
      <c r="J456" s="558"/>
      <c r="K456" s="558"/>
      <c r="L456" s="559"/>
      <c r="M456" s="560">
        <f>'План НП'!C459</f>
        <v>0</v>
      </c>
      <c r="N456" s="561" t="str">
        <f>'План НП'!D459</f>
        <v>8</v>
      </c>
      <c r="O456" s="562">
        <f>'План НП'!AC459</f>
        <v>0</v>
      </c>
      <c r="P456" s="313">
        <f>'Основні дані'!$B$1</f>
        <v>260</v>
      </c>
    </row>
    <row r="457" spans="1:16" s="163" customFormat="1" ht="15.75">
      <c r="A457" s="554">
        <f>'План НП'!A460</f>
        <v>0</v>
      </c>
      <c r="B457" s="555" t="str">
        <f>'План НП'!B460</f>
        <v>Атестація</v>
      </c>
      <c r="C457" s="556">
        <f>'План НП'!F460</f>
        <v>6</v>
      </c>
      <c r="D457" s="556">
        <f>'План НП'!G460</f>
        <v>180</v>
      </c>
      <c r="E457" s="557"/>
      <c r="F457" s="558"/>
      <c r="G457" s="558"/>
      <c r="H457" s="558"/>
      <c r="I457" s="558"/>
      <c r="J457" s="558"/>
      <c r="K457" s="558"/>
      <c r="L457" s="559"/>
      <c r="M457" s="560">
        <f>'План НП'!C460</f>
        <v>0</v>
      </c>
      <c r="N457" s="561">
        <f>'План НП'!D460</f>
        <v>0</v>
      </c>
      <c r="O457" s="562">
        <f>'План НП'!AC460</f>
        <v>0</v>
      </c>
      <c r="P457" s="313">
        <f>'Основні дані'!$B$1</f>
        <v>260</v>
      </c>
    </row>
    <row r="458" spans="1:16" s="163" customFormat="1" ht="15.75">
      <c r="A458" s="542" t="str">
        <f>'План НП'!A461</f>
        <v>3.1.14</v>
      </c>
      <c r="B458" s="543" t="str">
        <f>'План НП'!B461</f>
        <v>Блок дисциплін 14 "Назва блоку"</v>
      </c>
      <c r="C458" s="544">
        <f>'План НП'!F461</f>
        <v>12</v>
      </c>
      <c r="D458" s="544">
        <f>'План НП'!G461</f>
        <v>360</v>
      </c>
      <c r="E458" s="545"/>
      <c r="F458" s="546"/>
      <c r="G458" s="546"/>
      <c r="H458" s="546"/>
      <c r="I458" s="546"/>
      <c r="J458" s="546"/>
      <c r="K458" s="546"/>
      <c r="L458" s="547"/>
      <c r="M458" s="548"/>
      <c r="N458" s="549"/>
      <c r="O458" s="564">
        <f>'План НП'!AC461</f>
        <v>0</v>
      </c>
      <c r="P458" s="313">
        <f>'Основні дані'!$B$1</f>
        <v>260</v>
      </c>
    </row>
    <row r="459" spans="1:16" s="163" customFormat="1" ht="15.75">
      <c r="A459" s="322" t="str">
        <f>'План НП'!A462</f>
        <v>ВБ14.1</v>
      </c>
      <c r="B459" s="350">
        <f>'План НП'!B462</f>
        <v>0</v>
      </c>
      <c r="C459" s="323">
        <f>'План НП'!F462</f>
        <v>0</v>
      </c>
      <c r="D459" s="323">
        <f>'План НП'!G462</f>
        <v>0</v>
      </c>
      <c r="E459" s="324"/>
      <c r="F459" s="325"/>
      <c r="G459" s="325"/>
      <c r="H459" s="325"/>
      <c r="I459" s="325"/>
      <c r="J459" s="325"/>
      <c r="K459" s="325"/>
      <c r="L459" s="326"/>
      <c r="M459" s="340">
        <f>'План НП'!C462</f>
        <v>0</v>
      </c>
      <c r="N459" s="339">
        <f>'План НП'!D462</f>
        <v>0</v>
      </c>
      <c r="O459" s="327">
        <f>'План НП'!AC462</f>
        <v>0</v>
      </c>
      <c r="P459" s="313">
        <f>'Основні дані'!$B$1</f>
        <v>260</v>
      </c>
    </row>
    <row r="460" spans="1:16" s="163" customFormat="1" ht="15.75">
      <c r="A460" s="328" t="str">
        <f>'План НП'!A463</f>
        <v>ВБ14.2</v>
      </c>
      <c r="B460" s="350">
        <f>'План НП'!B463</f>
        <v>0</v>
      </c>
      <c r="C460" s="323">
        <f>'План НП'!F463</f>
        <v>0</v>
      </c>
      <c r="D460" s="323">
        <f>'План НП'!G463</f>
        <v>0</v>
      </c>
      <c r="E460" s="329"/>
      <c r="F460" s="330"/>
      <c r="G460" s="330"/>
      <c r="H460" s="330"/>
      <c r="I460" s="330"/>
      <c r="J460" s="330"/>
      <c r="K460" s="330"/>
      <c r="L460" s="331"/>
      <c r="M460" s="340">
        <f>'План НП'!C463</f>
        <v>0</v>
      </c>
      <c r="N460" s="339">
        <f>'План НП'!D463</f>
        <v>0</v>
      </c>
      <c r="O460" s="327">
        <f>'План НП'!AC463</f>
        <v>0</v>
      </c>
      <c r="P460" s="313">
        <f>'Основні дані'!$B$1</f>
        <v>260</v>
      </c>
    </row>
    <row r="461" spans="1:16" s="163" customFormat="1" ht="15.75">
      <c r="A461" s="328" t="str">
        <f>'План НП'!A464</f>
        <v>ВБ14.3</v>
      </c>
      <c r="B461" s="350">
        <f>'План НП'!B464</f>
        <v>0</v>
      </c>
      <c r="C461" s="323">
        <f>'План НП'!F464</f>
        <v>0</v>
      </c>
      <c r="D461" s="323">
        <f>'План НП'!G464</f>
        <v>0</v>
      </c>
      <c r="E461" s="329"/>
      <c r="F461" s="330"/>
      <c r="G461" s="330"/>
      <c r="H461" s="330"/>
      <c r="I461" s="330"/>
      <c r="J461" s="330"/>
      <c r="K461" s="330"/>
      <c r="L461" s="331"/>
      <c r="M461" s="340">
        <f>'План НП'!C464</f>
        <v>0</v>
      </c>
      <c r="N461" s="339">
        <f>'План НП'!D464</f>
        <v>0</v>
      </c>
      <c r="O461" s="327">
        <f>'План НП'!AC464</f>
        <v>0</v>
      </c>
      <c r="P461" s="313">
        <f>'Основні дані'!$B$1</f>
        <v>260</v>
      </c>
    </row>
    <row r="462" spans="1:16" s="163" customFormat="1" ht="15.75">
      <c r="A462" s="328" t="str">
        <f>'План НП'!A465</f>
        <v>ВБ14.4</v>
      </c>
      <c r="B462" s="350">
        <f>'План НП'!B465</f>
        <v>0</v>
      </c>
      <c r="C462" s="323">
        <f>'План НП'!F465</f>
        <v>0</v>
      </c>
      <c r="D462" s="323">
        <f>'План НП'!G465</f>
        <v>0</v>
      </c>
      <c r="E462" s="329"/>
      <c r="F462" s="330"/>
      <c r="G462" s="330"/>
      <c r="H462" s="330"/>
      <c r="I462" s="330"/>
      <c r="J462" s="330"/>
      <c r="K462" s="330"/>
      <c r="L462" s="331"/>
      <c r="M462" s="340">
        <f>'План НП'!C465</f>
        <v>0</v>
      </c>
      <c r="N462" s="339">
        <f>'План НП'!D465</f>
        <v>0</v>
      </c>
      <c r="O462" s="327">
        <f>'План НП'!AC465</f>
        <v>0</v>
      </c>
      <c r="P462" s="313">
        <f>'Основні дані'!$B$1</f>
        <v>260</v>
      </c>
    </row>
    <row r="463" spans="1:16" s="163" customFormat="1" ht="15.75">
      <c r="A463" s="328" t="str">
        <f>'План НП'!A466</f>
        <v>ВБ14.5</v>
      </c>
      <c r="B463" s="350">
        <f>'План НП'!B466</f>
        <v>0</v>
      </c>
      <c r="C463" s="323">
        <f>'План НП'!F466</f>
        <v>0</v>
      </c>
      <c r="D463" s="323">
        <f>'План НП'!G466</f>
        <v>0</v>
      </c>
      <c r="E463" s="329"/>
      <c r="F463" s="330"/>
      <c r="G463" s="330"/>
      <c r="H463" s="330"/>
      <c r="I463" s="330"/>
      <c r="J463" s="330"/>
      <c r="K463" s="330"/>
      <c r="L463" s="331"/>
      <c r="M463" s="340">
        <f>'План НП'!C466</f>
        <v>0</v>
      </c>
      <c r="N463" s="339">
        <f>'План НП'!D466</f>
        <v>0</v>
      </c>
      <c r="O463" s="327">
        <f>'План НП'!AC466</f>
        <v>0</v>
      </c>
      <c r="P463" s="313">
        <f>'Основні дані'!$B$1</f>
        <v>260</v>
      </c>
    </row>
    <row r="464" spans="1:16" s="163" customFormat="1" ht="15.75">
      <c r="A464" s="328" t="str">
        <f>'План НП'!A467</f>
        <v>ВБ14.6</v>
      </c>
      <c r="B464" s="350">
        <f>'План НП'!B467</f>
        <v>0</v>
      </c>
      <c r="C464" s="323">
        <f>'План НП'!F467</f>
        <v>0</v>
      </c>
      <c r="D464" s="323">
        <f>'План НП'!G467</f>
        <v>0</v>
      </c>
      <c r="E464" s="329"/>
      <c r="F464" s="330"/>
      <c r="G464" s="330"/>
      <c r="H464" s="330"/>
      <c r="I464" s="330"/>
      <c r="J464" s="330"/>
      <c r="K464" s="330"/>
      <c r="L464" s="331"/>
      <c r="M464" s="340">
        <f>'План НП'!C467</f>
        <v>0</v>
      </c>
      <c r="N464" s="339">
        <f>'План НП'!D467</f>
        <v>0</v>
      </c>
      <c r="O464" s="327">
        <f>'План НП'!AC467</f>
        <v>0</v>
      </c>
      <c r="P464" s="313">
        <f>'Основні дані'!$B$1</f>
        <v>260</v>
      </c>
    </row>
    <row r="465" spans="1:16" s="163" customFormat="1" ht="15.75">
      <c r="A465" s="328" t="str">
        <f>'План НП'!A468</f>
        <v>ВБ14.7</v>
      </c>
      <c r="B465" s="350">
        <f>'План НП'!B468</f>
        <v>0</v>
      </c>
      <c r="C465" s="323">
        <f>'План НП'!F468</f>
        <v>0</v>
      </c>
      <c r="D465" s="323">
        <f>'План НП'!G468</f>
        <v>0</v>
      </c>
      <c r="E465" s="329"/>
      <c r="F465" s="330"/>
      <c r="G465" s="330"/>
      <c r="H465" s="330"/>
      <c r="I465" s="330"/>
      <c r="J465" s="330"/>
      <c r="K465" s="330"/>
      <c r="L465" s="331"/>
      <c r="M465" s="340">
        <f>'План НП'!C468</f>
        <v>0</v>
      </c>
      <c r="N465" s="339">
        <f>'План НП'!D468</f>
        <v>0</v>
      </c>
      <c r="O465" s="327">
        <f>'План НП'!AC468</f>
        <v>0</v>
      </c>
      <c r="P465" s="313">
        <f>'Основні дані'!$B$1</f>
        <v>260</v>
      </c>
    </row>
    <row r="466" spans="1:16" s="163" customFormat="1" ht="15.75">
      <c r="A466" s="328" t="str">
        <f>'План НП'!A469</f>
        <v>ВБ14.8</v>
      </c>
      <c r="B466" s="350">
        <f>'План НП'!B469</f>
        <v>0</v>
      </c>
      <c r="C466" s="323">
        <f>'План НП'!F469</f>
        <v>0</v>
      </c>
      <c r="D466" s="323">
        <f>'План НП'!G469</f>
        <v>0</v>
      </c>
      <c r="E466" s="329"/>
      <c r="F466" s="330"/>
      <c r="G466" s="330"/>
      <c r="H466" s="330"/>
      <c r="I466" s="330"/>
      <c r="J466" s="330"/>
      <c r="K466" s="330"/>
      <c r="L466" s="331"/>
      <c r="M466" s="340">
        <f>'План НП'!C469</f>
        <v>0</v>
      </c>
      <c r="N466" s="339">
        <f>'План НП'!D469</f>
        <v>0</v>
      </c>
      <c r="O466" s="327">
        <f>'План НП'!AC469</f>
        <v>0</v>
      </c>
      <c r="P466" s="313">
        <f>'Основні дані'!$B$1</f>
        <v>260</v>
      </c>
    </row>
    <row r="467" spans="1:16" s="163" customFormat="1" ht="15.75">
      <c r="A467" s="328" t="str">
        <f>'План НП'!A470</f>
        <v>ВБ14.9</v>
      </c>
      <c r="B467" s="350">
        <f>'План НП'!B470</f>
        <v>0</v>
      </c>
      <c r="C467" s="323">
        <f>'План НП'!F470</f>
        <v>0</v>
      </c>
      <c r="D467" s="323">
        <f>'План НП'!G470</f>
        <v>0</v>
      </c>
      <c r="E467" s="329"/>
      <c r="F467" s="330"/>
      <c r="G467" s="330"/>
      <c r="H467" s="330"/>
      <c r="I467" s="330"/>
      <c r="J467" s="330"/>
      <c r="K467" s="330"/>
      <c r="L467" s="331"/>
      <c r="M467" s="340">
        <f>'План НП'!C470</f>
        <v>0</v>
      </c>
      <c r="N467" s="339">
        <f>'План НП'!D470</f>
        <v>0</v>
      </c>
      <c r="O467" s="327">
        <f>'План НП'!AC470</f>
        <v>0</v>
      </c>
      <c r="P467" s="313">
        <f>'Основні дані'!$B$1</f>
        <v>260</v>
      </c>
    </row>
    <row r="468" spans="1:16" s="163" customFormat="1" ht="15.75">
      <c r="A468" s="328" t="str">
        <f>'План НП'!A471</f>
        <v>ВБ14.10</v>
      </c>
      <c r="B468" s="350">
        <f>'План НП'!B471</f>
        <v>0</v>
      </c>
      <c r="C468" s="323">
        <f>'План НП'!F471</f>
        <v>0</v>
      </c>
      <c r="D468" s="323">
        <f>'План НП'!G471</f>
        <v>0</v>
      </c>
      <c r="E468" s="329"/>
      <c r="F468" s="330"/>
      <c r="G468" s="330"/>
      <c r="H468" s="330"/>
      <c r="I468" s="330"/>
      <c r="J468" s="330"/>
      <c r="K468" s="330"/>
      <c r="L468" s="331"/>
      <c r="M468" s="340">
        <f>'План НП'!C471</f>
        <v>0</v>
      </c>
      <c r="N468" s="339">
        <f>'План НП'!D471</f>
        <v>0</v>
      </c>
      <c r="O468" s="327">
        <f>'План НП'!AC471</f>
        <v>0</v>
      </c>
      <c r="P468" s="313">
        <f>'Основні дані'!$B$1</f>
        <v>260</v>
      </c>
    </row>
    <row r="469" spans="1:16" s="163" customFormat="1" ht="15.75">
      <c r="A469" s="328" t="str">
        <f>'План НП'!A472</f>
        <v>ВБ14.11</v>
      </c>
      <c r="B469" s="350">
        <f>'План НП'!B472</f>
        <v>0</v>
      </c>
      <c r="C469" s="323">
        <f>'План НП'!F472</f>
        <v>0</v>
      </c>
      <c r="D469" s="323">
        <f>'План НП'!G472</f>
        <v>0</v>
      </c>
      <c r="E469" s="329"/>
      <c r="F469" s="330"/>
      <c r="G469" s="330"/>
      <c r="H469" s="330"/>
      <c r="I469" s="330"/>
      <c r="J469" s="330"/>
      <c r="K469" s="330"/>
      <c r="L469" s="331"/>
      <c r="M469" s="340">
        <f>'План НП'!C472</f>
        <v>0</v>
      </c>
      <c r="N469" s="339">
        <f>'План НП'!D472</f>
        <v>0</v>
      </c>
      <c r="O469" s="327">
        <f>'План НП'!AC472</f>
        <v>0</v>
      </c>
      <c r="P469" s="313">
        <f>'Основні дані'!$B$1</f>
        <v>260</v>
      </c>
    </row>
    <row r="470" spans="1:16" s="163" customFormat="1" ht="15.75">
      <c r="A470" s="328" t="str">
        <f>'План НП'!A473</f>
        <v>ВБ14.12</v>
      </c>
      <c r="B470" s="350">
        <f>'План НП'!B473</f>
        <v>0</v>
      </c>
      <c r="C470" s="323">
        <f>'План НП'!F473</f>
        <v>0</v>
      </c>
      <c r="D470" s="323">
        <f>'План НП'!G473</f>
        <v>0</v>
      </c>
      <c r="E470" s="329"/>
      <c r="F470" s="330"/>
      <c r="G470" s="330"/>
      <c r="H470" s="330"/>
      <c r="I470" s="330"/>
      <c r="J470" s="330"/>
      <c r="K470" s="330"/>
      <c r="L470" s="331"/>
      <c r="M470" s="340">
        <f>'План НП'!C473</f>
        <v>0</v>
      </c>
      <c r="N470" s="339">
        <f>'План НП'!D473</f>
        <v>0</v>
      </c>
      <c r="O470" s="327">
        <f>'План НП'!AC473</f>
        <v>0</v>
      </c>
      <c r="P470" s="313">
        <f>'Основні дані'!$B$1</f>
        <v>260</v>
      </c>
    </row>
    <row r="471" spans="1:16" s="163" customFormat="1" ht="15.75">
      <c r="A471" s="328" t="str">
        <f>'План НП'!A474</f>
        <v>ВБ14.13</v>
      </c>
      <c r="B471" s="350">
        <f>'План НП'!B474</f>
        <v>0</v>
      </c>
      <c r="C471" s="323">
        <f>'План НП'!F474</f>
        <v>0</v>
      </c>
      <c r="D471" s="323">
        <f>'План НП'!G474</f>
        <v>0</v>
      </c>
      <c r="E471" s="329"/>
      <c r="F471" s="330"/>
      <c r="G471" s="330"/>
      <c r="H471" s="330"/>
      <c r="I471" s="330"/>
      <c r="J471" s="330"/>
      <c r="K471" s="330"/>
      <c r="L471" s="331"/>
      <c r="M471" s="340">
        <f>'План НП'!C474</f>
        <v>0</v>
      </c>
      <c r="N471" s="339">
        <f>'План НП'!D474</f>
        <v>0</v>
      </c>
      <c r="O471" s="327">
        <f>'План НП'!AC474</f>
        <v>0</v>
      </c>
      <c r="P471" s="313">
        <f>'Основні дані'!$B$1</f>
        <v>260</v>
      </c>
    </row>
    <row r="472" spans="1:16" s="163" customFormat="1" ht="15.75">
      <c r="A472" s="328" t="str">
        <f>'План НП'!A475</f>
        <v>ВБ14.14</v>
      </c>
      <c r="B472" s="350">
        <f>'План НП'!B475</f>
        <v>0</v>
      </c>
      <c r="C472" s="323">
        <f>'План НП'!F475</f>
        <v>0</v>
      </c>
      <c r="D472" s="323">
        <f>'План НП'!G475</f>
        <v>0</v>
      </c>
      <c r="E472" s="329"/>
      <c r="F472" s="330"/>
      <c r="G472" s="330"/>
      <c r="H472" s="330"/>
      <c r="I472" s="330"/>
      <c r="J472" s="330"/>
      <c r="K472" s="330"/>
      <c r="L472" s="331"/>
      <c r="M472" s="340">
        <f>'План НП'!C475</f>
        <v>0</v>
      </c>
      <c r="N472" s="339">
        <f>'План НП'!D475</f>
        <v>0</v>
      </c>
      <c r="O472" s="327">
        <f>'План НП'!AC475</f>
        <v>0</v>
      </c>
      <c r="P472" s="313">
        <f>'Основні дані'!$B$1</f>
        <v>260</v>
      </c>
    </row>
    <row r="473" spans="1:16" s="163" customFormat="1" ht="15.75">
      <c r="A473" s="328" t="str">
        <f>'План НП'!A476</f>
        <v>ВБ14.15</v>
      </c>
      <c r="B473" s="350">
        <f>'План НП'!B476</f>
        <v>0</v>
      </c>
      <c r="C473" s="323">
        <f>'План НП'!F476</f>
        <v>0</v>
      </c>
      <c r="D473" s="323">
        <f>'План НП'!G476</f>
        <v>0</v>
      </c>
      <c r="E473" s="329"/>
      <c r="F473" s="330"/>
      <c r="G473" s="330"/>
      <c r="H473" s="330"/>
      <c r="I473" s="330"/>
      <c r="J473" s="330"/>
      <c r="K473" s="330"/>
      <c r="L473" s="331"/>
      <c r="M473" s="340">
        <f>'План НП'!C476</f>
        <v>0</v>
      </c>
      <c r="N473" s="339">
        <f>'План НП'!D476</f>
        <v>0</v>
      </c>
      <c r="O473" s="327">
        <f>'План НП'!AC476</f>
        <v>0</v>
      </c>
      <c r="P473" s="313">
        <f>'Основні дані'!$B$1</f>
        <v>260</v>
      </c>
    </row>
    <row r="474" spans="1:16" s="163" customFormat="1" ht="15.75">
      <c r="A474" s="328" t="str">
        <f>'План НП'!A477</f>
        <v>ВБ14.16</v>
      </c>
      <c r="B474" s="350">
        <f>'План НП'!B477</f>
        <v>0</v>
      </c>
      <c r="C474" s="323">
        <f>'План НП'!F477</f>
        <v>0</v>
      </c>
      <c r="D474" s="323">
        <f>'План НП'!G477</f>
        <v>0</v>
      </c>
      <c r="E474" s="329"/>
      <c r="F474" s="330"/>
      <c r="G474" s="330"/>
      <c r="H474" s="330"/>
      <c r="I474" s="330"/>
      <c r="J474" s="330"/>
      <c r="K474" s="330"/>
      <c r="L474" s="331"/>
      <c r="M474" s="340">
        <f>'План НП'!C477</f>
        <v>0</v>
      </c>
      <c r="N474" s="339">
        <f>'План НП'!D477</f>
        <v>0</v>
      </c>
      <c r="O474" s="327">
        <f>'План НП'!AC477</f>
        <v>0</v>
      </c>
      <c r="P474" s="313">
        <f>'Основні дані'!$B$1</f>
        <v>260</v>
      </c>
    </row>
    <row r="475" spans="1:16" s="163" customFormat="1" ht="15.75">
      <c r="A475" s="328" t="str">
        <f>'План НП'!A478</f>
        <v>ВБ14.17</v>
      </c>
      <c r="B475" s="350">
        <f>'План НП'!B478</f>
        <v>0</v>
      </c>
      <c r="C475" s="323">
        <f>'План НП'!F478</f>
        <v>0</v>
      </c>
      <c r="D475" s="323">
        <f>'План НП'!G478</f>
        <v>0</v>
      </c>
      <c r="E475" s="329"/>
      <c r="F475" s="330"/>
      <c r="G475" s="330"/>
      <c r="H475" s="330"/>
      <c r="I475" s="330"/>
      <c r="J475" s="330"/>
      <c r="K475" s="330"/>
      <c r="L475" s="331"/>
      <c r="M475" s="340">
        <f>'План НП'!C478</f>
        <v>0</v>
      </c>
      <c r="N475" s="339">
        <f>'План НП'!D478</f>
        <v>0</v>
      </c>
      <c r="O475" s="327">
        <f>'План НП'!AC478</f>
        <v>0</v>
      </c>
      <c r="P475" s="313">
        <f>'Основні дані'!$B$1</f>
        <v>260</v>
      </c>
    </row>
    <row r="476" spans="1:16" s="163" customFormat="1" ht="15.75">
      <c r="A476" s="328" t="str">
        <f>'План НП'!A479</f>
        <v>ВБ14.18</v>
      </c>
      <c r="B476" s="350">
        <f>'План НП'!B479</f>
        <v>0</v>
      </c>
      <c r="C476" s="323">
        <f>'План НП'!F479</f>
        <v>0</v>
      </c>
      <c r="D476" s="323">
        <f>'План НП'!G479</f>
        <v>0</v>
      </c>
      <c r="E476" s="329"/>
      <c r="F476" s="330"/>
      <c r="G476" s="330"/>
      <c r="H476" s="330"/>
      <c r="I476" s="330"/>
      <c r="J476" s="330"/>
      <c r="K476" s="330"/>
      <c r="L476" s="331"/>
      <c r="M476" s="340">
        <f>'План НП'!C479</f>
        <v>0</v>
      </c>
      <c r="N476" s="339">
        <f>'План НП'!D479</f>
        <v>0</v>
      </c>
      <c r="O476" s="327">
        <f>'План НП'!AC479</f>
        <v>0</v>
      </c>
      <c r="P476" s="313">
        <f>'Основні дані'!$B$1</f>
        <v>260</v>
      </c>
    </row>
    <row r="477" spans="1:16" s="163" customFormat="1" ht="15.75">
      <c r="A477" s="328" t="str">
        <f>'План НП'!A480</f>
        <v>ВБ14.19</v>
      </c>
      <c r="B477" s="350">
        <f>'План НП'!B480</f>
        <v>0</v>
      </c>
      <c r="C477" s="323">
        <f>'План НП'!F480</f>
        <v>0</v>
      </c>
      <c r="D477" s="323">
        <f>'План НП'!G480</f>
        <v>0</v>
      </c>
      <c r="E477" s="329"/>
      <c r="F477" s="330"/>
      <c r="G477" s="330"/>
      <c r="H477" s="330"/>
      <c r="I477" s="330"/>
      <c r="J477" s="330"/>
      <c r="K477" s="330"/>
      <c r="L477" s="331"/>
      <c r="M477" s="340">
        <f>'План НП'!C480</f>
        <v>0</v>
      </c>
      <c r="N477" s="339">
        <f>'План НП'!D480</f>
        <v>0</v>
      </c>
      <c r="O477" s="327">
        <f>'План НП'!AC480</f>
        <v>0</v>
      </c>
      <c r="P477" s="313">
        <f>'Основні дані'!$B$1</f>
        <v>260</v>
      </c>
    </row>
    <row r="478" spans="1:16" s="163" customFormat="1" ht="15.75">
      <c r="A478" s="328" t="str">
        <f>'План НП'!A481</f>
        <v>ВБ14.20</v>
      </c>
      <c r="B478" s="350">
        <f>'План НП'!B481</f>
        <v>0</v>
      </c>
      <c r="C478" s="323">
        <f>'План НП'!F481</f>
        <v>0</v>
      </c>
      <c r="D478" s="323">
        <f>'План НП'!G481</f>
        <v>0</v>
      </c>
      <c r="E478" s="329"/>
      <c r="F478" s="330"/>
      <c r="G478" s="330"/>
      <c r="H478" s="330"/>
      <c r="I478" s="330"/>
      <c r="J478" s="330"/>
      <c r="K478" s="330"/>
      <c r="L478" s="331"/>
      <c r="M478" s="340">
        <f>'План НП'!C481</f>
        <v>0</v>
      </c>
      <c r="N478" s="339">
        <f>'План НП'!D481</f>
        <v>0</v>
      </c>
      <c r="O478" s="327">
        <f>'План НП'!AC481</f>
        <v>0</v>
      </c>
      <c r="P478" s="313">
        <f>'Основні дані'!$B$1</f>
        <v>260</v>
      </c>
    </row>
    <row r="479" spans="1:16" s="163" customFormat="1" ht="15.75">
      <c r="A479" s="328" t="str">
        <f>'План НП'!A482</f>
        <v>ВБ14.21</v>
      </c>
      <c r="B479" s="350">
        <f>'План НП'!B482</f>
        <v>0</v>
      </c>
      <c r="C479" s="323">
        <f>'План НП'!F482</f>
        <v>0</v>
      </c>
      <c r="D479" s="323">
        <f>'План НП'!G482</f>
        <v>0</v>
      </c>
      <c r="E479" s="329"/>
      <c r="F479" s="330"/>
      <c r="G479" s="330"/>
      <c r="H479" s="330"/>
      <c r="I479" s="330"/>
      <c r="J479" s="330"/>
      <c r="K479" s="330"/>
      <c r="L479" s="331"/>
      <c r="M479" s="340">
        <f>'План НП'!C482</f>
        <v>0</v>
      </c>
      <c r="N479" s="339">
        <f>'План НП'!D482</f>
        <v>0</v>
      </c>
      <c r="O479" s="327">
        <f>'План НП'!AC482</f>
        <v>0</v>
      </c>
      <c r="P479" s="313">
        <f>'Основні дані'!$B$1</f>
        <v>260</v>
      </c>
    </row>
    <row r="480" spans="1:16" s="163" customFormat="1" ht="15.75">
      <c r="A480" s="328" t="str">
        <f>'План НП'!A483</f>
        <v>ВБ14.22</v>
      </c>
      <c r="B480" s="350">
        <f>'План НП'!B483</f>
        <v>0</v>
      </c>
      <c r="C480" s="323">
        <f>'План НП'!F483</f>
        <v>0</v>
      </c>
      <c r="D480" s="323">
        <f>'План НП'!G483</f>
        <v>0</v>
      </c>
      <c r="E480" s="329"/>
      <c r="F480" s="330"/>
      <c r="G480" s="330"/>
      <c r="H480" s="330"/>
      <c r="I480" s="330"/>
      <c r="J480" s="330"/>
      <c r="K480" s="330"/>
      <c r="L480" s="331"/>
      <c r="M480" s="340">
        <f>'План НП'!C483</f>
        <v>0</v>
      </c>
      <c r="N480" s="339">
        <f>'План НП'!D483</f>
        <v>0</v>
      </c>
      <c r="O480" s="327">
        <f>'План НП'!AC483</f>
        <v>0</v>
      </c>
      <c r="P480" s="313">
        <f>'Основні дані'!$B$1</f>
        <v>260</v>
      </c>
    </row>
    <row r="481" spans="1:16" s="163" customFormat="1" ht="15.75">
      <c r="A481" s="328" t="str">
        <f>'План НП'!A484</f>
        <v>ВБ14.23</v>
      </c>
      <c r="B481" s="350">
        <f>'План НП'!B484</f>
        <v>0</v>
      </c>
      <c r="C481" s="323">
        <f>'План НП'!F484</f>
        <v>0</v>
      </c>
      <c r="D481" s="323">
        <f>'План НП'!G484</f>
        <v>0</v>
      </c>
      <c r="E481" s="329"/>
      <c r="F481" s="330"/>
      <c r="G481" s="330"/>
      <c r="H481" s="330"/>
      <c r="I481" s="330"/>
      <c r="J481" s="330"/>
      <c r="K481" s="330"/>
      <c r="L481" s="331"/>
      <c r="M481" s="340">
        <f>'План НП'!C484</f>
        <v>0</v>
      </c>
      <c r="N481" s="339">
        <f>'План НП'!D484</f>
        <v>0</v>
      </c>
      <c r="O481" s="327">
        <f>'План НП'!AC484</f>
        <v>0</v>
      </c>
      <c r="P481" s="313">
        <f>'Основні дані'!$B$1</f>
        <v>260</v>
      </c>
    </row>
    <row r="482" spans="1:16" s="163" customFormat="1" ht="15.75">
      <c r="A482" s="328" t="str">
        <f>'План НП'!A485</f>
        <v>ВБ14.24</v>
      </c>
      <c r="B482" s="350">
        <f>'План НП'!B485</f>
        <v>0</v>
      </c>
      <c r="C482" s="323">
        <f>'План НП'!F485</f>
        <v>0</v>
      </c>
      <c r="D482" s="323">
        <f>'План НП'!G485</f>
        <v>0</v>
      </c>
      <c r="E482" s="329"/>
      <c r="F482" s="330"/>
      <c r="G482" s="330"/>
      <c r="H482" s="330"/>
      <c r="I482" s="330"/>
      <c r="J482" s="330"/>
      <c r="K482" s="330"/>
      <c r="L482" s="331"/>
      <c r="M482" s="340">
        <f>'План НП'!C485</f>
        <v>0</v>
      </c>
      <c r="N482" s="339">
        <f>'План НП'!D485</f>
        <v>0</v>
      </c>
      <c r="O482" s="327">
        <f>'План НП'!AC485</f>
        <v>0</v>
      </c>
      <c r="P482" s="313">
        <f>'Основні дані'!$B$1</f>
        <v>260</v>
      </c>
    </row>
    <row r="483" spans="1:16" s="163" customFormat="1" ht="15.75">
      <c r="A483" s="328" t="str">
        <f>'План НП'!A486</f>
        <v>ВБ14.25</v>
      </c>
      <c r="B483" s="350">
        <f>'План НП'!B486</f>
        <v>0</v>
      </c>
      <c r="C483" s="323">
        <f>'План НП'!F486</f>
        <v>0</v>
      </c>
      <c r="D483" s="323">
        <f>'План НП'!G486</f>
        <v>0</v>
      </c>
      <c r="E483" s="329"/>
      <c r="F483" s="330"/>
      <c r="G483" s="330"/>
      <c r="H483" s="330"/>
      <c r="I483" s="330"/>
      <c r="J483" s="330"/>
      <c r="K483" s="330"/>
      <c r="L483" s="331"/>
      <c r="M483" s="340">
        <f>'План НП'!C486</f>
        <v>0</v>
      </c>
      <c r="N483" s="339">
        <f>'План НП'!D486</f>
        <v>0</v>
      </c>
      <c r="O483" s="327">
        <f>'План НП'!AC486</f>
        <v>0</v>
      </c>
      <c r="P483" s="313">
        <f>'Основні дані'!$B$1</f>
        <v>260</v>
      </c>
    </row>
    <row r="484" spans="1:16" s="163" customFormat="1" ht="15.75">
      <c r="A484" s="554">
        <f>'План НП'!A487</f>
        <v>0</v>
      </c>
      <c r="B484" s="555" t="str">
        <f>'План НП'!B487</f>
        <v>Практика</v>
      </c>
      <c r="C484" s="556">
        <f>'План НП'!F487</f>
        <v>6</v>
      </c>
      <c r="D484" s="556">
        <f>'План НП'!G487</f>
        <v>180</v>
      </c>
      <c r="E484" s="557"/>
      <c r="F484" s="558"/>
      <c r="G484" s="558"/>
      <c r="H484" s="558"/>
      <c r="I484" s="558"/>
      <c r="J484" s="558"/>
      <c r="K484" s="558"/>
      <c r="L484" s="559"/>
      <c r="M484" s="560">
        <f>'План НП'!C487</f>
        <v>0</v>
      </c>
      <c r="N484" s="561" t="str">
        <f>'План НП'!D487</f>
        <v>8</v>
      </c>
      <c r="O484" s="562">
        <f>'План НП'!AC487</f>
        <v>0</v>
      </c>
      <c r="P484" s="313">
        <f>'Основні дані'!$B$1</f>
        <v>260</v>
      </c>
    </row>
    <row r="485" spans="1:16" s="163" customFormat="1" ht="15.75">
      <c r="A485" s="554">
        <f>'План НП'!A488</f>
        <v>0</v>
      </c>
      <c r="B485" s="555" t="str">
        <f>'План НП'!B488</f>
        <v>Атестація</v>
      </c>
      <c r="C485" s="556">
        <f>'План НП'!F488</f>
        <v>6</v>
      </c>
      <c r="D485" s="556">
        <f>'План НП'!G488</f>
        <v>180</v>
      </c>
      <c r="E485" s="557"/>
      <c r="F485" s="558"/>
      <c r="G485" s="558"/>
      <c r="H485" s="558"/>
      <c r="I485" s="558"/>
      <c r="J485" s="558"/>
      <c r="K485" s="558"/>
      <c r="L485" s="559"/>
      <c r="M485" s="560">
        <f>'План НП'!C488</f>
        <v>0</v>
      </c>
      <c r="N485" s="561">
        <f>'План НП'!D488</f>
        <v>0</v>
      </c>
      <c r="O485" s="562">
        <f>'План НП'!AC488</f>
        <v>0</v>
      </c>
      <c r="P485" s="313">
        <f>'Основні дані'!$B$1</f>
        <v>260</v>
      </c>
    </row>
    <row r="486" spans="1:16" s="163" customFormat="1" ht="15.75">
      <c r="A486" s="542" t="str">
        <f>'План НП'!A489</f>
        <v>3.1.15</v>
      </c>
      <c r="B486" s="543" t="str">
        <f>'План НП'!B489</f>
        <v>Блок дисциплін 15 "Назва блоку"</v>
      </c>
      <c r="C486" s="544">
        <f>'План НП'!F489</f>
        <v>12</v>
      </c>
      <c r="D486" s="544">
        <f>'План НП'!G489</f>
        <v>360</v>
      </c>
      <c r="E486" s="545"/>
      <c r="F486" s="546"/>
      <c r="G486" s="546"/>
      <c r="H486" s="546"/>
      <c r="I486" s="546"/>
      <c r="J486" s="546"/>
      <c r="K486" s="546"/>
      <c r="L486" s="547"/>
      <c r="M486" s="548"/>
      <c r="N486" s="549"/>
      <c r="O486" s="564">
        <f>'План НП'!AC489</f>
        <v>0</v>
      </c>
      <c r="P486" s="313">
        <f>'Основні дані'!$B$1</f>
        <v>260</v>
      </c>
    </row>
    <row r="487" spans="1:16" s="163" customFormat="1" ht="15.75">
      <c r="A487" s="322" t="str">
        <f>'План НП'!A490</f>
        <v>ВБ15.1</v>
      </c>
      <c r="B487" s="350">
        <f>'План НП'!B490</f>
        <v>0</v>
      </c>
      <c r="C487" s="323">
        <f>'План НП'!F490</f>
        <v>0</v>
      </c>
      <c r="D487" s="323">
        <f>'План НП'!G490</f>
        <v>0</v>
      </c>
      <c r="E487" s="324"/>
      <c r="F487" s="325"/>
      <c r="G487" s="325"/>
      <c r="H487" s="325"/>
      <c r="I487" s="325"/>
      <c r="J487" s="325"/>
      <c r="K487" s="325"/>
      <c r="L487" s="326"/>
      <c r="M487" s="340">
        <f>'План НП'!C490</f>
        <v>0</v>
      </c>
      <c r="N487" s="339">
        <f>'План НП'!D490</f>
        <v>0</v>
      </c>
      <c r="O487" s="327">
        <f>'План НП'!AC490</f>
        <v>0</v>
      </c>
      <c r="P487" s="313">
        <f>'Основні дані'!$B$1</f>
        <v>260</v>
      </c>
    </row>
    <row r="488" spans="1:16" s="163" customFormat="1" ht="15.75">
      <c r="A488" s="328" t="str">
        <f>'План НП'!A491</f>
        <v>ВБ15.2</v>
      </c>
      <c r="B488" s="350">
        <f>'План НП'!B491</f>
        <v>0</v>
      </c>
      <c r="C488" s="323">
        <f>'План НП'!F491</f>
        <v>0</v>
      </c>
      <c r="D488" s="323">
        <f>'План НП'!G491</f>
        <v>0</v>
      </c>
      <c r="E488" s="329"/>
      <c r="F488" s="330"/>
      <c r="G488" s="330"/>
      <c r="H488" s="330"/>
      <c r="I488" s="330"/>
      <c r="J488" s="330"/>
      <c r="K488" s="330"/>
      <c r="L488" s="331"/>
      <c r="M488" s="340">
        <f>'План НП'!C491</f>
        <v>0</v>
      </c>
      <c r="N488" s="339">
        <f>'План НП'!D491</f>
        <v>0</v>
      </c>
      <c r="O488" s="327">
        <f>'План НП'!AC491</f>
        <v>0</v>
      </c>
      <c r="P488" s="313">
        <f>'Основні дані'!$B$1</f>
        <v>260</v>
      </c>
    </row>
    <row r="489" spans="1:16" s="163" customFormat="1" ht="15.75">
      <c r="A489" s="328" t="str">
        <f>'План НП'!A492</f>
        <v>ВБ15.3</v>
      </c>
      <c r="B489" s="350">
        <f>'План НП'!B492</f>
        <v>0</v>
      </c>
      <c r="C489" s="323">
        <f>'План НП'!F492</f>
        <v>0</v>
      </c>
      <c r="D489" s="323">
        <f>'План НП'!G492</f>
        <v>0</v>
      </c>
      <c r="E489" s="329"/>
      <c r="F489" s="330"/>
      <c r="G489" s="330"/>
      <c r="H489" s="330"/>
      <c r="I489" s="330"/>
      <c r="J489" s="330"/>
      <c r="K489" s="330"/>
      <c r="L489" s="331"/>
      <c r="M489" s="340">
        <f>'План НП'!C492</f>
        <v>0</v>
      </c>
      <c r="N489" s="339">
        <f>'План НП'!D492</f>
        <v>0</v>
      </c>
      <c r="O489" s="327">
        <f>'План НП'!AC492</f>
        <v>0</v>
      </c>
      <c r="P489" s="313">
        <f>'Основні дані'!$B$1</f>
        <v>260</v>
      </c>
    </row>
    <row r="490" spans="1:16" s="163" customFormat="1" ht="15.75">
      <c r="A490" s="328" t="str">
        <f>'План НП'!A493</f>
        <v>ВБ15.4</v>
      </c>
      <c r="B490" s="350">
        <f>'План НП'!B493</f>
        <v>0</v>
      </c>
      <c r="C490" s="323">
        <f>'План НП'!F493</f>
        <v>0</v>
      </c>
      <c r="D490" s="323">
        <f>'План НП'!G493</f>
        <v>0</v>
      </c>
      <c r="E490" s="329"/>
      <c r="F490" s="330"/>
      <c r="G490" s="330"/>
      <c r="H490" s="330"/>
      <c r="I490" s="330"/>
      <c r="J490" s="330"/>
      <c r="K490" s="330"/>
      <c r="L490" s="331"/>
      <c r="M490" s="340">
        <f>'План НП'!C493</f>
        <v>0</v>
      </c>
      <c r="N490" s="339">
        <f>'План НП'!D493</f>
        <v>0</v>
      </c>
      <c r="O490" s="327">
        <f>'План НП'!AC493</f>
        <v>0</v>
      </c>
      <c r="P490" s="313">
        <f>'Основні дані'!$B$1</f>
        <v>260</v>
      </c>
    </row>
    <row r="491" spans="1:16" s="163" customFormat="1" ht="15.75">
      <c r="A491" s="328" t="str">
        <f>'План НП'!A494</f>
        <v>ВБ15.5</v>
      </c>
      <c r="B491" s="350">
        <f>'План НП'!B494</f>
        <v>0</v>
      </c>
      <c r="C491" s="323">
        <f>'План НП'!F494</f>
        <v>0</v>
      </c>
      <c r="D491" s="323">
        <f>'План НП'!G494</f>
        <v>0</v>
      </c>
      <c r="E491" s="329"/>
      <c r="F491" s="330"/>
      <c r="G491" s="330"/>
      <c r="H491" s="330"/>
      <c r="I491" s="330"/>
      <c r="J491" s="330"/>
      <c r="K491" s="330"/>
      <c r="L491" s="331"/>
      <c r="M491" s="340">
        <f>'План НП'!C494</f>
        <v>0</v>
      </c>
      <c r="N491" s="339">
        <f>'План НП'!D494</f>
        <v>0</v>
      </c>
      <c r="O491" s="327">
        <f>'План НП'!AC494</f>
        <v>0</v>
      </c>
      <c r="P491" s="313">
        <f>'Основні дані'!$B$1</f>
        <v>260</v>
      </c>
    </row>
    <row r="492" spans="1:16" s="163" customFormat="1" ht="15.75">
      <c r="A492" s="328" t="str">
        <f>'План НП'!A495</f>
        <v>ВБ15.6</v>
      </c>
      <c r="B492" s="350">
        <f>'План НП'!B495</f>
        <v>0</v>
      </c>
      <c r="C492" s="323">
        <f>'План НП'!F495</f>
        <v>0</v>
      </c>
      <c r="D492" s="323">
        <f>'План НП'!G495</f>
        <v>0</v>
      </c>
      <c r="E492" s="329"/>
      <c r="F492" s="330"/>
      <c r="G492" s="330"/>
      <c r="H492" s="330"/>
      <c r="I492" s="330"/>
      <c r="J492" s="330"/>
      <c r="K492" s="330"/>
      <c r="L492" s="331"/>
      <c r="M492" s="340">
        <f>'План НП'!C495</f>
        <v>0</v>
      </c>
      <c r="N492" s="339">
        <f>'План НП'!D495</f>
        <v>0</v>
      </c>
      <c r="O492" s="327">
        <f>'План НП'!AC495</f>
        <v>0</v>
      </c>
      <c r="P492" s="313">
        <f>'Основні дані'!$B$1</f>
        <v>260</v>
      </c>
    </row>
    <row r="493" spans="1:16" s="163" customFormat="1" ht="15.75">
      <c r="A493" s="328" t="str">
        <f>'План НП'!A496</f>
        <v>ВБ15.7</v>
      </c>
      <c r="B493" s="350">
        <f>'План НП'!B496</f>
        <v>0</v>
      </c>
      <c r="C493" s="323">
        <f>'План НП'!F496</f>
        <v>0</v>
      </c>
      <c r="D493" s="323">
        <f>'План НП'!G496</f>
        <v>0</v>
      </c>
      <c r="E493" s="329"/>
      <c r="F493" s="330"/>
      <c r="G493" s="330"/>
      <c r="H493" s="330"/>
      <c r="I493" s="330"/>
      <c r="J493" s="330"/>
      <c r="K493" s="330"/>
      <c r="L493" s="331"/>
      <c r="M493" s="340">
        <f>'План НП'!C496</f>
        <v>0</v>
      </c>
      <c r="N493" s="339">
        <f>'План НП'!D496</f>
        <v>0</v>
      </c>
      <c r="O493" s="327">
        <f>'План НП'!AC496</f>
        <v>0</v>
      </c>
      <c r="P493" s="313">
        <f>'Основні дані'!$B$1</f>
        <v>260</v>
      </c>
    </row>
    <row r="494" spans="1:16" s="163" customFormat="1" ht="15.75">
      <c r="A494" s="328" t="str">
        <f>'План НП'!A497</f>
        <v>ВБ15.8</v>
      </c>
      <c r="B494" s="350">
        <f>'План НП'!B497</f>
        <v>0</v>
      </c>
      <c r="C494" s="323">
        <f>'План НП'!F497</f>
        <v>0</v>
      </c>
      <c r="D494" s="323">
        <f>'План НП'!G497</f>
        <v>0</v>
      </c>
      <c r="E494" s="329"/>
      <c r="F494" s="330"/>
      <c r="G494" s="330"/>
      <c r="H494" s="330"/>
      <c r="I494" s="330"/>
      <c r="J494" s="330"/>
      <c r="K494" s="330"/>
      <c r="L494" s="331"/>
      <c r="M494" s="340">
        <f>'План НП'!C497</f>
        <v>0</v>
      </c>
      <c r="N494" s="339">
        <f>'План НП'!D497</f>
        <v>0</v>
      </c>
      <c r="O494" s="327">
        <f>'План НП'!AC497</f>
        <v>0</v>
      </c>
      <c r="P494" s="313">
        <f>'Основні дані'!$B$1</f>
        <v>260</v>
      </c>
    </row>
    <row r="495" spans="1:16" s="163" customFormat="1" ht="15.75">
      <c r="A495" s="328" t="str">
        <f>'План НП'!A498</f>
        <v>ВБ15.9</v>
      </c>
      <c r="B495" s="350">
        <f>'План НП'!B498</f>
        <v>0</v>
      </c>
      <c r="C495" s="323">
        <f>'План НП'!F498</f>
        <v>0</v>
      </c>
      <c r="D495" s="323">
        <f>'План НП'!G498</f>
        <v>0</v>
      </c>
      <c r="E495" s="329"/>
      <c r="F495" s="330"/>
      <c r="G495" s="330"/>
      <c r="H495" s="330"/>
      <c r="I495" s="330"/>
      <c r="J495" s="330"/>
      <c r="K495" s="330"/>
      <c r="L495" s="331"/>
      <c r="M495" s="340">
        <f>'План НП'!C498</f>
        <v>0</v>
      </c>
      <c r="N495" s="339">
        <f>'План НП'!D498</f>
        <v>0</v>
      </c>
      <c r="O495" s="327">
        <f>'План НП'!AC498</f>
        <v>0</v>
      </c>
      <c r="P495" s="313">
        <f>'Основні дані'!$B$1</f>
        <v>260</v>
      </c>
    </row>
    <row r="496" spans="1:16" s="163" customFormat="1" ht="15.75">
      <c r="A496" s="328" t="str">
        <f>'План НП'!A499</f>
        <v>ВБ15.10</v>
      </c>
      <c r="B496" s="350">
        <f>'План НП'!B499</f>
        <v>0</v>
      </c>
      <c r="C496" s="323">
        <f>'План НП'!F499</f>
        <v>0</v>
      </c>
      <c r="D496" s="323">
        <f>'План НП'!G499</f>
        <v>0</v>
      </c>
      <c r="E496" s="329"/>
      <c r="F496" s="330"/>
      <c r="G496" s="330"/>
      <c r="H496" s="330"/>
      <c r="I496" s="330"/>
      <c r="J496" s="330"/>
      <c r="K496" s="330"/>
      <c r="L496" s="331"/>
      <c r="M496" s="340">
        <f>'План НП'!C499</f>
        <v>0</v>
      </c>
      <c r="N496" s="339">
        <f>'План НП'!D499</f>
        <v>0</v>
      </c>
      <c r="O496" s="327">
        <f>'План НП'!AC499</f>
        <v>0</v>
      </c>
      <c r="P496" s="313">
        <f>'Основні дані'!$B$1</f>
        <v>260</v>
      </c>
    </row>
    <row r="497" spans="1:16" s="163" customFormat="1" ht="15.75">
      <c r="A497" s="328" t="str">
        <f>'План НП'!A500</f>
        <v>ВБ15.11</v>
      </c>
      <c r="B497" s="350">
        <f>'План НП'!B500</f>
        <v>0</v>
      </c>
      <c r="C497" s="323">
        <f>'План НП'!F500</f>
        <v>0</v>
      </c>
      <c r="D497" s="323">
        <f>'План НП'!G500</f>
        <v>0</v>
      </c>
      <c r="E497" s="329"/>
      <c r="F497" s="330"/>
      <c r="G497" s="330"/>
      <c r="H497" s="330"/>
      <c r="I497" s="330"/>
      <c r="J497" s="330"/>
      <c r="K497" s="330"/>
      <c r="L497" s="331"/>
      <c r="M497" s="340">
        <f>'План НП'!C500</f>
        <v>0</v>
      </c>
      <c r="N497" s="339">
        <f>'План НП'!D500</f>
        <v>0</v>
      </c>
      <c r="O497" s="327">
        <f>'План НП'!AC500</f>
        <v>0</v>
      </c>
      <c r="P497" s="313">
        <f>'Основні дані'!$B$1</f>
        <v>260</v>
      </c>
    </row>
    <row r="498" spans="1:16" s="163" customFormat="1" ht="15.75">
      <c r="A498" s="328" t="str">
        <f>'План НП'!A501</f>
        <v>ВБ15.12</v>
      </c>
      <c r="B498" s="350">
        <f>'План НП'!B501</f>
        <v>0</v>
      </c>
      <c r="C498" s="323">
        <f>'План НП'!F501</f>
        <v>0</v>
      </c>
      <c r="D498" s="323">
        <f>'План НП'!G501</f>
        <v>0</v>
      </c>
      <c r="E498" s="329"/>
      <c r="F498" s="330"/>
      <c r="G498" s="330"/>
      <c r="H498" s="330"/>
      <c r="I498" s="330"/>
      <c r="J498" s="330"/>
      <c r="K498" s="330"/>
      <c r="L498" s="331"/>
      <c r="M498" s="340">
        <f>'План НП'!C501</f>
        <v>0</v>
      </c>
      <c r="N498" s="339">
        <f>'План НП'!D501</f>
        <v>0</v>
      </c>
      <c r="O498" s="327">
        <f>'План НП'!AC501</f>
        <v>0</v>
      </c>
      <c r="P498" s="313">
        <f>'Основні дані'!$B$1</f>
        <v>260</v>
      </c>
    </row>
    <row r="499" spans="1:16" s="163" customFormat="1" ht="15.75">
      <c r="A499" s="328" t="str">
        <f>'План НП'!A502</f>
        <v>ВБ15.13</v>
      </c>
      <c r="B499" s="350">
        <f>'План НП'!B502</f>
        <v>0</v>
      </c>
      <c r="C499" s="323">
        <f>'План НП'!F502</f>
        <v>0</v>
      </c>
      <c r="D499" s="323">
        <f>'План НП'!G502</f>
        <v>0</v>
      </c>
      <c r="E499" s="329"/>
      <c r="F499" s="330"/>
      <c r="G499" s="330"/>
      <c r="H499" s="330"/>
      <c r="I499" s="330"/>
      <c r="J499" s="330"/>
      <c r="K499" s="330"/>
      <c r="L499" s="331"/>
      <c r="M499" s="340">
        <f>'План НП'!C502</f>
        <v>0</v>
      </c>
      <c r="N499" s="339">
        <f>'План НП'!D502</f>
        <v>0</v>
      </c>
      <c r="O499" s="327">
        <f>'План НП'!AC502</f>
        <v>0</v>
      </c>
      <c r="P499" s="313">
        <f>'Основні дані'!$B$1</f>
        <v>260</v>
      </c>
    </row>
    <row r="500" spans="1:16" s="163" customFormat="1" ht="15.75">
      <c r="A500" s="328" t="str">
        <f>'План НП'!A503</f>
        <v>ВБ15.14</v>
      </c>
      <c r="B500" s="350">
        <f>'План НП'!B503</f>
        <v>0</v>
      </c>
      <c r="C500" s="323">
        <f>'План НП'!F503</f>
        <v>0</v>
      </c>
      <c r="D500" s="323">
        <f>'План НП'!G503</f>
        <v>0</v>
      </c>
      <c r="E500" s="329"/>
      <c r="F500" s="330"/>
      <c r="G500" s="330"/>
      <c r="H500" s="330"/>
      <c r="I500" s="330"/>
      <c r="J500" s="330"/>
      <c r="K500" s="330"/>
      <c r="L500" s="331"/>
      <c r="M500" s="340">
        <f>'План НП'!C503</f>
        <v>0</v>
      </c>
      <c r="N500" s="339">
        <f>'План НП'!D503</f>
        <v>0</v>
      </c>
      <c r="O500" s="327">
        <f>'План НП'!AC503</f>
        <v>0</v>
      </c>
      <c r="P500" s="313">
        <f>'Основні дані'!$B$1</f>
        <v>260</v>
      </c>
    </row>
    <row r="501" spans="1:16" s="163" customFormat="1" ht="15.75">
      <c r="A501" s="328" t="str">
        <f>'План НП'!A504</f>
        <v>ВБ15.15</v>
      </c>
      <c r="B501" s="350">
        <f>'План НП'!B504</f>
        <v>0</v>
      </c>
      <c r="C501" s="323">
        <f>'План НП'!F504</f>
        <v>0</v>
      </c>
      <c r="D501" s="323">
        <f>'План НП'!G504</f>
        <v>0</v>
      </c>
      <c r="E501" s="329"/>
      <c r="F501" s="330"/>
      <c r="G501" s="330"/>
      <c r="H501" s="330"/>
      <c r="I501" s="330"/>
      <c r="J501" s="330"/>
      <c r="K501" s="330"/>
      <c r="L501" s="331"/>
      <c r="M501" s="340">
        <f>'План НП'!C504</f>
        <v>0</v>
      </c>
      <c r="N501" s="339">
        <f>'План НП'!D504</f>
        <v>0</v>
      </c>
      <c r="O501" s="327">
        <f>'План НП'!AC504</f>
        <v>0</v>
      </c>
      <c r="P501" s="313">
        <f>'Основні дані'!$B$1</f>
        <v>260</v>
      </c>
    </row>
    <row r="502" spans="1:16" s="163" customFormat="1" ht="15.75">
      <c r="A502" s="328" t="str">
        <f>'План НП'!A505</f>
        <v>ВБ15.16</v>
      </c>
      <c r="B502" s="350">
        <f>'План НП'!B505</f>
        <v>0</v>
      </c>
      <c r="C502" s="323">
        <f>'План НП'!F505</f>
        <v>0</v>
      </c>
      <c r="D502" s="323">
        <f>'План НП'!G505</f>
        <v>0</v>
      </c>
      <c r="E502" s="329"/>
      <c r="F502" s="330"/>
      <c r="G502" s="330"/>
      <c r="H502" s="330"/>
      <c r="I502" s="330"/>
      <c r="J502" s="330"/>
      <c r="K502" s="330"/>
      <c r="L502" s="331"/>
      <c r="M502" s="340">
        <f>'План НП'!C505</f>
        <v>0</v>
      </c>
      <c r="N502" s="339">
        <f>'План НП'!D505</f>
        <v>0</v>
      </c>
      <c r="O502" s="327">
        <f>'План НП'!AC505</f>
        <v>0</v>
      </c>
      <c r="P502" s="313">
        <f>'Основні дані'!$B$1</f>
        <v>260</v>
      </c>
    </row>
    <row r="503" spans="1:16" s="163" customFormat="1" ht="15.75">
      <c r="A503" s="328" t="str">
        <f>'План НП'!A506</f>
        <v>ВБ15.17</v>
      </c>
      <c r="B503" s="350">
        <f>'План НП'!B506</f>
        <v>0</v>
      </c>
      <c r="C503" s="323">
        <f>'План НП'!F506</f>
        <v>0</v>
      </c>
      <c r="D503" s="323">
        <f>'План НП'!G506</f>
        <v>0</v>
      </c>
      <c r="E503" s="329"/>
      <c r="F503" s="330"/>
      <c r="G503" s="330"/>
      <c r="H503" s="330"/>
      <c r="I503" s="330"/>
      <c r="J503" s="330"/>
      <c r="K503" s="330"/>
      <c r="L503" s="331"/>
      <c r="M503" s="340">
        <f>'План НП'!C506</f>
        <v>0</v>
      </c>
      <c r="N503" s="339">
        <f>'План НП'!D506</f>
        <v>0</v>
      </c>
      <c r="O503" s="327">
        <f>'План НП'!AC506</f>
        <v>0</v>
      </c>
      <c r="P503" s="313">
        <f>'Основні дані'!$B$1</f>
        <v>260</v>
      </c>
    </row>
    <row r="504" spans="1:16" s="163" customFormat="1" ht="15.75">
      <c r="A504" s="328" t="str">
        <f>'План НП'!A507</f>
        <v>ВБ15.18</v>
      </c>
      <c r="B504" s="350">
        <f>'План НП'!B507</f>
        <v>0</v>
      </c>
      <c r="C504" s="323">
        <f>'План НП'!F507</f>
        <v>0</v>
      </c>
      <c r="D504" s="323">
        <f>'План НП'!G507</f>
        <v>0</v>
      </c>
      <c r="E504" s="329"/>
      <c r="F504" s="330"/>
      <c r="G504" s="330"/>
      <c r="H504" s="330"/>
      <c r="I504" s="330"/>
      <c r="J504" s="330"/>
      <c r="K504" s="330"/>
      <c r="L504" s="331"/>
      <c r="M504" s="340">
        <f>'План НП'!C507</f>
        <v>0</v>
      </c>
      <c r="N504" s="339">
        <f>'План НП'!D507</f>
        <v>0</v>
      </c>
      <c r="O504" s="327">
        <f>'План НП'!AC507</f>
        <v>0</v>
      </c>
      <c r="P504" s="313">
        <f>'Основні дані'!$B$1</f>
        <v>260</v>
      </c>
    </row>
    <row r="505" spans="1:16" s="163" customFormat="1" ht="15.75">
      <c r="A505" s="328" t="str">
        <f>'План НП'!A508</f>
        <v>ВБ15.19</v>
      </c>
      <c r="B505" s="350">
        <f>'План НП'!B508</f>
        <v>0</v>
      </c>
      <c r="C505" s="323">
        <f>'План НП'!F508</f>
        <v>0</v>
      </c>
      <c r="D505" s="323">
        <f>'План НП'!G508</f>
        <v>0</v>
      </c>
      <c r="E505" s="329"/>
      <c r="F505" s="330"/>
      <c r="G505" s="330"/>
      <c r="H505" s="330"/>
      <c r="I505" s="330"/>
      <c r="J505" s="330"/>
      <c r="K505" s="330"/>
      <c r="L505" s="331"/>
      <c r="M505" s="340">
        <f>'План НП'!C508</f>
        <v>0</v>
      </c>
      <c r="N505" s="339">
        <f>'План НП'!D508</f>
        <v>0</v>
      </c>
      <c r="O505" s="327">
        <f>'План НП'!AC508</f>
        <v>0</v>
      </c>
      <c r="P505" s="313">
        <f>'Основні дані'!$B$1</f>
        <v>260</v>
      </c>
    </row>
    <row r="506" spans="1:16" s="163" customFormat="1" ht="15.75">
      <c r="A506" s="328" t="str">
        <f>'План НП'!A509</f>
        <v>ВБ15.20</v>
      </c>
      <c r="B506" s="350">
        <f>'План НП'!B509</f>
        <v>0</v>
      </c>
      <c r="C506" s="323">
        <f>'План НП'!F509</f>
        <v>0</v>
      </c>
      <c r="D506" s="323">
        <f>'План НП'!G509</f>
        <v>0</v>
      </c>
      <c r="E506" s="329"/>
      <c r="F506" s="330"/>
      <c r="G506" s="330"/>
      <c r="H506" s="330"/>
      <c r="I506" s="330"/>
      <c r="J506" s="330"/>
      <c r="K506" s="330"/>
      <c r="L506" s="331"/>
      <c r="M506" s="340">
        <f>'План НП'!C509</f>
        <v>0</v>
      </c>
      <c r="N506" s="339">
        <f>'План НП'!D509</f>
        <v>0</v>
      </c>
      <c r="O506" s="327">
        <f>'План НП'!AC509</f>
        <v>0</v>
      </c>
      <c r="P506" s="313">
        <f>'Основні дані'!$B$1</f>
        <v>260</v>
      </c>
    </row>
    <row r="507" spans="1:16" s="163" customFormat="1" ht="15.75">
      <c r="A507" s="328" t="str">
        <f>'План НП'!A510</f>
        <v>ВБ15.21</v>
      </c>
      <c r="B507" s="350">
        <f>'План НП'!B510</f>
        <v>0</v>
      </c>
      <c r="C507" s="323">
        <f>'План НП'!F510</f>
        <v>0</v>
      </c>
      <c r="D507" s="323">
        <f>'План НП'!G510</f>
        <v>0</v>
      </c>
      <c r="E507" s="329"/>
      <c r="F507" s="330"/>
      <c r="G507" s="330"/>
      <c r="H507" s="330"/>
      <c r="I507" s="330"/>
      <c r="J507" s="330"/>
      <c r="K507" s="330"/>
      <c r="L507" s="331"/>
      <c r="M507" s="340">
        <f>'План НП'!C510</f>
        <v>0</v>
      </c>
      <c r="N507" s="339">
        <f>'План НП'!D510</f>
        <v>0</v>
      </c>
      <c r="O507" s="327">
        <f>'План НП'!AC510</f>
        <v>0</v>
      </c>
      <c r="P507" s="313">
        <f>'Основні дані'!$B$1</f>
        <v>260</v>
      </c>
    </row>
    <row r="508" spans="1:16" s="163" customFormat="1" ht="15.75">
      <c r="A508" s="328" t="str">
        <f>'План НП'!A511</f>
        <v>ВБ15.22</v>
      </c>
      <c r="B508" s="350">
        <f>'План НП'!B511</f>
        <v>0</v>
      </c>
      <c r="C508" s="323">
        <f>'План НП'!F511</f>
        <v>0</v>
      </c>
      <c r="D508" s="323">
        <f>'План НП'!G511</f>
        <v>0</v>
      </c>
      <c r="E508" s="329"/>
      <c r="F508" s="330"/>
      <c r="G508" s="330"/>
      <c r="H508" s="330"/>
      <c r="I508" s="330"/>
      <c r="J508" s="330"/>
      <c r="K508" s="330"/>
      <c r="L508" s="331"/>
      <c r="M508" s="340">
        <f>'План НП'!C511</f>
        <v>0</v>
      </c>
      <c r="N508" s="339">
        <f>'План НП'!D511</f>
        <v>0</v>
      </c>
      <c r="O508" s="327">
        <f>'План НП'!AC511</f>
        <v>0</v>
      </c>
      <c r="P508" s="313">
        <f>'Основні дані'!$B$1</f>
        <v>260</v>
      </c>
    </row>
    <row r="509" spans="1:16" s="163" customFormat="1" ht="15.75">
      <c r="A509" s="328" t="str">
        <f>'План НП'!A512</f>
        <v>ВБ15.23</v>
      </c>
      <c r="B509" s="350">
        <f>'План НП'!B512</f>
        <v>0</v>
      </c>
      <c r="C509" s="323">
        <f>'План НП'!F512</f>
        <v>0</v>
      </c>
      <c r="D509" s="323">
        <f>'План НП'!G512</f>
        <v>0</v>
      </c>
      <c r="E509" s="329"/>
      <c r="F509" s="330"/>
      <c r="G509" s="330"/>
      <c r="H509" s="330"/>
      <c r="I509" s="330"/>
      <c r="J509" s="330"/>
      <c r="K509" s="330"/>
      <c r="L509" s="331"/>
      <c r="M509" s="340">
        <f>'План НП'!C512</f>
        <v>0</v>
      </c>
      <c r="N509" s="339">
        <f>'План НП'!D512</f>
        <v>0</v>
      </c>
      <c r="O509" s="327">
        <f>'План НП'!AC512</f>
        <v>0</v>
      </c>
      <c r="P509" s="313">
        <f>'Основні дані'!$B$1</f>
        <v>260</v>
      </c>
    </row>
    <row r="510" spans="1:16" s="163" customFormat="1" ht="15.75">
      <c r="A510" s="328" t="str">
        <f>'План НП'!A513</f>
        <v>ВБ15.24</v>
      </c>
      <c r="B510" s="350">
        <f>'План НП'!B513</f>
        <v>0</v>
      </c>
      <c r="C510" s="323">
        <f>'План НП'!F513</f>
        <v>0</v>
      </c>
      <c r="D510" s="323">
        <f>'План НП'!G513</f>
        <v>0</v>
      </c>
      <c r="E510" s="329"/>
      <c r="F510" s="330"/>
      <c r="G510" s="330"/>
      <c r="H510" s="330"/>
      <c r="I510" s="330"/>
      <c r="J510" s="330"/>
      <c r="K510" s="330"/>
      <c r="L510" s="331"/>
      <c r="M510" s="340">
        <f>'План НП'!C513</f>
        <v>0</v>
      </c>
      <c r="N510" s="339">
        <f>'План НП'!D513</f>
        <v>0</v>
      </c>
      <c r="O510" s="327">
        <f>'План НП'!AC513</f>
        <v>0</v>
      </c>
      <c r="P510" s="313">
        <f>'Основні дані'!$B$1</f>
        <v>260</v>
      </c>
    </row>
    <row r="511" spans="1:16" s="163" customFormat="1" ht="15.75">
      <c r="A511" s="328" t="str">
        <f>'План НП'!A514</f>
        <v>ВБ15.25</v>
      </c>
      <c r="B511" s="350">
        <f>'План НП'!B514</f>
        <v>0</v>
      </c>
      <c r="C511" s="323">
        <f>'План НП'!F514</f>
        <v>0</v>
      </c>
      <c r="D511" s="323">
        <f>'План НП'!G514</f>
        <v>0</v>
      </c>
      <c r="E511" s="329"/>
      <c r="F511" s="330"/>
      <c r="G511" s="330"/>
      <c r="H511" s="330"/>
      <c r="I511" s="330"/>
      <c r="J511" s="330"/>
      <c r="K511" s="330"/>
      <c r="L511" s="331"/>
      <c r="M511" s="340">
        <f>'План НП'!C514</f>
        <v>0</v>
      </c>
      <c r="N511" s="339">
        <f>'План НП'!D514</f>
        <v>0</v>
      </c>
      <c r="O511" s="327">
        <f>'План НП'!AC514</f>
        <v>0</v>
      </c>
      <c r="P511" s="313">
        <f>'Основні дані'!$B$1</f>
        <v>260</v>
      </c>
    </row>
    <row r="512" spans="1:16" s="163" customFormat="1" ht="15.75">
      <c r="A512" s="554">
        <f>'План НП'!A515</f>
        <v>0</v>
      </c>
      <c r="B512" s="555" t="str">
        <f>'План НП'!B515</f>
        <v>Практика</v>
      </c>
      <c r="C512" s="556">
        <f>'План НП'!F515</f>
        <v>6</v>
      </c>
      <c r="D512" s="556">
        <f>'План НП'!G515</f>
        <v>180</v>
      </c>
      <c r="E512" s="557"/>
      <c r="F512" s="558"/>
      <c r="G512" s="558"/>
      <c r="H512" s="558"/>
      <c r="I512" s="558"/>
      <c r="J512" s="558"/>
      <c r="K512" s="558"/>
      <c r="L512" s="559"/>
      <c r="M512" s="560">
        <f>'План НП'!C515</f>
        <v>0</v>
      </c>
      <c r="N512" s="561" t="str">
        <f>'План НП'!D515</f>
        <v>8</v>
      </c>
      <c r="O512" s="562">
        <f>'План НП'!AC515</f>
        <v>0</v>
      </c>
      <c r="P512" s="313">
        <f>'Основні дані'!$B$1</f>
        <v>260</v>
      </c>
    </row>
    <row r="513" spans="1:16" s="163" customFormat="1" ht="15.75">
      <c r="A513" s="554">
        <f>'План НП'!A516</f>
        <v>0</v>
      </c>
      <c r="B513" s="555" t="str">
        <f>'План НП'!B516</f>
        <v>Атестація</v>
      </c>
      <c r="C513" s="556">
        <f>'План НП'!F516</f>
        <v>6</v>
      </c>
      <c r="D513" s="556">
        <f>'План НП'!G516</f>
        <v>180</v>
      </c>
      <c r="E513" s="557"/>
      <c r="F513" s="558"/>
      <c r="G513" s="558"/>
      <c r="H513" s="558"/>
      <c r="I513" s="558"/>
      <c r="J513" s="558"/>
      <c r="K513" s="558"/>
      <c r="L513" s="559"/>
      <c r="M513" s="560">
        <f>'План НП'!C516</f>
        <v>0</v>
      </c>
      <c r="N513" s="561">
        <f>'План НП'!D516</f>
        <v>0</v>
      </c>
      <c r="O513" s="562">
        <f>'План НП'!AC516</f>
        <v>0</v>
      </c>
      <c r="P513" s="313">
        <f>'Основні дані'!$B$1</f>
        <v>260</v>
      </c>
    </row>
    <row r="514" spans="1:16" s="163" customFormat="1" ht="15.75">
      <c r="A514" s="542" t="str">
        <f>'План НП'!A517</f>
        <v>3.1.16</v>
      </c>
      <c r="B514" s="543" t="str">
        <f>'План НП'!B517</f>
        <v>Блок дисциплін 16 "Назва блоку"</v>
      </c>
      <c r="C514" s="544">
        <f>'План НП'!F517</f>
        <v>12</v>
      </c>
      <c r="D514" s="544">
        <f>'План НП'!G517</f>
        <v>360</v>
      </c>
      <c r="E514" s="545"/>
      <c r="F514" s="546"/>
      <c r="G514" s="546"/>
      <c r="H514" s="546"/>
      <c r="I514" s="546"/>
      <c r="J514" s="546"/>
      <c r="K514" s="546"/>
      <c r="L514" s="547"/>
      <c r="M514" s="548"/>
      <c r="N514" s="549"/>
      <c r="O514" s="564">
        <f>'План НП'!AC517</f>
        <v>0</v>
      </c>
      <c r="P514" s="313">
        <f>'Основні дані'!$B$1</f>
        <v>260</v>
      </c>
    </row>
    <row r="515" spans="1:16" s="163" customFormat="1" ht="15.75">
      <c r="A515" s="322" t="str">
        <f>'План НП'!A518</f>
        <v>ВБ16.1</v>
      </c>
      <c r="B515" s="350">
        <f>'План НП'!B518</f>
        <v>0</v>
      </c>
      <c r="C515" s="323">
        <f>'План НП'!F518</f>
        <v>0</v>
      </c>
      <c r="D515" s="323">
        <f>'План НП'!G518</f>
        <v>0</v>
      </c>
      <c r="E515" s="324"/>
      <c r="F515" s="325"/>
      <c r="G515" s="325"/>
      <c r="H515" s="325"/>
      <c r="I515" s="325"/>
      <c r="J515" s="325"/>
      <c r="K515" s="325"/>
      <c r="L515" s="326"/>
      <c r="M515" s="340">
        <f>'План НП'!C518</f>
        <v>0</v>
      </c>
      <c r="N515" s="339">
        <f>'План НП'!D518</f>
        <v>0</v>
      </c>
      <c r="O515" s="327">
        <f>'План НП'!AC518</f>
        <v>0</v>
      </c>
      <c r="P515" s="313">
        <f>'Основні дані'!$B$1</f>
        <v>260</v>
      </c>
    </row>
    <row r="516" spans="1:16" s="163" customFormat="1" ht="15.75">
      <c r="A516" s="328" t="str">
        <f>'План НП'!A519</f>
        <v>ВБ16.2</v>
      </c>
      <c r="B516" s="350">
        <f>'План НП'!B519</f>
        <v>0</v>
      </c>
      <c r="C516" s="323">
        <f>'План НП'!F519</f>
        <v>0</v>
      </c>
      <c r="D516" s="323">
        <f>'План НП'!G519</f>
        <v>0</v>
      </c>
      <c r="E516" s="329"/>
      <c r="F516" s="330"/>
      <c r="G516" s="330"/>
      <c r="H516" s="330"/>
      <c r="I516" s="330"/>
      <c r="J516" s="330"/>
      <c r="K516" s="330"/>
      <c r="L516" s="331"/>
      <c r="M516" s="340">
        <f>'План НП'!C519</f>
        <v>0</v>
      </c>
      <c r="N516" s="339">
        <f>'План НП'!D519</f>
        <v>0</v>
      </c>
      <c r="O516" s="327">
        <f>'План НП'!AC519</f>
        <v>0</v>
      </c>
      <c r="P516" s="313">
        <f>'Основні дані'!$B$1</f>
        <v>260</v>
      </c>
    </row>
    <row r="517" spans="1:16" s="163" customFormat="1" ht="15.75">
      <c r="A517" s="328" t="str">
        <f>'План НП'!A520</f>
        <v>ВБ16.3</v>
      </c>
      <c r="B517" s="350">
        <f>'План НП'!B520</f>
        <v>0</v>
      </c>
      <c r="C517" s="323">
        <f>'План НП'!F520</f>
        <v>0</v>
      </c>
      <c r="D517" s="323">
        <f>'План НП'!G520</f>
        <v>0</v>
      </c>
      <c r="E517" s="329"/>
      <c r="F517" s="330"/>
      <c r="G517" s="330"/>
      <c r="H517" s="330"/>
      <c r="I517" s="330"/>
      <c r="J517" s="330"/>
      <c r="K517" s="330"/>
      <c r="L517" s="331"/>
      <c r="M517" s="340">
        <f>'План НП'!C520</f>
        <v>0</v>
      </c>
      <c r="N517" s="339">
        <f>'План НП'!D520</f>
        <v>0</v>
      </c>
      <c r="O517" s="327">
        <f>'План НП'!AC520</f>
        <v>0</v>
      </c>
      <c r="P517" s="313">
        <f>'Основні дані'!$B$1</f>
        <v>260</v>
      </c>
    </row>
    <row r="518" spans="1:16" s="163" customFormat="1" ht="15.75">
      <c r="A518" s="328" t="str">
        <f>'План НП'!A521</f>
        <v>ВБ16.4</v>
      </c>
      <c r="B518" s="350">
        <f>'План НП'!B521</f>
        <v>0</v>
      </c>
      <c r="C518" s="323">
        <f>'План НП'!F521</f>
        <v>0</v>
      </c>
      <c r="D518" s="323">
        <f>'План НП'!G521</f>
        <v>0</v>
      </c>
      <c r="E518" s="329"/>
      <c r="F518" s="330"/>
      <c r="G518" s="330"/>
      <c r="H518" s="330"/>
      <c r="I518" s="330"/>
      <c r="J518" s="330"/>
      <c r="K518" s="330"/>
      <c r="L518" s="331"/>
      <c r="M518" s="340">
        <f>'План НП'!C521</f>
        <v>0</v>
      </c>
      <c r="N518" s="339">
        <f>'План НП'!D521</f>
        <v>0</v>
      </c>
      <c r="O518" s="327">
        <f>'План НП'!AC521</f>
        <v>0</v>
      </c>
      <c r="P518" s="313">
        <f>'Основні дані'!$B$1</f>
        <v>260</v>
      </c>
    </row>
    <row r="519" spans="1:16" s="163" customFormat="1" ht="15.75">
      <c r="A519" s="328" t="str">
        <f>'План НП'!A522</f>
        <v>ВБ16.5</v>
      </c>
      <c r="B519" s="350">
        <f>'План НП'!B522</f>
        <v>0</v>
      </c>
      <c r="C519" s="323">
        <f>'План НП'!F522</f>
        <v>0</v>
      </c>
      <c r="D519" s="323">
        <f>'План НП'!G522</f>
        <v>0</v>
      </c>
      <c r="E519" s="329"/>
      <c r="F519" s="330"/>
      <c r="G519" s="330"/>
      <c r="H519" s="330"/>
      <c r="I519" s="330"/>
      <c r="J519" s="330"/>
      <c r="K519" s="330"/>
      <c r="L519" s="331"/>
      <c r="M519" s="340">
        <f>'План НП'!C522</f>
        <v>0</v>
      </c>
      <c r="N519" s="339">
        <f>'План НП'!D522</f>
        <v>0</v>
      </c>
      <c r="O519" s="327">
        <f>'План НП'!AC522</f>
        <v>0</v>
      </c>
      <c r="P519" s="313">
        <f>'Основні дані'!$B$1</f>
        <v>260</v>
      </c>
    </row>
    <row r="520" spans="1:16" s="163" customFormat="1" ht="15.75">
      <c r="A520" s="328" t="str">
        <f>'План НП'!A523</f>
        <v>ВБ16.6</v>
      </c>
      <c r="B520" s="350">
        <f>'План НП'!B523</f>
        <v>0</v>
      </c>
      <c r="C520" s="323">
        <f>'План НП'!F523</f>
        <v>0</v>
      </c>
      <c r="D520" s="323">
        <f>'План НП'!G523</f>
        <v>0</v>
      </c>
      <c r="E520" s="329"/>
      <c r="F520" s="330"/>
      <c r="G520" s="330"/>
      <c r="H520" s="330"/>
      <c r="I520" s="330"/>
      <c r="J520" s="330"/>
      <c r="K520" s="330"/>
      <c r="L520" s="331"/>
      <c r="M520" s="340">
        <f>'План НП'!C523</f>
        <v>0</v>
      </c>
      <c r="N520" s="339">
        <f>'План НП'!D523</f>
        <v>0</v>
      </c>
      <c r="O520" s="327">
        <f>'План НП'!AC523</f>
        <v>0</v>
      </c>
      <c r="P520" s="313">
        <f>'Основні дані'!$B$1</f>
        <v>260</v>
      </c>
    </row>
    <row r="521" spans="1:16" s="163" customFormat="1" ht="15.75">
      <c r="A521" s="328" t="str">
        <f>'План НП'!A524</f>
        <v>ВБ16.7</v>
      </c>
      <c r="B521" s="350">
        <f>'План НП'!B524</f>
        <v>0</v>
      </c>
      <c r="C521" s="323">
        <f>'План НП'!F524</f>
        <v>0</v>
      </c>
      <c r="D521" s="323">
        <f>'План НП'!G524</f>
        <v>0</v>
      </c>
      <c r="E521" s="329"/>
      <c r="F521" s="330"/>
      <c r="G521" s="330"/>
      <c r="H521" s="330"/>
      <c r="I521" s="330"/>
      <c r="J521" s="330"/>
      <c r="K521" s="330"/>
      <c r="L521" s="331"/>
      <c r="M521" s="340">
        <f>'План НП'!C524</f>
        <v>0</v>
      </c>
      <c r="N521" s="339">
        <f>'План НП'!D524</f>
        <v>0</v>
      </c>
      <c r="O521" s="327">
        <f>'План НП'!AC524</f>
        <v>0</v>
      </c>
      <c r="P521" s="313">
        <f>'Основні дані'!$B$1</f>
        <v>260</v>
      </c>
    </row>
    <row r="522" spans="1:16" s="163" customFormat="1" ht="15.75">
      <c r="A522" s="328" t="str">
        <f>'План НП'!A525</f>
        <v>ВБ16.8</v>
      </c>
      <c r="B522" s="350">
        <f>'План НП'!B525</f>
        <v>0</v>
      </c>
      <c r="C522" s="323">
        <f>'План НП'!F525</f>
        <v>0</v>
      </c>
      <c r="D522" s="323">
        <f>'План НП'!G525</f>
        <v>0</v>
      </c>
      <c r="E522" s="329"/>
      <c r="F522" s="330"/>
      <c r="G522" s="330"/>
      <c r="H522" s="330"/>
      <c r="I522" s="330"/>
      <c r="J522" s="330"/>
      <c r="K522" s="330"/>
      <c r="L522" s="331"/>
      <c r="M522" s="340">
        <f>'План НП'!C525</f>
        <v>0</v>
      </c>
      <c r="N522" s="339">
        <f>'План НП'!D525</f>
        <v>0</v>
      </c>
      <c r="O522" s="327">
        <f>'План НП'!AC525</f>
        <v>0</v>
      </c>
      <c r="P522" s="313">
        <f>'Основні дані'!$B$1</f>
        <v>260</v>
      </c>
    </row>
    <row r="523" spans="1:16" s="163" customFormat="1" ht="15.75">
      <c r="A523" s="328" t="str">
        <f>'План НП'!A526</f>
        <v>ВБ16.9</v>
      </c>
      <c r="B523" s="350">
        <f>'План НП'!B526</f>
        <v>0</v>
      </c>
      <c r="C523" s="323">
        <f>'План НП'!F526</f>
        <v>0</v>
      </c>
      <c r="D523" s="323">
        <f>'План НП'!G526</f>
        <v>0</v>
      </c>
      <c r="E523" s="329"/>
      <c r="F523" s="330"/>
      <c r="G523" s="330"/>
      <c r="H523" s="330"/>
      <c r="I523" s="330"/>
      <c r="J523" s="330"/>
      <c r="K523" s="330"/>
      <c r="L523" s="331"/>
      <c r="M523" s="340">
        <f>'План НП'!C526</f>
        <v>0</v>
      </c>
      <c r="N523" s="339">
        <f>'План НП'!D526</f>
        <v>0</v>
      </c>
      <c r="O523" s="327">
        <f>'План НП'!AC526</f>
        <v>0</v>
      </c>
      <c r="P523" s="313">
        <f>'Основні дані'!$B$1</f>
        <v>260</v>
      </c>
    </row>
    <row r="524" spans="1:16" s="163" customFormat="1" ht="15.75">
      <c r="A524" s="328" t="str">
        <f>'План НП'!A527</f>
        <v>ВБ16.10</v>
      </c>
      <c r="B524" s="350">
        <f>'План НП'!B527</f>
        <v>0</v>
      </c>
      <c r="C524" s="323">
        <f>'План НП'!F527</f>
        <v>0</v>
      </c>
      <c r="D524" s="323">
        <f>'План НП'!G527</f>
        <v>0</v>
      </c>
      <c r="E524" s="329"/>
      <c r="F524" s="330"/>
      <c r="G524" s="330"/>
      <c r="H524" s="330"/>
      <c r="I524" s="330"/>
      <c r="J524" s="330"/>
      <c r="K524" s="330"/>
      <c r="L524" s="331"/>
      <c r="M524" s="340">
        <f>'План НП'!C527</f>
        <v>0</v>
      </c>
      <c r="N524" s="339">
        <f>'План НП'!D527</f>
        <v>0</v>
      </c>
      <c r="O524" s="327">
        <f>'План НП'!AC527</f>
        <v>0</v>
      </c>
      <c r="P524" s="313">
        <f>'Основні дані'!$B$1</f>
        <v>260</v>
      </c>
    </row>
    <row r="525" spans="1:16" s="163" customFormat="1" ht="15.75">
      <c r="A525" s="328" t="str">
        <f>'План НП'!A528</f>
        <v>ВБ16.11</v>
      </c>
      <c r="B525" s="350">
        <f>'План НП'!B528</f>
        <v>0</v>
      </c>
      <c r="C525" s="323">
        <f>'План НП'!F528</f>
        <v>0</v>
      </c>
      <c r="D525" s="323">
        <f>'План НП'!G528</f>
        <v>0</v>
      </c>
      <c r="E525" s="329"/>
      <c r="F525" s="330"/>
      <c r="G525" s="330"/>
      <c r="H525" s="330"/>
      <c r="I525" s="330"/>
      <c r="J525" s="330"/>
      <c r="K525" s="330"/>
      <c r="L525" s="331"/>
      <c r="M525" s="340">
        <f>'План НП'!C528</f>
        <v>0</v>
      </c>
      <c r="N525" s="339">
        <f>'План НП'!D528</f>
        <v>0</v>
      </c>
      <c r="O525" s="327">
        <f>'План НП'!AC528</f>
        <v>0</v>
      </c>
      <c r="P525" s="313">
        <f>'Основні дані'!$B$1</f>
        <v>260</v>
      </c>
    </row>
    <row r="526" spans="1:16" s="163" customFormat="1" ht="15.75">
      <c r="A526" s="328" t="str">
        <f>'План НП'!A529</f>
        <v>ВБ16.12</v>
      </c>
      <c r="B526" s="350">
        <f>'План НП'!B529</f>
        <v>0</v>
      </c>
      <c r="C526" s="323">
        <f>'План НП'!F529</f>
        <v>0</v>
      </c>
      <c r="D526" s="323">
        <f>'План НП'!G529</f>
        <v>0</v>
      </c>
      <c r="E526" s="329"/>
      <c r="F526" s="330"/>
      <c r="G526" s="330"/>
      <c r="H526" s="330"/>
      <c r="I526" s="330"/>
      <c r="J526" s="330"/>
      <c r="K526" s="330"/>
      <c r="L526" s="331"/>
      <c r="M526" s="340">
        <f>'План НП'!C529</f>
        <v>0</v>
      </c>
      <c r="N526" s="339">
        <f>'План НП'!D529</f>
        <v>0</v>
      </c>
      <c r="O526" s="327">
        <f>'План НП'!AC529</f>
        <v>0</v>
      </c>
      <c r="P526" s="313">
        <f>'Основні дані'!$B$1</f>
        <v>260</v>
      </c>
    </row>
    <row r="527" spans="1:16" s="163" customFormat="1" ht="15.75">
      <c r="A527" s="328" t="str">
        <f>'План НП'!A530</f>
        <v>ВБ16.13</v>
      </c>
      <c r="B527" s="350">
        <f>'План НП'!B530</f>
        <v>0</v>
      </c>
      <c r="C527" s="323">
        <f>'План НП'!F530</f>
        <v>0</v>
      </c>
      <c r="D527" s="323">
        <f>'План НП'!G530</f>
        <v>0</v>
      </c>
      <c r="E527" s="329"/>
      <c r="F527" s="330"/>
      <c r="G527" s="330"/>
      <c r="H527" s="330"/>
      <c r="I527" s="330"/>
      <c r="J527" s="330"/>
      <c r="K527" s="330"/>
      <c r="L527" s="331"/>
      <c r="M527" s="340">
        <f>'План НП'!C530</f>
        <v>0</v>
      </c>
      <c r="N527" s="339">
        <f>'План НП'!D530</f>
        <v>0</v>
      </c>
      <c r="O527" s="327">
        <f>'План НП'!AC530</f>
        <v>0</v>
      </c>
      <c r="P527" s="313">
        <f>'Основні дані'!$B$1</f>
        <v>260</v>
      </c>
    </row>
    <row r="528" spans="1:16" s="163" customFormat="1" ht="15.75">
      <c r="A528" s="328" t="str">
        <f>'План НП'!A531</f>
        <v>ВБ16.14</v>
      </c>
      <c r="B528" s="350">
        <f>'План НП'!B531</f>
        <v>0</v>
      </c>
      <c r="C528" s="323">
        <f>'План НП'!F531</f>
        <v>0</v>
      </c>
      <c r="D528" s="323">
        <f>'План НП'!G531</f>
        <v>0</v>
      </c>
      <c r="E528" s="329"/>
      <c r="F528" s="330"/>
      <c r="G528" s="330"/>
      <c r="H528" s="330"/>
      <c r="I528" s="330"/>
      <c r="J528" s="330"/>
      <c r="K528" s="330"/>
      <c r="L528" s="331"/>
      <c r="M528" s="340">
        <f>'План НП'!C531</f>
        <v>0</v>
      </c>
      <c r="N528" s="339">
        <f>'План НП'!D531</f>
        <v>0</v>
      </c>
      <c r="O528" s="327">
        <f>'План НП'!AC531</f>
        <v>0</v>
      </c>
      <c r="P528" s="313">
        <f>'Основні дані'!$B$1</f>
        <v>260</v>
      </c>
    </row>
    <row r="529" spans="1:16" s="163" customFormat="1" ht="15.75">
      <c r="A529" s="328" t="str">
        <f>'План НП'!A532</f>
        <v>ВБ16.15</v>
      </c>
      <c r="B529" s="350">
        <f>'План НП'!B532</f>
        <v>0</v>
      </c>
      <c r="C529" s="323">
        <f>'План НП'!F532</f>
        <v>0</v>
      </c>
      <c r="D529" s="323">
        <f>'План НП'!G532</f>
        <v>0</v>
      </c>
      <c r="E529" s="329"/>
      <c r="F529" s="330"/>
      <c r="G529" s="330"/>
      <c r="H529" s="330"/>
      <c r="I529" s="330"/>
      <c r="J529" s="330"/>
      <c r="K529" s="330"/>
      <c r="L529" s="331"/>
      <c r="M529" s="340">
        <f>'План НП'!C532</f>
        <v>0</v>
      </c>
      <c r="N529" s="339">
        <f>'План НП'!D532</f>
        <v>0</v>
      </c>
      <c r="O529" s="327">
        <f>'План НП'!AC532</f>
        <v>0</v>
      </c>
      <c r="P529" s="313">
        <f>'Основні дані'!$B$1</f>
        <v>260</v>
      </c>
    </row>
    <row r="530" spans="1:16" s="163" customFormat="1" ht="15.75">
      <c r="A530" s="328" t="str">
        <f>'План НП'!A533</f>
        <v>ВБ16.16</v>
      </c>
      <c r="B530" s="350">
        <f>'План НП'!B533</f>
        <v>0</v>
      </c>
      <c r="C530" s="323">
        <f>'План НП'!F533</f>
        <v>0</v>
      </c>
      <c r="D530" s="323">
        <f>'План НП'!G533</f>
        <v>0</v>
      </c>
      <c r="E530" s="329"/>
      <c r="F530" s="330"/>
      <c r="G530" s="330"/>
      <c r="H530" s="330"/>
      <c r="I530" s="330"/>
      <c r="J530" s="330"/>
      <c r="K530" s="330"/>
      <c r="L530" s="331"/>
      <c r="M530" s="340">
        <f>'План НП'!C533</f>
        <v>0</v>
      </c>
      <c r="N530" s="339">
        <f>'План НП'!D533</f>
        <v>0</v>
      </c>
      <c r="O530" s="327">
        <f>'План НП'!AC533</f>
        <v>0</v>
      </c>
      <c r="P530" s="313">
        <f>'Основні дані'!$B$1</f>
        <v>260</v>
      </c>
    </row>
    <row r="531" spans="1:16" s="163" customFormat="1" ht="15.75">
      <c r="A531" s="328" t="str">
        <f>'План НП'!A534</f>
        <v>ВБ16.17</v>
      </c>
      <c r="B531" s="350">
        <f>'План НП'!B534</f>
        <v>0</v>
      </c>
      <c r="C531" s="323">
        <f>'План НП'!F534</f>
        <v>0</v>
      </c>
      <c r="D531" s="323">
        <f>'План НП'!G534</f>
        <v>0</v>
      </c>
      <c r="E531" s="329"/>
      <c r="F531" s="330"/>
      <c r="G531" s="330"/>
      <c r="H531" s="330"/>
      <c r="I531" s="330"/>
      <c r="J531" s="330"/>
      <c r="K531" s="330"/>
      <c r="L531" s="331"/>
      <c r="M531" s="340">
        <f>'План НП'!C534</f>
        <v>0</v>
      </c>
      <c r="N531" s="339">
        <f>'План НП'!D534</f>
        <v>0</v>
      </c>
      <c r="O531" s="327">
        <f>'План НП'!AC534</f>
        <v>0</v>
      </c>
      <c r="P531" s="313">
        <f>'Основні дані'!$B$1</f>
        <v>260</v>
      </c>
    </row>
    <row r="532" spans="1:16" s="163" customFormat="1" ht="15.75">
      <c r="A532" s="328" t="str">
        <f>'План НП'!A535</f>
        <v>ВБ16.18</v>
      </c>
      <c r="B532" s="350">
        <f>'План НП'!B535</f>
        <v>0</v>
      </c>
      <c r="C532" s="323">
        <f>'План НП'!F535</f>
        <v>0</v>
      </c>
      <c r="D532" s="323">
        <f>'План НП'!G535</f>
        <v>0</v>
      </c>
      <c r="E532" s="329"/>
      <c r="F532" s="330"/>
      <c r="G532" s="330"/>
      <c r="H532" s="330"/>
      <c r="I532" s="330"/>
      <c r="J532" s="330"/>
      <c r="K532" s="330"/>
      <c r="L532" s="331"/>
      <c r="M532" s="340">
        <f>'План НП'!C535</f>
        <v>0</v>
      </c>
      <c r="N532" s="339">
        <f>'План НП'!D535</f>
        <v>0</v>
      </c>
      <c r="O532" s="327">
        <f>'План НП'!AC535</f>
        <v>0</v>
      </c>
      <c r="P532" s="313">
        <f>'Основні дані'!$B$1</f>
        <v>260</v>
      </c>
    </row>
    <row r="533" spans="1:16" s="163" customFormat="1" ht="15.75">
      <c r="A533" s="328" t="str">
        <f>'План НП'!A536</f>
        <v>ВБ16.19</v>
      </c>
      <c r="B533" s="350">
        <f>'План НП'!B536</f>
        <v>0</v>
      </c>
      <c r="C533" s="323">
        <f>'План НП'!F536</f>
        <v>0</v>
      </c>
      <c r="D533" s="323">
        <f>'План НП'!G536</f>
        <v>0</v>
      </c>
      <c r="E533" s="329"/>
      <c r="F533" s="330"/>
      <c r="G533" s="330"/>
      <c r="H533" s="330"/>
      <c r="I533" s="330"/>
      <c r="J533" s="330"/>
      <c r="K533" s="330"/>
      <c r="L533" s="331"/>
      <c r="M533" s="340">
        <f>'План НП'!C536</f>
        <v>0</v>
      </c>
      <c r="N533" s="339">
        <f>'План НП'!D536</f>
        <v>0</v>
      </c>
      <c r="O533" s="327">
        <f>'План НП'!AC536</f>
        <v>0</v>
      </c>
      <c r="P533" s="313">
        <f>'Основні дані'!$B$1</f>
        <v>260</v>
      </c>
    </row>
    <row r="534" spans="1:16" s="163" customFormat="1" ht="15.75">
      <c r="A534" s="328" t="str">
        <f>'План НП'!A537</f>
        <v>ВБ16.20</v>
      </c>
      <c r="B534" s="350">
        <f>'План НП'!B537</f>
        <v>0</v>
      </c>
      <c r="C534" s="323">
        <f>'План НП'!F537</f>
        <v>0</v>
      </c>
      <c r="D534" s="323">
        <f>'План НП'!G537</f>
        <v>0</v>
      </c>
      <c r="E534" s="329"/>
      <c r="F534" s="330"/>
      <c r="G534" s="330"/>
      <c r="H534" s="330"/>
      <c r="I534" s="330"/>
      <c r="J534" s="330"/>
      <c r="K534" s="330"/>
      <c r="L534" s="331"/>
      <c r="M534" s="340">
        <f>'План НП'!C537</f>
        <v>0</v>
      </c>
      <c r="N534" s="339">
        <f>'План НП'!D537</f>
        <v>0</v>
      </c>
      <c r="O534" s="327">
        <f>'План НП'!AC537</f>
        <v>0</v>
      </c>
      <c r="P534" s="313">
        <f>'Основні дані'!$B$1</f>
        <v>260</v>
      </c>
    </row>
    <row r="535" spans="1:16" s="163" customFormat="1" ht="15.75">
      <c r="A535" s="328" t="str">
        <f>'План НП'!A538</f>
        <v>ВБ16.21</v>
      </c>
      <c r="B535" s="350">
        <f>'План НП'!B538</f>
        <v>0</v>
      </c>
      <c r="C535" s="323">
        <f>'План НП'!F538</f>
        <v>0</v>
      </c>
      <c r="D535" s="323">
        <f>'План НП'!G538</f>
        <v>0</v>
      </c>
      <c r="E535" s="329"/>
      <c r="F535" s="330"/>
      <c r="G535" s="330"/>
      <c r="H535" s="330"/>
      <c r="I535" s="330"/>
      <c r="J535" s="330"/>
      <c r="K535" s="330"/>
      <c r="L535" s="331"/>
      <c r="M535" s="340">
        <f>'План НП'!C538</f>
        <v>0</v>
      </c>
      <c r="N535" s="339">
        <f>'План НП'!D538</f>
        <v>0</v>
      </c>
      <c r="O535" s="327">
        <f>'План НП'!AC538</f>
        <v>0</v>
      </c>
      <c r="P535" s="313">
        <f>'Основні дані'!$B$1</f>
        <v>260</v>
      </c>
    </row>
    <row r="536" spans="1:16" s="163" customFormat="1" ht="15.75">
      <c r="A536" s="328" t="str">
        <f>'План НП'!A539</f>
        <v>ВБ16.22</v>
      </c>
      <c r="B536" s="350">
        <f>'План НП'!B539</f>
        <v>0</v>
      </c>
      <c r="C536" s="323">
        <f>'План НП'!F539</f>
        <v>0</v>
      </c>
      <c r="D536" s="323">
        <f>'План НП'!G539</f>
        <v>0</v>
      </c>
      <c r="E536" s="329"/>
      <c r="F536" s="330"/>
      <c r="G536" s="330"/>
      <c r="H536" s="330"/>
      <c r="I536" s="330"/>
      <c r="J536" s="330"/>
      <c r="K536" s="330"/>
      <c r="L536" s="331"/>
      <c r="M536" s="340">
        <f>'План НП'!C539</f>
        <v>0</v>
      </c>
      <c r="N536" s="339">
        <f>'План НП'!D539</f>
        <v>0</v>
      </c>
      <c r="O536" s="327">
        <f>'План НП'!AC539</f>
        <v>0</v>
      </c>
      <c r="P536" s="313">
        <f>'Основні дані'!$B$1</f>
        <v>260</v>
      </c>
    </row>
    <row r="537" spans="1:16" s="163" customFormat="1" ht="15.75">
      <c r="A537" s="328" t="str">
        <f>'План НП'!A540</f>
        <v>ВБ16.23</v>
      </c>
      <c r="B537" s="350">
        <f>'План НП'!B540</f>
        <v>0</v>
      </c>
      <c r="C537" s="323">
        <f>'План НП'!F540</f>
        <v>0</v>
      </c>
      <c r="D537" s="323">
        <f>'План НП'!G540</f>
        <v>0</v>
      </c>
      <c r="E537" s="329"/>
      <c r="F537" s="330"/>
      <c r="G537" s="330"/>
      <c r="H537" s="330"/>
      <c r="I537" s="330"/>
      <c r="J537" s="330"/>
      <c r="K537" s="330"/>
      <c r="L537" s="331"/>
      <c r="M537" s="340">
        <f>'План НП'!C540</f>
        <v>0</v>
      </c>
      <c r="N537" s="339">
        <f>'План НП'!D540</f>
        <v>0</v>
      </c>
      <c r="O537" s="327">
        <f>'План НП'!AC540</f>
        <v>0</v>
      </c>
      <c r="P537" s="313">
        <f>'Основні дані'!$B$1</f>
        <v>260</v>
      </c>
    </row>
    <row r="538" spans="1:16" s="163" customFormat="1" ht="15.75">
      <c r="A538" s="328" t="str">
        <f>'План НП'!A541</f>
        <v>ВБ16.24</v>
      </c>
      <c r="B538" s="350">
        <f>'План НП'!B541</f>
        <v>0</v>
      </c>
      <c r="C538" s="323">
        <f>'План НП'!F541</f>
        <v>0</v>
      </c>
      <c r="D538" s="323">
        <f>'План НП'!G541</f>
        <v>0</v>
      </c>
      <c r="E538" s="329"/>
      <c r="F538" s="330"/>
      <c r="G538" s="330"/>
      <c r="H538" s="330"/>
      <c r="I538" s="330"/>
      <c r="J538" s="330"/>
      <c r="K538" s="330"/>
      <c r="L538" s="331"/>
      <c r="M538" s="340">
        <f>'План НП'!C541</f>
        <v>0</v>
      </c>
      <c r="N538" s="339">
        <f>'План НП'!D541</f>
        <v>0</v>
      </c>
      <c r="O538" s="327">
        <f>'План НП'!AC541</f>
        <v>0</v>
      </c>
      <c r="P538" s="313">
        <f>'Основні дані'!$B$1</f>
        <v>260</v>
      </c>
    </row>
    <row r="539" spans="1:16" s="163" customFormat="1" ht="15.75">
      <c r="A539" s="328" t="str">
        <f>'План НП'!A542</f>
        <v>ВБ16.25</v>
      </c>
      <c r="B539" s="350">
        <f>'План НП'!B542</f>
        <v>0</v>
      </c>
      <c r="C539" s="323">
        <f>'План НП'!F542</f>
        <v>0</v>
      </c>
      <c r="D539" s="323">
        <f>'План НП'!G542</f>
        <v>0</v>
      </c>
      <c r="E539" s="329"/>
      <c r="F539" s="330"/>
      <c r="G539" s="330"/>
      <c r="H539" s="330"/>
      <c r="I539" s="330"/>
      <c r="J539" s="330"/>
      <c r="K539" s="330"/>
      <c r="L539" s="331"/>
      <c r="M539" s="340">
        <f>'План НП'!C542</f>
        <v>0</v>
      </c>
      <c r="N539" s="339">
        <f>'План НП'!D542</f>
        <v>0</v>
      </c>
      <c r="O539" s="327">
        <f>'План НП'!AC542</f>
        <v>0</v>
      </c>
      <c r="P539" s="313">
        <f>'Основні дані'!$B$1</f>
        <v>260</v>
      </c>
    </row>
    <row r="540" spans="1:16" s="163" customFormat="1" ht="15.75">
      <c r="A540" s="554">
        <f>'План НП'!A543</f>
        <v>0</v>
      </c>
      <c r="B540" s="555" t="str">
        <f>'План НП'!B543</f>
        <v>Практика</v>
      </c>
      <c r="C540" s="556">
        <f>'План НП'!F543</f>
        <v>6</v>
      </c>
      <c r="D540" s="556">
        <f>'План НП'!G543</f>
        <v>180</v>
      </c>
      <c r="E540" s="557"/>
      <c r="F540" s="558"/>
      <c r="G540" s="558"/>
      <c r="H540" s="558"/>
      <c r="I540" s="558"/>
      <c r="J540" s="558"/>
      <c r="K540" s="558"/>
      <c r="L540" s="559"/>
      <c r="M540" s="560">
        <f>'План НП'!C543</f>
        <v>0</v>
      </c>
      <c r="N540" s="561" t="str">
        <f>'План НП'!D543</f>
        <v>8</v>
      </c>
      <c r="O540" s="562">
        <f>'План НП'!AC543</f>
        <v>0</v>
      </c>
      <c r="P540" s="313">
        <f>'Основні дані'!$B$1</f>
        <v>260</v>
      </c>
    </row>
    <row r="541" spans="1:16" s="163" customFormat="1" ht="16.5" thickBot="1">
      <c r="A541" s="554">
        <f>'План НП'!A544</f>
        <v>0</v>
      </c>
      <c r="B541" s="555" t="str">
        <f>'План НП'!B544</f>
        <v>Атестація</v>
      </c>
      <c r="C541" s="556">
        <f>'План НП'!F544</f>
        <v>6</v>
      </c>
      <c r="D541" s="556">
        <f>'План НП'!G544</f>
        <v>180</v>
      </c>
      <c r="E541" s="557"/>
      <c r="F541" s="558"/>
      <c r="G541" s="558"/>
      <c r="H541" s="558"/>
      <c r="I541" s="558"/>
      <c r="J541" s="558"/>
      <c r="K541" s="558"/>
      <c r="L541" s="559"/>
      <c r="M541" s="560">
        <f>'План НП'!C544</f>
        <v>0</v>
      </c>
      <c r="N541" s="561">
        <f>'План НП'!D544</f>
        <v>0</v>
      </c>
      <c r="O541" s="562">
        <f>'План НП'!AC544</f>
        <v>0</v>
      </c>
      <c r="P541" s="313">
        <f>'Основні дані'!$B$1</f>
        <v>260</v>
      </c>
    </row>
    <row r="542" spans="1:16" s="162" customFormat="1" ht="18" customHeight="1" thickBot="1">
      <c r="A542" s="491" t="str">
        <f>'План НП'!A545</f>
        <v>3.2</v>
      </c>
      <c r="B542" s="492" t="str">
        <f>'План НП'!B545</f>
        <v>Дисципліни вільного вибору студента   </v>
      </c>
      <c r="C542" s="493">
        <f>'План НП'!F545</f>
        <v>12</v>
      </c>
      <c r="D542" s="493">
        <f>'План НП'!G545</f>
        <v>360</v>
      </c>
      <c r="E542" s="494"/>
      <c r="F542" s="495"/>
      <c r="G542" s="495"/>
      <c r="H542" s="495"/>
      <c r="I542" s="495"/>
      <c r="J542" s="495"/>
      <c r="K542" s="495"/>
      <c r="L542" s="496"/>
      <c r="M542" s="497">
        <f>'План НП'!C545</f>
        <v>0</v>
      </c>
      <c r="N542" s="498">
        <f>'План НП'!D545</f>
        <v>0</v>
      </c>
      <c r="O542" s="499" t="str">
        <f>IF(C542=0,"0%",CONCATENATE(ROUND(C542*100/C92,2),"%"))</f>
        <v>50%</v>
      </c>
      <c r="P542" s="313">
        <f>'Основні дані'!$B$1</f>
        <v>260</v>
      </c>
    </row>
    <row r="543" spans="1:16" s="163" customFormat="1" ht="15.75">
      <c r="A543" s="328" t="str">
        <f>'План НП'!A546</f>
        <v>ВC1</v>
      </c>
      <c r="B543" s="563" t="str">
        <f>'План НП'!B546</f>
        <v>Соціологія</v>
      </c>
      <c r="C543" s="323">
        <f>'План НП'!F546</f>
        <v>4</v>
      </c>
      <c r="D543" s="323">
        <f>'План НП'!G546</f>
        <v>120</v>
      </c>
      <c r="E543" s="329"/>
      <c r="F543" s="330"/>
      <c r="G543" s="330"/>
      <c r="H543" s="330"/>
      <c r="I543" s="330"/>
      <c r="J543" s="330"/>
      <c r="K543" s="330"/>
      <c r="L543" s="331"/>
      <c r="M543" s="340">
        <f>'План НП'!C546</f>
        <v>0</v>
      </c>
      <c r="N543" s="339">
        <f>'План НП'!D546</f>
        <v>0</v>
      </c>
      <c r="O543" s="327">
        <f>'План НП'!AC546</f>
        <v>0</v>
      </c>
      <c r="P543" s="313">
        <f>'Основні дані'!$B$1</f>
        <v>260</v>
      </c>
    </row>
    <row r="544" spans="1:16" s="163" customFormat="1" ht="15.75">
      <c r="A544" s="328" t="str">
        <f>'План НП'!A547</f>
        <v>ВC2</v>
      </c>
      <c r="B544" s="563" t="str">
        <f>'План НП'!B547</f>
        <v>Політологія</v>
      </c>
      <c r="C544" s="323">
        <f>'План НП'!F547</f>
        <v>4</v>
      </c>
      <c r="D544" s="323">
        <f>'План НП'!G547</f>
        <v>120</v>
      </c>
      <c r="E544" s="329"/>
      <c r="F544" s="330"/>
      <c r="G544" s="330"/>
      <c r="H544" s="330"/>
      <c r="I544" s="330"/>
      <c r="J544" s="330"/>
      <c r="K544" s="330"/>
      <c r="L544" s="331"/>
      <c r="M544" s="340">
        <f>'План НП'!C547</f>
        <v>0</v>
      </c>
      <c r="N544" s="339">
        <f>'План НП'!D547</f>
        <v>0</v>
      </c>
      <c r="O544" s="327">
        <f>'План НП'!AC547</f>
        <v>0</v>
      </c>
      <c r="P544" s="313">
        <f>'Основні дані'!$B$1</f>
        <v>260</v>
      </c>
    </row>
    <row r="545" spans="1:16" s="163" customFormat="1" ht="16.5" thickBot="1">
      <c r="A545" s="328" t="str">
        <f>'План НП'!A548</f>
        <v>ВC3</v>
      </c>
      <c r="B545" s="563" t="str">
        <f>'План НП'!B548</f>
        <v>Психологія</v>
      </c>
      <c r="C545" s="323">
        <f>'План НП'!F548</f>
        <v>4</v>
      </c>
      <c r="D545" s="323">
        <f>'План НП'!G548</f>
        <v>120</v>
      </c>
      <c r="E545" s="329"/>
      <c r="F545" s="330"/>
      <c r="G545" s="330"/>
      <c r="H545" s="330"/>
      <c r="I545" s="330"/>
      <c r="J545" s="330"/>
      <c r="K545" s="330"/>
      <c r="L545" s="331"/>
      <c r="M545" s="340">
        <f>'План НП'!C548</f>
        <v>0</v>
      </c>
      <c r="N545" s="339">
        <f>'План НП'!D548</f>
        <v>0</v>
      </c>
      <c r="O545" s="327">
        <f>'План НП'!AC548</f>
        <v>0</v>
      </c>
      <c r="P545" s="313">
        <f>'Основні дані'!$B$1</f>
        <v>260</v>
      </c>
    </row>
    <row r="546" spans="1:16" s="162" customFormat="1" ht="19.5" thickBot="1">
      <c r="A546" s="172">
        <f>'План НП'!A549</f>
        <v>0</v>
      </c>
      <c r="B546" s="389" t="str">
        <f>'План НП'!B549</f>
        <v>Загальна кількість за термін підготовки</v>
      </c>
      <c r="C546" s="173">
        <f>'План НП'!F549</f>
        <v>144</v>
      </c>
      <c r="D546" s="173">
        <f>'План НП'!G549</f>
        <v>4320</v>
      </c>
      <c r="E546" s="174"/>
      <c r="F546" s="175"/>
      <c r="G546" s="175"/>
      <c r="H546" s="175"/>
      <c r="I546" s="175"/>
      <c r="J546" s="175"/>
      <c r="K546" s="175"/>
      <c r="L546" s="176"/>
      <c r="M546" s="343">
        <f>'План НП'!C549</f>
        <v>0</v>
      </c>
      <c r="N546" s="344">
        <f>'План НП'!D549</f>
        <v>0</v>
      </c>
      <c r="O546" s="177">
        <f>'План НП'!AC549</f>
        <v>0</v>
      </c>
      <c r="P546" s="313">
        <f>'Основні дані'!$B$1</f>
        <v>260</v>
      </c>
    </row>
  </sheetData>
  <sheetProtection password="C615" sheet="1" formatCells="0" formatColumns="0" formatRows="0" insertColumns="0" insertRows="0" insertHyperlinks="0" deleteColumn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mg</cp:lastModifiedBy>
  <cp:lastPrinted>2016-04-27T06:53:57Z</cp:lastPrinted>
  <dcterms:created xsi:type="dcterms:W3CDTF">2002-01-25T08:51:42Z</dcterms:created>
  <dcterms:modified xsi:type="dcterms:W3CDTF">2020-12-21T10:24:20Z</dcterms:modified>
  <cp:category/>
  <cp:version/>
  <cp:contentType/>
  <cp:contentStatus/>
</cp:coreProperties>
</file>