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0490" windowHeight="7620" tabRatio="598" firstSheet="1" activeTab="5"/>
  </bookViews>
  <sheets>
    <sheet name="Довідник" sheetId="1" r:id="rId1"/>
    <sheet name="Основні дані" sheetId="2" r:id="rId2"/>
    <sheet name="Титул" sheetId="3" r:id="rId3"/>
    <sheet name="План НП" sheetId="4" r:id="rId4"/>
    <sheet name="ДВВ" sheetId="5" r:id="rId5"/>
    <sheet name="Зміст" sheetId="6" r:id="rId6"/>
  </sheets>
  <definedNames>
    <definedName name="_xlnm._FilterDatabase" localSheetId="5" hidden="1">'Зміст'!$A$12:$P$212</definedName>
    <definedName name="_xlnm._FilterDatabase" localSheetId="3" hidden="1">'План НП'!$A$11:$V$233</definedName>
    <definedName name="_xlnm.Print_Titles" localSheetId="5">'Зміст'!$12:$12</definedName>
    <definedName name="_xlnm.Print_Titles" localSheetId="3">'План НП'!$11:$11</definedName>
    <definedName name="_xlnm.Print_Area" localSheetId="5">'Зміст'!$A$4:$O$214</definedName>
    <definedName name="_xlnm.Print_Area" localSheetId="1">'Основні дані'!$A$1:$B$22</definedName>
    <definedName name="_xlnm.Print_Area" localSheetId="3">'План НП'!$A$1:$U$259</definedName>
    <definedName name="_xlnm.Print_Area" localSheetId="2">'Титул'!$A$1:$BA$39</definedName>
  </definedNames>
  <calcPr fullCalcOnLoad="1"/>
</workbook>
</file>

<file path=xl/comments2.xml><?xml version="1.0" encoding="utf-8"?>
<comments xmlns="http://schemas.openxmlformats.org/spreadsheetml/2006/main">
  <authors>
    <author>Admin</author>
  </authors>
  <commentList>
    <comment ref="B2" authorId="0">
      <text>
        <r>
          <rPr>
            <b/>
            <sz val="16"/>
            <rFont val="Tahoma"/>
            <family val="2"/>
          </rPr>
          <t>форма навчання</t>
        </r>
        <r>
          <rPr>
            <sz val="16"/>
            <rFont val="Tahoma"/>
            <family val="2"/>
          </rPr>
          <t>: денна-не вказується, з-заочна, с-скорочена;д- дистанційна; і-іноземці; di-додатковий прийом; скорочена назва мови викладання (.е – англійська мова, .f – французький мова)</t>
        </r>
      </text>
    </comment>
  </commentList>
</comments>
</file>

<file path=xl/sharedStrings.xml><?xml version="1.0" encoding="utf-8"?>
<sst xmlns="http://schemas.openxmlformats.org/spreadsheetml/2006/main" count="933" uniqueCount="623">
  <si>
    <t>сум</t>
  </si>
  <si>
    <t>Т теор.навчання</t>
  </si>
  <si>
    <t>буквы укр</t>
  </si>
  <si>
    <t>ЗАТВЕРДЖУЮ</t>
  </si>
  <si>
    <t>Всього</t>
  </si>
  <si>
    <t>Вид практики</t>
  </si>
  <si>
    <t>Семестр</t>
  </si>
  <si>
    <t xml:space="preserve">Форма навчання </t>
  </si>
  <si>
    <t>Курс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</si>
  <si>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</si>
  <si>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</si>
  <si>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</si>
  <si>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</si>
  <si>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</si>
  <si>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</si>
  <si>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</si>
  <si>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</si>
  <si>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</si>
  <si>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</si>
  <si>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</si>
  <si>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</si>
  <si>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_______________________________________</t>
  </si>
  <si>
    <t>НАВЧАЛЬНИЙ   ПЛАН</t>
  </si>
  <si>
    <t>І. Графік навчального процесу</t>
  </si>
  <si>
    <t>Позначення:</t>
  </si>
  <si>
    <t>К</t>
  </si>
  <si>
    <t>П</t>
  </si>
  <si>
    <t>Тривалість      (у тижнях)</t>
  </si>
  <si>
    <t>-</t>
  </si>
  <si>
    <t>НАЦІОНАЛЬНИЙ ТЕХНІЧНИЙ УНІВЕРСИТЕТ "ХАРКІВСЬКИЙ ПОЛІТЕХНІЧНИЙ ІНСТИТУТ"</t>
  </si>
  <si>
    <t>С</t>
  </si>
  <si>
    <t>Д</t>
  </si>
  <si>
    <t>Практика</t>
  </si>
  <si>
    <t>практичні</t>
  </si>
  <si>
    <t xml:space="preserve">підготовки </t>
  </si>
  <si>
    <t>(шифр і назва галузі знань)</t>
  </si>
  <si>
    <t>Строк навчання</t>
  </si>
  <si>
    <t>на основі</t>
  </si>
  <si>
    <t>ІІ. Зведені бюджети часу (у тижнях)</t>
  </si>
  <si>
    <t>Назва навчальної дисципліни</t>
  </si>
  <si>
    <t>Розподіл за семестрами</t>
  </si>
  <si>
    <t>Екзамени</t>
  </si>
  <si>
    <t>Заліки</t>
  </si>
  <si>
    <t>Кількість  кредитів ЕCTS</t>
  </si>
  <si>
    <t>Кількість годин</t>
  </si>
  <si>
    <t>Загальний обсяг</t>
  </si>
  <si>
    <t>Аудиторних</t>
  </si>
  <si>
    <t>у тому числі</t>
  </si>
  <si>
    <t>Самостійна робота</t>
  </si>
  <si>
    <t>С е м е с т р и</t>
  </si>
  <si>
    <t>Кількість тижнів в семестрі</t>
  </si>
  <si>
    <t>лекції</t>
  </si>
  <si>
    <t>лабораторні</t>
  </si>
  <si>
    <t>Індивідуальні завдання</t>
  </si>
  <si>
    <t>III. Практика</t>
  </si>
  <si>
    <t>Кількість кредитів ECTS</t>
  </si>
  <si>
    <t>Разом</t>
  </si>
  <si>
    <t>Кафедра</t>
  </si>
  <si>
    <t>Загальна кількість за термін підготовки</t>
  </si>
  <si>
    <t>Кількість годин на тиждень</t>
  </si>
  <si>
    <t>Кількість екзаменів</t>
  </si>
  <si>
    <t>Кількість заліків</t>
  </si>
  <si>
    <t>РЕ</t>
  </si>
  <si>
    <t>Р</t>
  </si>
  <si>
    <t>А</t>
  </si>
  <si>
    <t xml:space="preserve">V. ПЛАН НАВЧАЛЬНОГО ПРОЦЕСУ </t>
  </si>
  <si>
    <t>Розрахункове завдання</t>
  </si>
  <si>
    <t>РГ</t>
  </si>
  <si>
    <t>Розрахунково-графічне завдання</t>
  </si>
  <si>
    <t>Реферат</t>
  </si>
  <si>
    <t>КП</t>
  </si>
  <si>
    <t>КР</t>
  </si>
  <si>
    <t>Аудиторні години</t>
  </si>
  <si>
    <t>Кредити ECTS</t>
  </si>
  <si>
    <t>Кількість курсових проектів (робіт)</t>
  </si>
  <si>
    <t>Курсовий проект</t>
  </si>
  <si>
    <t>Курсова робота</t>
  </si>
  <si>
    <t>ЗМІСТ НАВЧАЛЬНОГО ПЛАНУ</t>
  </si>
  <si>
    <t>Назва дисципліни</t>
  </si>
  <si>
    <t>Загальна кількість</t>
  </si>
  <si>
    <t xml:space="preserve"> Код кафедри</t>
  </si>
  <si>
    <t>Годин</t>
  </si>
  <si>
    <t>Кредитів ECTS</t>
  </si>
  <si>
    <t>Семестри</t>
  </si>
  <si>
    <t>Екз</t>
  </si>
  <si>
    <t>Зал</t>
  </si>
  <si>
    <t>З</t>
  </si>
  <si>
    <t>НАВЧАЛЬНИЙ ПЛАН №</t>
  </si>
  <si>
    <t>Форма навчання</t>
  </si>
  <si>
    <t>Відповідальний за інформацію, телефон</t>
  </si>
  <si>
    <t xml:space="preserve">Розподіл аудиторних годин на тиждень та  кредитів ECTS за семестрами </t>
  </si>
  <si>
    <t>Шифр галузі знань</t>
  </si>
  <si>
    <t>Назва галузі</t>
  </si>
  <si>
    <t>Кваліфікація:</t>
  </si>
  <si>
    <t>IV. Атестація</t>
  </si>
  <si>
    <t>Атестація</t>
  </si>
  <si>
    <t>Заходи</t>
  </si>
  <si>
    <t>№ з/п</t>
  </si>
  <si>
    <t>МІНІСТЕРСТВО ОСВІТИ І НАУКИ УКРАЇНИ</t>
  </si>
  <si>
    <t>підготовки магістра:</t>
  </si>
  <si>
    <t>С сесія</t>
  </si>
  <si>
    <t>П практика</t>
  </si>
  <si>
    <t>Д диплом.проект</t>
  </si>
  <si>
    <t>К каникули</t>
  </si>
  <si>
    <t>А атестація</t>
  </si>
  <si>
    <t>5 курс</t>
  </si>
  <si>
    <t>6 курс</t>
  </si>
  <si>
    <t>Назва спеціальності</t>
  </si>
  <si>
    <t>Рівень вищої освіти: </t>
  </si>
  <si>
    <t>ЗП 1</t>
  </si>
  <si>
    <t>ЗП 2</t>
  </si>
  <si>
    <t>ЗП 3</t>
  </si>
  <si>
    <t>ЗП 4</t>
  </si>
  <si>
    <t>ЗП 5</t>
  </si>
  <si>
    <t>ЗП 6</t>
  </si>
  <si>
    <t xml:space="preserve">Кількість дисциплін у семестрі </t>
  </si>
  <si>
    <t>(освітній рівень)</t>
  </si>
  <si>
    <t>за спеціальністю</t>
  </si>
  <si>
    <t>Шифр спеціальності</t>
  </si>
  <si>
    <t>Затверджено Вченою радою НТУ "ХПІ"</t>
  </si>
  <si>
    <t>Проректор з науково-педагогічної роботи</t>
  </si>
  <si>
    <t>в галузі знань</t>
  </si>
  <si>
    <t>ПП1</t>
  </si>
  <si>
    <t>ПП2</t>
  </si>
  <si>
    <t>ПП3</t>
  </si>
  <si>
    <t>ПП4</t>
  </si>
  <si>
    <t>ПП5</t>
  </si>
  <si>
    <t>ПП6</t>
  </si>
  <si>
    <t>ПП7</t>
  </si>
  <si>
    <t>ПП8</t>
  </si>
  <si>
    <t>ПП9</t>
  </si>
  <si>
    <t>ПП10</t>
  </si>
  <si>
    <t>3</t>
  </si>
  <si>
    <t>Форма : плани МАГІСТР</t>
  </si>
  <si>
    <t>другого (магістерського) рівня</t>
  </si>
  <si>
    <t xml:space="preserve">Кваліфікація  </t>
  </si>
  <si>
    <t>№ зп</t>
  </si>
  <si>
    <t>Електричні станції</t>
  </si>
  <si>
    <t>14</t>
  </si>
  <si>
    <t>Електрична інженерія</t>
  </si>
  <si>
    <t>Шифр інституту (факультету)</t>
  </si>
  <si>
    <t>120</t>
  </si>
  <si>
    <r>
      <t xml:space="preserve">освітнього ступеня </t>
    </r>
    <r>
      <rPr>
        <b/>
        <sz val="16"/>
        <rFont val="Arial"/>
        <family val="2"/>
      </rPr>
      <t>бакалавра</t>
    </r>
  </si>
  <si>
    <t>Загальна підготовка</t>
  </si>
  <si>
    <t>Професійна підготовка</t>
  </si>
  <si>
    <t>Дисципліни вільного вибору</t>
  </si>
  <si>
    <t>3.1</t>
  </si>
  <si>
    <t>3.1.1</t>
  </si>
  <si>
    <t>ВБ1.1</t>
  </si>
  <si>
    <t>ВБ1.2</t>
  </si>
  <si>
    <t>ВБ1.3</t>
  </si>
  <si>
    <t>ВБ1.4</t>
  </si>
  <si>
    <t>ВБ1.5</t>
  </si>
  <si>
    <t>ВБ1.6</t>
  </si>
  <si>
    <t>ВБ1.7</t>
  </si>
  <si>
    <t>ВБ1.8</t>
  </si>
  <si>
    <t>ВБ1.9</t>
  </si>
  <si>
    <t>ВБ1.10</t>
  </si>
  <si>
    <t>3.1.2</t>
  </si>
  <si>
    <t>ВБ2.1</t>
  </si>
  <si>
    <t>ВБ2.2</t>
  </si>
  <si>
    <t>ВБ2.3</t>
  </si>
  <si>
    <t>ВБ2.4</t>
  </si>
  <si>
    <t>ВБ2.5</t>
  </si>
  <si>
    <t>ВБ2.6</t>
  </si>
  <si>
    <t>ВБ2.7</t>
  </si>
  <si>
    <t>ВБ2.8</t>
  </si>
  <si>
    <t>ВБ2.9</t>
  </si>
  <si>
    <t>ВБ2.10</t>
  </si>
  <si>
    <t>3.1.3</t>
  </si>
  <si>
    <t>ВБ3.1</t>
  </si>
  <si>
    <t>ВБ3.2</t>
  </si>
  <si>
    <t>ВБ3.3</t>
  </si>
  <si>
    <t>ВБ3.4</t>
  </si>
  <si>
    <t>ВБ3.5</t>
  </si>
  <si>
    <t>ВБ3.6</t>
  </si>
  <si>
    <t>ВБ3.7</t>
  </si>
  <si>
    <t>ВБ3.8</t>
  </si>
  <si>
    <t>ВБ3.9</t>
  </si>
  <si>
    <t>ВБ3.10</t>
  </si>
  <si>
    <t>3.1.4</t>
  </si>
  <si>
    <t>ВБ4.1</t>
  </si>
  <si>
    <t>ВБ4.2</t>
  </si>
  <si>
    <t>ВБ4.3</t>
  </si>
  <si>
    <t>ВБ4.4</t>
  </si>
  <si>
    <t>ВБ4.5</t>
  </si>
  <si>
    <t>ВБ4.6</t>
  </si>
  <si>
    <t>ВБ4.7</t>
  </si>
  <si>
    <t>ВБ4.8</t>
  </si>
  <si>
    <t>ВБ4.9</t>
  </si>
  <si>
    <t>ВБ4.10</t>
  </si>
  <si>
    <t>3.1.5</t>
  </si>
  <si>
    <t>ВБ5.1</t>
  </si>
  <si>
    <t>ВБ5.2</t>
  </si>
  <si>
    <t>ВБ5.3</t>
  </si>
  <si>
    <t>ВБ5.4</t>
  </si>
  <si>
    <t>ВБ5.5</t>
  </si>
  <si>
    <t>ВБ5.6</t>
  </si>
  <si>
    <t>ВБ5.7</t>
  </si>
  <si>
    <t>ВБ5.8</t>
  </si>
  <si>
    <t>ВБ5.9</t>
  </si>
  <si>
    <t>ВБ5.10</t>
  </si>
  <si>
    <t>3.1.6</t>
  </si>
  <si>
    <t>ВБ6.1</t>
  </si>
  <si>
    <t>ВБ6.2</t>
  </si>
  <si>
    <t>ВБ6.3</t>
  </si>
  <si>
    <t>ВБ6.4</t>
  </si>
  <si>
    <t>ВБ6.5</t>
  </si>
  <si>
    <t>ВБ6.6</t>
  </si>
  <si>
    <t>ВБ6.7</t>
  </si>
  <si>
    <t>ВБ6.8</t>
  </si>
  <si>
    <t>ВБ6.9</t>
  </si>
  <si>
    <t>ВБ6.10</t>
  </si>
  <si>
    <t>3.1.7</t>
  </si>
  <si>
    <t>ВБ7.1</t>
  </si>
  <si>
    <t>ВБ7.2</t>
  </si>
  <si>
    <t>ВБ7.3</t>
  </si>
  <si>
    <t>ВБ7.4</t>
  </si>
  <si>
    <t>ВБ7.5</t>
  </si>
  <si>
    <t>ВБ7.6</t>
  </si>
  <si>
    <t>ВБ7.7</t>
  </si>
  <si>
    <t>ВБ7.8</t>
  </si>
  <si>
    <t>ВБ7.9</t>
  </si>
  <si>
    <t>ВБ7.10</t>
  </si>
  <si>
    <t>3.1.8</t>
  </si>
  <si>
    <t>Блок дисциплін 08 "Назва блоку"</t>
  </si>
  <si>
    <t>ВБ8.1</t>
  </si>
  <si>
    <t>ВБ8.2</t>
  </si>
  <si>
    <t>ВБ8.3</t>
  </si>
  <si>
    <t>ВБ8.4</t>
  </si>
  <si>
    <t>ВБ8.5</t>
  </si>
  <si>
    <t>ВБ8.6</t>
  </si>
  <si>
    <t>ВБ8.7</t>
  </si>
  <si>
    <t>ВБ8.8</t>
  </si>
  <si>
    <t>ВБ8.9</t>
  </si>
  <si>
    <t>ВБ8.10</t>
  </si>
  <si>
    <t>3.1.9</t>
  </si>
  <si>
    <t>Блок дисциплін 09 "Назва блоку"</t>
  </si>
  <si>
    <t>ВБ9.1</t>
  </si>
  <si>
    <t>ВБ9.2</t>
  </si>
  <si>
    <t>ВБ9.3</t>
  </si>
  <si>
    <t>ВБ9.4</t>
  </si>
  <si>
    <t>ВБ9.5</t>
  </si>
  <si>
    <t>ВБ9.6</t>
  </si>
  <si>
    <t>ВБ9.7</t>
  </si>
  <si>
    <t>ВБ9.8</t>
  </si>
  <si>
    <t>ВБ9.9</t>
  </si>
  <si>
    <t>ВБ9.10</t>
  </si>
  <si>
    <t>3.1.10</t>
  </si>
  <si>
    <t>Блок дисциплін 10 "Назва блоку"</t>
  </si>
  <si>
    <t>ВБ10.1</t>
  </si>
  <si>
    <t>ВБ10.2</t>
  </si>
  <si>
    <t>ВБ10.3</t>
  </si>
  <si>
    <t>ВБ10.4</t>
  </si>
  <si>
    <t>ВБ10.5</t>
  </si>
  <si>
    <t>ВБ10.6</t>
  </si>
  <si>
    <t>ВБ10.7</t>
  </si>
  <si>
    <t>ВБ10.8</t>
  </si>
  <si>
    <t>ВБ10.9</t>
  </si>
  <si>
    <t>ВБ10.10</t>
  </si>
  <si>
    <t>3.1.11</t>
  </si>
  <si>
    <t>Блок дисциплін 11 "Назва блоку"</t>
  </si>
  <si>
    <t>ВБ11.1</t>
  </si>
  <si>
    <t>ВБ11.2</t>
  </si>
  <si>
    <t>ВБ11.3</t>
  </si>
  <si>
    <t>ВБ11.4</t>
  </si>
  <si>
    <t>ВБ11.5</t>
  </si>
  <si>
    <t>ВБ11.6</t>
  </si>
  <si>
    <t>ВБ11.7</t>
  </si>
  <si>
    <t>ВБ11.8</t>
  </si>
  <si>
    <t>ВБ11.9</t>
  </si>
  <si>
    <t>ВБ11.10</t>
  </si>
  <si>
    <t>3.1.12</t>
  </si>
  <si>
    <t>Блок дисциплін 12 "Назва блоку"</t>
  </si>
  <si>
    <t>ВБ12.1</t>
  </si>
  <si>
    <t>ВБ12.2</t>
  </si>
  <si>
    <t>ВБ12.3</t>
  </si>
  <si>
    <t>ВБ12.4</t>
  </si>
  <si>
    <t>ВБ12.5</t>
  </si>
  <si>
    <t>ВБ12.6</t>
  </si>
  <si>
    <t>ВБ12.7</t>
  </si>
  <si>
    <t>ВБ12.8</t>
  </si>
  <si>
    <t>ВБ12.9</t>
  </si>
  <si>
    <t>ВБ12.10</t>
  </si>
  <si>
    <t>3.1.13</t>
  </si>
  <si>
    <t>Блок дисциплін 13 "Назва блоку"</t>
  </si>
  <si>
    <t>ВБ13.1</t>
  </si>
  <si>
    <t>ВБ13.2</t>
  </si>
  <si>
    <t>ВБ13.3</t>
  </si>
  <si>
    <t>ВБ13.4</t>
  </si>
  <si>
    <t>ВБ13.5</t>
  </si>
  <si>
    <t>ВБ13.6</t>
  </si>
  <si>
    <t>ВБ13.7</t>
  </si>
  <si>
    <t>ВБ13.8</t>
  </si>
  <si>
    <t>ВБ13.9</t>
  </si>
  <si>
    <t>ВБ13.10</t>
  </si>
  <si>
    <t>3.1.14</t>
  </si>
  <si>
    <t>Блок дисциплін 14 "Назва блоку"</t>
  </si>
  <si>
    <t>ВБ14.1</t>
  </si>
  <si>
    <t>ВБ14.2</t>
  </si>
  <si>
    <t>ВБ14.3</t>
  </si>
  <si>
    <t>ВБ14.4</t>
  </si>
  <si>
    <t>ВБ14.5</t>
  </si>
  <si>
    <t>ВБ14.6</t>
  </si>
  <si>
    <t>ВБ14.7</t>
  </si>
  <si>
    <t>ВБ14.8</t>
  </si>
  <si>
    <t>ВБ14.9</t>
  </si>
  <si>
    <t>ВБ14.10</t>
  </si>
  <si>
    <t>3.1.15</t>
  </si>
  <si>
    <t>Блок дисциплін 15 "Назва блоку"</t>
  </si>
  <si>
    <t>ВБ15.1</t>
  </si>
  <si>
    <t>ВБ15.2</t>
  </si>
  <si>
    <t>ВБ15.3</t>
  </si>
  <si>
    <t>ВБ15.4</t>
  </si>
  <si>
    <t>ВБ15.5</t>
  </si>
  <si>
    <t>ВБ15.6</t>
  </si>
  <si>
    <t>ВБ15.7</t>
  </si>
  <si>
    <t>ВБ15.8</t>
  </si>
  <si>
    <t>ВБ15.9</t>
  </si>
  <si>
    <t>ВБ15.10</t>
  </si>
  <si>
    <t>3.1.16</t>
  </si>
  <si>
    <t>Блок дисциплін 16 "Назва блоку"</t>
  </si>
  <si>
    <t>ВБ16.1</t>
  </si>
  <si>
    <t>ВБ16.2</t>
  </si>
  <si>
    <t>ВБ16.3</t>
  </si>
  <si>
    <t>ВБ16.4</t>
  </si>
  <si>
    <t>ВБ16.5</t>
  </si>
  <si>
    <t>ВБ16.6</t>
  </si>
  <si>
    <t>ВБ16.7</t>
  </si>
  <si>
    <t>ВБ16.8</t>
  </si>
  <si>
    <t>ВБ16.9</t>
  </si>
  <si>
    <t>ВБ16.10</t>
  </si>
  <si>
    <t>Підрозділ</t>
  </si>
  <si>
    <t>№ підрозділу</t>
  </si>
  <si>
    <t>новий №</t>
  </si>
  <si>
    <t>Е</t>
  </si>
  <si>
    <t>Парогенераторобудування</t>
  </si>
  <si>
    <t>Турбінобудування</t>
  </si>
  <si>
    <t>Теплотехніка та енергоефективні технології</t>
  </si>
  <si>
    <t>Двигуни внутрішнього згоряння</t>
  </si>
  <si>
    <t>Електричний транспорт та тепловозобудування</t>
  </si>
  <si>
    <t>Електричні машини</t>
  </si>
  <si>
    <t>Електричні апарати</t>
  </si>
  <si>
    <t>Промислова і біомедична електроніка</t>
  </si>
  <si>
    <t>Автоматизавані електромеханічні системи</t>
  </si>
  <si>
    <t>Передача електричної енергії</t>
  </si>
  <si>
    <t>Автоматизація та кібербезпека енергосистем</t>
  </si>
  <si>
    <t>Електроізоляційна та кабельна техніка</t>
  </si>
  <si>
    <t>Технічна кріофізика</t>
  </si>
  <si>
    <t>Інженерна електрофізика</t>
  </si>
  <si>
    <t>Загальна електротехніка</t>
  </si>
  <si>
    <t>Теоретичні основи електротехніки</t>
  </si>
  <si>
    <t>МІТ</t>
  </si>
  <si>
    <t>Обробка металів тиском</t>
  </si>
  <si>
    <t>Ливарне виробництво</t>
  </si>
  <si>
    <t>Матеріалознавство</t>
  </si>
  <si>
    <t>Охорона праці і навколишнього середовища</t>
  </si>
  <si>
    <t>Зварювання</t>
  </si>
  <si>
    <t>Технологія машинобудування та металорізальні верстати</t>
  </si>
  <si>
    <t>Інтегрировані технології машинобудування ім.М.Ф.Семка</t>
  </si>
  <si>
    <t>Деталі машин та мехатронні системи</t>
  </si>
  <si>
    <t>Підйомно-транспортні машини і обладнання</t>
  </si>
  <si>
    <t>Гідравлічні машини</t>
  </si>
  <si>
    <t>Теорія і системи автоматизованого проектування механізмів і машин</t>
  </si>
  <si>
    <t>Автомобіле- і тракторобудування</t>
  </si>
  <si>
    <t>Інформаційні технології і системи колісних та гусенічних машин ім.О.О.Морозова</t>
  </si>
  <si>
    <t>Хімічна техніка та промислова екологія</t>
  </si>
  <si>
    <t>Вища математика</t>
  </si>
  <si>
    <t>І</t>
  </si>
  <si>
    <t>Динаміка та міцність машин</t>
  </si>
  <si>
    <t>Комп'ютерне моделювання процесів та систем</t>
  </si>
  <si>
    <t>Геометричне моделювання та комп'ютерна графіка</t>
  </si>
  <si>
    <t>Радіоелектроніка</t>
  </si>
  <si>
    <t>Фізика металів і напівпровідників</t>
  </si>
  <si>
    <t>Механіка суспільних середовищ та опір матеріалів</t>
  </si>
  <si>
    <t>Фізичне матеріалознавство для електроніки та геліоенергетики</t>
  </si>
  <si>
    <t xml:space="preserve">Фізика </t>
  </si>
  <si>
    <t>Теоретична механіка</t>
  </si>
  <si>
    <t>Прикладна математика</t>
  </si>
  <si>
    <t>ХТ</t>
  </si>
  <si>
    <t>Хімічна технологія неорганічних речовин,каталізу та екології</t>
  </si>
  <si>
    <t>Технічна електрохімія</t>
  </si>
  <si>
    <t>Технологія кераміки, вогнетривів, скла та емалей</t>
  </si>
  <si>
    <t>Органічний синтез та нанотехнології</t>
  </si>
  <si>
    <t>Технологія полімерних композиційних матеріалів та покритів</t>
  </si>
  <si>
    <t>Технологія жирів і продуктів бродіння</t>
  </si>
  <si>
    <t>Технологія переробки нафти, газу і твердого палива</t>
  </si>
  <si>
    <t>Біотехнологія, біофізика та аналітична хімія</t>
  </si>
  <si>
    <t>Видобування нафти, газу та конденсату</t>
  </si>
  <si>
    <t>Технологія пластичних мас і біологічно активних полімерів</t>
  </si>
  <si>
    <t>Інтегровані технології, процеси і апарати</t>
  </si>
  <si>
    <t>Загальна та неорганічна хімія</t>
  </si>
  <si>
    <t>Органічна хімія, біохімія та мікробіологія</t>
  </si>
  <si>
    <t>Фізична хімія</t>
  </si>
  <si>
    <t>БЕМ</t>
  </si>
  <si>
    <t>Економіка та маркетинг</t>
  </si>
  <si>
    <t>Організація виробництва і управління персоналом</t>
  </si>
  <si>
    <t>Економічний аналіз і облік</t>
  </si>
  <si>
    <t>Менеджмент та оподаткування</t>
  </si>
  <si>
    <t>Менеджмент зовнішньоекономічної діяльності та фінансів</t>
  </si>
  <si>
    <t>Комерційна, торговельна та підприємницька діяльність</t>
  </si>
  <si>
    <t>Економічна кібернетика та маркетинговий менеджмент</t>
  </si>
  <si>
    <t>Міжкультурна комунікація та іноземна мова</t>
  </si>
  <si>
    <t>Загальна економічна теорія</t>
  </si>
  <si>
    <t>МО</t>
  </si>
  <si>
    <t>Природничих наук</t>
  </si>
  <si>
    <t>Гуманітарних наук</t>
  </si>
  <si>
    <t>Українська, російська мова та прикладна лінгвістика</t>
  </si>
  <si>
    <t>Освітній центр"Німецький технічний факультет"</t>
  </si>
  <si>
    <t>Іноземних мов</t>
  </si>
  <si>
    <t>СГТ</t>
  </si>
  <si>
    <t>Педагогіка та психологія управління соціальними системами ім.ак.І.А.Зязюна</t>
  </si>
  <si>
    <t>Фізичне виховання</t>
  </si>
  <si>
    <t>Ділова іноземна мова та переклад</t>
  </si>
  <si>
    <t>Інтелектуальні комп'ютерні системи</t>
  </si>
  <si>
    <t>Соціологія та політологія</t>
  </si>
  <si>
    <t>Право</t>
  </si>
  <si>
    <t>Філософія</t>
  </si>
  <si>
    <t>Етика, естетика та історія культури</t>
  </si>
  <si>
    <t>Політична історія</t>
  </si>
  <si>
    <t>Історія науки і техніки</t>
  </si>
  <si>
    <t>КН</t>
  </si>
  <si>
    <t>Програмна інженерія та інфомаційні технології управління</t>
  </si>
  <si>
    <t>Системний аналіз та інформаційно-аналітичні технології</t>
  </si>
  <si>
    <t>Стратегічне управління</t>
  </si>
  <si>
    <t>Комп'ютерна математика і аналіз даних</t>
  </si>
  <si>
    <t>Інформатика та інтелектуальна власність</t>
  </si>
  <si>
    <t>КІТ</t>
  </si>
  <si>
    <t>Обчислювальна техніка та програмування</t>
  </si>
  <si>
    <t>Системи інформації</t>
  </si>
  <si>
    <t>Комп'ютерні та радіоелектронні системи контролю та діагностики</t>
  </si>
  <si>
    <t>Автоматика та управління в технічних системах</t>
  </si>
  <si>
    <t>Мультимедійні інформаційні технології і системи</t>
  </si>
  <si>
    <t>Розподілені інформаційні системи і хмарні технології</t>
  </si>
  <si>
    <t>Інформаційно-вимірювальні технології і системи</t>
  </si>
  <si>
    <t>Автоматизація технологічних систем та екологічного моніторингу</t>
  </si>
  <si>
    <t>120141Мон.xls</t>
  </si>
  <si>
    <t>Кількість дисциплін у семестрі - блок 2</t>
  </si>
  <si>
    <t>Кількість дисциплін у семестрі - блок 3</t>
  </si>
  <si>
    <t>Кількість дисциплін у семестрі - блок 4</t>
  </si>
  <si>
    <t>Кількість дисциплін у семестрі - блок 5</t>
  </si>
  <si>
    <t>Кількість дисциплін у семестрі - блок 6</t>
  </si>
  <si>
    <t>Кількість дисциплін у семестрі - блок 7</t>
  </si>
  <si>
    <t>Кількість дисциплін у семестрі - блок 8</t>
  </si>
  <si>
    <t>Кількість дисциплін у семестрі - блок 9</t>
  </si>
  <si>
    <t>Кількість дисциплін у семестрі - блок 10</t>
  </si>
  <si>
    <t>Кількість дисциплін у семестрі - блок 11</t>
  </si>
  <si>
    <t>Кількість дисциплін у семестрі - блок 12</t>
  </si>
  <si>
    <t>Кількість дисциплін у семестрі - блок 13</t>
  </si>
  <si>
    <t>Кількість дисциплін у семестрі - блок 14</t>
  </si>
  <si>
    <t>Кількість дисциплін у семестрі - блок 15</t>
  </si>
  <si>
    <t>Кількість дисциплін у семестрі - блок 16</t>
  </si>
  <si>
    <t>Завідувач кафедри</t>
  </si>
  <si>
    <t>Дисципліни вільного вибору професійної підготовки за блоками</t>
  </si>
  <si>
    <t>ОСВІТНЬО-ПРОФЕСІЙНА ПРОГРАМА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</si>
  <si>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</si>
  <si>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Форма МоП1-20</t>
  </si>
  <si>
    <t>Скорочена назва інституту (факультету)</t>
  </si>
  <si>
    <t>Номер освітньої програми</t>
  </si>
  <si>
    <t>Назва освітньої програми</t>
  </si>
  <si>
    <t>Рік (останні 2 цифри)</t>
  </si>
  <si>
    <t>20</t>
  </si>
  <si>
    <t>освітньо-професійний</t>
  </si>
  <si>
    <t>Підготовка кваліфікаційної роботи</t>
  </si>
  <si>
    <t>Захист кваліфікаційної роботи</t>
  </si>
  <si>
    <t>Переддипломна</t>
  </si>
  <si>
    <t>В.о. ректора НТУ "ХПІ"</t>
  </si>
  <si>
    <t>Практика*</t>
  </si>
  <si>
    <t>Атестація*</t>
  </si>
  <si>
    <t>* Практики та атестацію проводять випускові кафедри</t>
  </si>
  <si>
    <t>Євген СОКОЛ</t>
  </si>
  <si>
    <t>"20" липня 2020 р.</t>
  </si>
  <si>
    <t>заочна</t>
  </si>
  <si>
    <t>Н</t>
  </si>
  <si>
    <t>Настановна сесія</t>
  </si>
  <si>
    <t>Лабораторно-екзаменаційна сесія</t>
  </si>
  <si>
    <t>Термін здачі контрольних робіт</t>
  </si>
  <si>
    <t>Х</t>
  </si>
  <si>
    <t>Термін здачі звіту з практики</t>
  </si>
  <si>
    <t>В</t>
  </si>
  <si>
    <t>Вільний час студента</t>
  </si>
  <si>
    <t>Cамостійна робота</t>
  </si>
  <si>
    <t>Екзамен.та настанов. сесія</t>
  </si>
  <si>
    <t>Виконання кваліфікаційної роботи</t>
  </si>
  <si>
    <t>Кваліфікаційний іспит</t>
  </si>
  <si>
    <t xml:space="preserve">  </t>
  </si>
  <si>
    <t>Протокол №___4______  від ________201__р.</t>
  </si>
  <si>
    <t>№ 4</t>
  </si>
  <si>
    <t xml:space="preserve">Керівник  центру заочного та </t>
  </si>
  <si>
    <t>підпис                                                                 ПІБ</t>
  </si>
  <si>
    <t>дистанційного навчання</t>
  </si>
  <si>
    <t>03 липня 2020 р.</t>
  </si>
  <si>
    <t xml:space="preserve"> </t>
  </si>
  <si>
    <t xml:space="preserve">         підпис                                                                 ПІБ</t>
  </si>
  <si>
    <t xml:space="preserve">          підпис                                                                 ПІБ</t>
  </si>
  <si>
    <t xml:space="preserve">           підпис                                                                 ПІБ</t>
  </si>
  <si>
    <t>4</t>
  </si>
  <si>
    <t>Енергетика</t>
  </si>
  <si>
    <t>142</t>
  </si>
  <si>
    <t>Енергетичне машинобудування</t>
  </si>
  <si>
    <t>магістр з енергетичного машинобудування</t>
  </si>
  <si>
    <t>Пильов Володимир Олександрович, 70-76-314</t>
  </si>
  <si>
    <t>Безпека праці та професійної діяльності</t>
  </si>
  <si>
    <t>9</t>
  </si>
  <si>
    <t>Організація виробництва і маркетинг</t>
  </si>
  <si>
    <t>10</t>
  </si>
  <si>
    <t>Інтелектуальна власність</t>
  </si>
  <si>
    <t>Спеціальні розділи теорії розрахунків енергетичного устаткування</t>
  </si>
  <si>
    <t>Основи наукових досліджень</t>
  </si>
  <si>
    <t>Блок дисциплін 01 "Енергогенеруючі технології та установки"</t>
  </si>
  <si>
    <t>Автоматизація процесів в котлах і реакторах</t>
  </si>
  <si>
    <t>Захист довкілля на теплових електричних станціях і атомних електричних станціях</t>
  </si>
  <si>
    <t>Енерготехнологічні та утилізаційні котли</t>
  </si>
  <si>
    <t>Сучасний стан та перспективи розвитку котло- і реакторобудування</t>
  </si>
  <si>
    <t>Експлуатація котлів і реакторів</t>
  </si>
  <si>
    <r>
      <t xml:space="preserve">Конструкційні особливості </t>
    </r>
    <r>
      <rPr>
        <b/>
        <sz val="24"/>
        <color indexed="10"/>
        <rFont val="Arial"/>
        <family val="2"/>
      </rPr>
      <t>котлів і реакторів</t>
    </r>
  </si>
  <si>
    <r>
      <t>Енергозаощаджуючі технології котло-</t>
    </r>
    <r>
      <rPr>
        <b/>
        <sz val="24"/>
        <color indexed="10"/>
        <rFont val="Arial"/>
        <family val="2"/>
      </rPr>
      <t xml:space="preserve"> і реакторобудування</t>
    </r>
  </si>
  <si>
    <r>
      <t xml:space="preserve">Основи надійності </t>
    </r>
    <r>
      <rPr>
        <b/>
        <sz val="24"/>
        <color indexed="10"/>
        <rFont val="Arial"/>
        <family val="2"/>
      </rPr>
      <t>котлів і реакторів</t>
    </r>
  </si>
  <si>
    <t>Блок дисциплін 02 "Парогенератори і реактори атомних електричних станцій"</t>
  </si>
  <si>
    <t xml:space="preserve">Автоматизація процесів в водо-водяних енергетичних реакторах  атомних електричних станцій </t>
  </si>
  <si>
    <t>Захист довкілля на атомних електричних станціях</t>
  </si>
  <si>
    <t xml:space="preserve">Теплогідравлічні процеси в парогенераторах  та ядерних енергетичних реакторах атомних електричних станцій </t>
  </si>
  <si>
    <t>Ядерні енергетичні реактори та теплові схеми атомних електричних станцій  з реакторами різних типів</t>
  </si>
  <si>
    <t>Конструкційні особливості ядерних установок</t>
  </si>
  <si>
    <t xml:space="preserve">Основи конструкційних розрахунків вузлів та елементів обладнання атомних електричних станцій та  реакторів </t>
  </si>
  <si>
    <t>Енергозаощаджуючі технології в атомній енергетиці</t>
  </si>
  <si>
    <t>Основи надійності ядерних  установок</t>
  </si>
  <si>
    <t>Блок дисциплін 03 "Теплові процеси в енергетичному обладнанні"</t>
  </si>
  <si>
    <r>
      <t xml:space="preserve">Конструкційні особливості </t>
    </r>
    <r>
      <rPr>
        <b/>
        <sz val="24"/>
        <color indexed="60"/>
        <rFont val="Arial"/>
        <family val="2"/>
      </rPr>
      <t>теплоенергетичних</t>
    </r>
    <r>
      <rPr>
        <b/>
        <sz val="24"/>
        <color indexed="12"/>
        <rFont val="Arial"/>
        <family val="2"/>
      </rPr>
      <t xml:space="preserve"> установок</t>
    </r>
  </si>
  <si>
    <t>Теорія пограничного шару</t>
  </si>
  <si>
    <t>Вентиляція і кондиціювання повітря</t>
  </si>
  <si>
    <t>Тепловий стан елементів енергетичного обладнання</t>
  </si>
  <si>
    <t>Газоперекачувальні станції та газові мережі</t>
  </si>
  <si>
    <t>Енергозаощаджуючі технології в енергетиці</t>
  </si>
  <si>
    <r>
      <t xml:space="preserve">Основи надійності </t>
    </r>
    <r>
      <rPr>
        <b/>
        <sz val="24"/>
        <color indexed="60"/>
        <rFont val="Arial"/>
        <family val="2"/>
      </rPr>
      <t>теплоенергетичного</t>
    </r>
    <r>
      <rPr>
        <b/>
        <sz val="24"/>
        <color indexed="12"/>
        <rFont val="Arial"/>
        <family val="2"/>
      </rPr>
      <t xml:space="preserve"> устаткування</t>
    </r>
  </si>
  <si>
    <t>Теплофізичні процеси у конденсаційних установках</t>
  </si>
  <si>
    <t>Блок дисциплін 04 "Турбомашини: проектування, монтаж, експлуатація, ремонт"</t>
  </si>
  <si>
    <t>Експлуатація енергетичного устаткування</t>
  </si>
  <si>
    <t>Конструкції і технології виробництва газових турбін</t>
  </si>
  <si>
    <t>Теплообмінні апарати</t>
  </si>
  <si>
    <t>Монтаж і ремонт теплоенергетичного устаткування</t>
  </si>
  <si>
    <t>Блок дисциплін 05 "Двигуни внутрішнього згоряння"</t>
  </si>
  <si>
    <r>
      <rPr>
        <b/>
        <sz val="24"/>
        <color indexed="12"/>
        <rFont val="Arial"/>
        <family val="2"/>
      </rPr>
      <t>Основи надійності</t>
    </r>
    <r>
      <rPr>
        <b/>
        <sz val="24"/>
        <rFont val="Arial"/>
        <family val="2"/>
      </rPr>
      <t xml:space="preserve"> </t>
    </r>
    <r>
      <rPr>
        <b/>
        <sz val="24"/>
        <color indexed="60"/>
        <rFont val="Arial"/>
        <family val="2"/>
      </rPr>
      <t>двигунів внутрішнього згоряння</t>
    </r>
  </si>
  <si>
    <t>Спеціальні розділи динаміки двигунів внутрішнього згоряння</t>
  </si>
  <si>
    <t>Прогресивні технології машинного виробництва</t>
  </si>
  <si>
    <t>Теплообмін в двигунах внутрішнього згоряння</t>
  </si>
  <si>
    <t>Системи керування та засоби діагностування силових агрегатів</t>
  </si>
  <si>
    <t>Енергозаощаджуючі технології в двигунобудуванні</t>
  </si>
  <si>
    <t>Перспективні конструкції двигунів внутрішнього згоряння</t>
  </si>
  <si>
    <t>Прогресивні системи та джерела живлення двигунів та гібридних силових установок</t>
  </si>
  <si>
    <t xml:space="preserve">Екологізація силових агрегатів </t>
  </si>
  <si>
    <t>Блок дисциплін 06 "Інноваційна інженерія в двигунах внутрішнього згоряння"</t>
  </si>
  <si>
    <t>Комплексне счислення</t>
  </si>
  <si>
    <t>Теорія вірогідності, математична статистика та надійність енергетичних установок</t>
  </si>
  <si>
    <t>Спеціальні розділи механіки: кінематика та динаміка механізмів</t>
  </si>
  <si>
    <t>Спеціальні розділи фізики: теплообмін і теплопровідність в двигунобудуванні</t>
  </si>
  <si>
    <t>Системи керування енергетичних установок</t>
  </si>
  <si>
    <t>Моделювання станів і процесів енергетичних установок</t>
  </si>
  <si>
    <r>
      <t xml:space="preserve">Конструкційні особливості </t>
    </r>
    <r>
      <rPr>
        <b/>
        <sz val="24"/>
        <color indexed="60"/>
        <rFont val="Arial"/>
        <family val="2"/>
      </rPr>
      <t>двигунів внутрішнього згоряння</t>
    </r>
  </si>
  <si>
    <t>Блок дисциплін 07 "Кріогенна та холодильна техніка"</t>
  </si>
  <si>
    <t>Конструкційні особливості низькотемпературних установок</t>
  </si>
  <si>
    <t>Низькотемпературний магнетизм</t>
  </si>
  <si>
    <t>Розрахунок та проектування холодильного обладнання</t>
  </si>
  <si>
    <t>Проектування систем кондиціонування та життєзабеспечення</t>
  </si>
  <si>
    <t>Надпровідникові кріогенні системи</t>
  </si>
  <si>
    <t>Енергозаощаджуючі технології в низькотемпературній техніці</t>
  </si>
  <si>
    <t>Основи надійності низькотемпературного устаткування</t>
  </si>
  <si>
    <t>Кріобіологічні технології та обладнання</t>
  </si>
  <si>
    <t>Енергетичні та промислові котли</t>
  </si>
  <si>
    <t>Допоміжні системи котлів і реакторів</t>
  </si>
  <si>
    <t>Системи, основне та допоміжне обладнання першого контуру атомних електричних станцій з водо-водяними енергетичними реакторами</t>
  </si>
  <si>
    <t>Регулювання парових і газових турбін</t>
  </si>
  <si>
    <t>Параметрична оптимізація в двигунах внутрішнього згоряння</t>
  </si>
  <si>
    <t>Нанотехнології в низькотемпературній техніці</t>
  </si>
  <si>
    <t>ВБ5.11</t>
  </si>
  <si>
    <t>Експлуатація, технічне обслуговування та ремонт транспортних і стаціонарних силових установок</t>
  </si>
  <si>
    <t>ВБ6.11</t>
  </si>
  <si>
    <t>3.2</t>
  </si>
  <si>
    <t>Дисципліни вільного вибору студента профільної підготовки (перелік дисциплін додається)</t>
  </si>
  <si>
    <t xml:space="preserve">                            Гарант освітньої програми "Енергетика"</t>
  </si>
  <si>
    <t>парогенератобудування</t>
  </si>
  <si>
    <t xml:space="preserve">                 Володимир ПИЛЬОВ</t>
  </si>
  <si>
    <t>турбінобудування</t>
  </si>
  <si>
    <t xml:space="preserve">                 Вадим СТАРИКОВ</t>
  </si>
  <si>
    <t>двигунів внутрішнього згоряння</t>
  </si>
  <si>
    <t>технічної креофізики</t>
  </si>
  <si>
    <t>Форма МоП1-20_(1,4)</t>
  </si>
  <si>
    <t>Е-М420</t>
  </si>
  <si>
    <t xml:space="preserve">Перелік дісциплін вільного вибору студента </t>
  </si>
  <si>
    <t>№ пп</t>
  </si>
  <si>
    <t xml:space="preserve">Дисципліни вільного вибору студента профільної підготовки </t>
  </si>
  <si>
    <t>ВВП1</t>
  </si>
  <si>
    <t>ВВП2</t>
  </si>
  <si>
    <t>ВВП3</t>
  </si>
  <si>
    <t>ВВП4</t>
  </si>
  <si>
    <t xml:space="preserve">Експлуатація водо-водяних енергетичних реакторів </t>
  </si>
  <si>
    <t>ВВП5</t>
  </si>
  <si>
    <t>Цифрові технології проектування і виробництва турбомашин (AxSTREAM)</t>
  </si>
  <si>
    <t>ВВП6</t>
  </si>
  <si>
    <t>ВВП7</t>
  </si>
  <si>
    <t>ВВП8</t>
  </si>
  <si>
    <t>ВВП9</t>
  </si>
  <si>
    <t>CAD/CAE системи інженерного аналізу енергетичних установок</t>
  </si>
  <si>
    <t>ВВП10</t>
  </si>
  <si>
    <t>Системи  діагностики енергетичних установок</t>
  </si>
  <si>
    <t>ВВП11</t>
  </si>
  <si>
    <t>Термодинаміка теплових двигунів</t>
  </si>
  <si>
    <t>ВВП12</t>
  </si>
  <si>
    <t>Іноземна мова за професійним спрямуванням</t>
  </si>
  <si>
    <t>ВВП13</t>
  </si>
  <si>
    <t>Спеціальні низькотемпературні технології і системи</t>
  </si>
  <si>
    <t>ВВП14</t>
  </si>
  <si>
    <t>ВВП15</t>
  </si>
  <si>
    <t>Програмне забеспечення для моделювання і проектування низькотемпературних систем</t>
  </si>
  <si>
    <t>ВВП16</t>
  </si>
  <si>
    <t>Тепломасообмін при заморожуванні та збереженні харчових продуктів</t>
  </si>
  <si>
    <t>Перелік вибіркових дисциплін науково-професійного спрямування визначається окремим списком на кожний навчальний рік згідно з положенням про вибіркові дисципліни.</t>
  </si>
  <si>
    <t>Е-М420заочна</t>
  </si>
  <si>
    <t xml:space="preserve">                           Олександр СЕРЕДА</t>
  </si>
  <si>
    <t xml:space="preserve">                             Олександр ЄФІМОВ</t>
  </si>
  <si>
    <t xml:space="preserve">                             Олександр УСАТИЙ</t>
  </si>
  <si>
    <t xml:space="preserve">                         Олександр ТРУШ</t>
  </si>
  <si>
    <r>
      <t xml:space="preserve">                </t>
    </r>
    <r>
      <rPr>
        <b/>
        <u val="single"/>
        <sz val="21"/>
        <rFont val="Arial"/>
        <family val="2"/>
      </rPr>
      <t xml:space="preserve"> Олександр ОСЕТРОВ</t>
    </r>
  </si>
</sst>
</file>

<file path=xl/styles.xml><?xml version="1.0" encoding="utf-8"?>
<styleSheet xmlns="http://schemas.openxmlformats.org/spreadsheetml/2006/main">
  <numFmts count="4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£&quot;#,##0;\-&quot;£&quot;#,##0"/>
    <numFmt numFmtId="189" formatCode="&quot;£&quot;#,##0;[Red]\-&quot;£&quot;#,##0"/>
    <numFmt numFmtId="190" formatCode="&quot;£&quot;#,##0.00;\-&quot;£&quot;#,##0.00"/>
    <numFmt numFmtId="191" formatCode="&quot;£&quot;#,##0.00;[Red]\-&quot;£&quot;#,##0.00"/>
    <numFmt numFmtId="192" formatCode="_-&quot;£&quot;* #,##0_-;\-&quot;£&quot;* #,##0_-;_-&quot;£&quot;* &quot;-&quot;_-;_-@_-"/>
    <numFmt numFmtId="193" formatCode="_-&quot;£&quot;* #,##0.00_-;\-&quot;£&quot;* #,##0.00_-;_-&quot;£&quot;* &quot;-&quot;??_-;_-@_-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0.0"/>
    <numFmt numFmtId="198" formatCode="[$€-2]\ ###,000_);[Red]\([$€-2]\ ###,000\)"/>
    <numFmt numFmtId="199" formatCode="0.000"/>
    <numFmt numFmtId="200" formatCode="[$-422]d\ mmmm\ yyyy&quot; р.&quot;"/>
    <numFmt numFmtId="201" formatCode="&quot;Так&quot;;&quot;Так&quot;;&quot;Ні&quot;"/>
    <numFmt numFmtId="202" formatCode="&quot;True&quot;;&quot;True&quot;;&quot;False&quot;"/>
    <numFmt numFmtId="203" formatCode="&quot;Увімк&quot;;&quot;Увімк&quot;;&quot;Вимк&quot;"/>
    <numFmt numFmtId="204" formatCode="[$¥€-2]\ ###,000_);[Red]\([$€-2]\ ###,000\)"/>
  </numFmts>
  <fonts count="12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sz val="36"/>
      <name val="Arial"/>
      <family val="2"/>
    </font>
    <font>
      <b/>
      <sz val="2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i/>
      <sz val="12"/>
      <name val="Arial"/>
      <family val="2"/>
    </font>
    <font>
      <sz val="14"/>
      <name val="Arial Cyr"/>
      <family val="0"/>
    </font>
    <font>
      <sz val="18"/>
      <name val="Arial"/>
      <family val="2"/>
    </font>
    <font>
      <b/>
      <sz val="18"/>
      <name val="Arial"/>
      <family val="2"/>
    </font>
    <font>
      <b/>
      <sz val="14"/>
      <name val="Arial Cyr"/>
      <family val="0"/>
    </font>
    <font>
      <sz val="16"/>
      <name val="Arial"/>
      <family val="2"/>
    </font>
    <font>
      <sz val="16"/>
      <name val="Arial Cyr"/>
      <family val="0"/>
    </font>
    <font>
      <sz val="8"/>
      <name val="Arial Cyr"/>
      <family val="0"/>
    </font>
    <font>
      <sz val="22"/>
      <name val="Times New Roman"/>
      <family val="1"/>
    </font>
    <font>
      <sz val="10"/>
      <name val="Times New Roman"/>
      <family val="1"/>
    </font>
    <font>
      <sz val="18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4"/>
      <color indexed="10"/>
      <name val="Arial"/>
      <family val="2"/>
    </font>
    <font>
      <b/>
      <sz val="22"/>
      <name val="Arial"/>
      <family val="2"/>
    </font>
    <font>
      <b/>
      <sz val="24"/>
      <color indexed="10"/>
      <name val="Arial"/>
      <family val="2"/>
    </font>
    <font>
      <b/>
      <sz val="16"/>
      <color indexed="12"/>
      <name val="Arial"/>
      <family val="2"/>
    </font>
    <font>
      <b/>
      <sz val="18"/>
      <color indexed="12"/>
      <name val="Arial Cyr"/>
      <family val="2"/>
    </font>
    <font>
      <b/>
      <sz val="16"/>
      <color indexed="16"/>
      <name val="Arial"/>
      <family val="2"/>
    </font>
    <font>
      <b/>
      <sz val="18"/>
      <color indexed="16"/>
      <name val="Arial Cyr"/>
      <family val="0"/>
    </font>
    <font>
      <b/>
      <sz val="16"/>
      <color indexed="59"/>
      <name val="Arial"/>
      <family val="2"/>
    </font>
    <font>
      <b/>
      <sz val="18"/>
      <color indexed="59"/>
      <name val="Arial Cyr"/>
      <family val="2"/>
    </font>
    <font>
      <b/>
      <sz val="16"/>
      <color indexed="59"/>
      <name val="Arial Cyr"/>
      <family val="2"/>
    </font>
    <font>
      <b/>
      <sz val="18"/>
      <color indexed="59"/>
      <name val="Arial"/>
      <family val="2"/>
    </font>
    <font>
      <b/>
      <sz val="18"/>
      <color indexed="12"/>
      <name val="Arial"/>
      <family val="2"/>
    </font>
    <font>
      <b/>
      <sz val="18"/>
      <color indexed="16"/>
      <name val="Arial"/>
      <family val="2"/>
    </font>
    <font>
      <b/>
      <sz val="18"/>
      <color indexed="10"/>
      <name val="Arial"/>
      <family val="2"/>
    </font>
    <font>
      <b/>
      <sz val="16"/>
      <color indexed="12"/>
      <name val="Arial Cyr"/>
      <family val="2"/>
    </font>
    <font>
      <sz val="18"/>
      <name val="Arial Cyr"/>
      <family val="0"/>
    </font>
    <font>
      <sz val="22"/>
      <name val="Arial"/>
      <family val="2"/>
    </font>
    <font>
      <sz val="20"/>
      <name val="Arial"/>
      <family val="2"/>
    </font>
    <font>
      <b/>
      <sz val="21"/>
      <name val="Arial"/>
      <family val="2"/>
    </font>
    <font>
      <sz val="21"/>
      <name val="Arial"/>
      <family val="2"/>
    </font>
    <font>
      <sz val="21"/>
      <name val="Times New Roman"/>
      <family val="1"/>
    </font>
    <font>
      <b/>
      <sz val="12"/>
      <name val="Arial Cyr"/>
      <family val="0"/>
    </font>
    <font>
      <sz val="11"/>
      <name val="Arial Cyr"/>
      <family val="0"/>
    </font>
    <font>
      <b/>
      <sz val="10"/>
      <name val="Arial Cyr"/>
      <family val="0"/>
    </font>
    <font>
      <b/>
      <i/>
      <sz val="10"/>
      <name val="Arial Cyr"/>
      <family val="0"/>
    </font>
    <font>
      <b/>
      <sz val="12"/>
      <color indexed="12"/>
      <name val="Arial"/>
      <family val="2"/>
    </font>
    <font>
      <b/>
      <sz val="16"/>
      <name val="Times New Roman"/>
      <family val="1"/>
    </font>
    <font>
      <b/>
      <sz val="24"/>
      <name val="Arial"/>
      <family val="2"/>
    </font>
    <font>
      <b/>
      <sz val="26"/>
      <name val="Arial"/>
      <family val="2"/>
    </font>
    <font>
      <b/>
      <sz val="18"/>
      <name val="Arial Cyr"/>
      <family val="0"/>
    </font>
    <font>
      <b/>
      <sz val="12"/>
      <color indexed="9"/>
      <name val="Arial Cyr"/>
      <family val="0"/>
    </font>
    <font>
      <b/>
      <sz val="16"/>
      <color indexed="9"/>
      <name val="Arial Cyr"/>
      <family val="0"/>
    </font>
    <font>
      <sz val="10"/>
      <color indexed="12"/>
      <name val="Arial"/>
      <family val="2"/>
    </font>
    <font>
      <b/>
      <sz val="14"/>
      <color indexed="12"/>
      <name val="Arial"/>
      <family val="2"/>
    </font>
    <font>
      <b/>
      <sz val="11"/>
      <color indexed="12"/>
      <name val="Arial"/>
      <family val="2"/>
    </font>
    <font>
      <sz val="11"/>
      <color indexed="12"/>
      <name val="Arial"/>
      <family val="2"/>
    </font>
    <font>
      <sz val="12"/>
      <color indexed="12"/>
      <name val="Arial"/>
      <family val="2"/>
    </font>
    <font>
      <b/>
      <sz val="10"/>
      <color indexed="12"/>
      <name val="Arial Cyr"/>
      <family val="2"/>
    </font>
    <font>
      <b/>
      <sz val="16"/>
      <color indexed="10"/>
      <name val="Arial"/>
      <family val="2"/>
    </font>
    <font>
      <b/>
      <sz val="8"/>
      <name val="Arial"/>
      <family val="2"/>
    </font>
    <font>
      <b/>
      <sz val="18"/>
      <color indexed="18"/>
      <name val="Arial"/>
      <family val="2"/>
    </font>
    <font>
      <vertAlign val="subscript"/>
      <sz val="20"/>
      <name val="Arial"/>
      <family val="2"/>
    </font>
    <font>
      <sz val="20"/>
      <name val="Arial Cyr"/>
      <family val="0"/>
    </font>
    <font>
      <b/>
      <sz val="20"/>
      <color indexed="12"/>
      <name val="Arial"/>
      <family val="2"/>
    </font>
    <font>
      <sz val="24"/>
      <name val="Arial"/>
      <family val="2"/>
    </font>
    <font>
      <sz val="24"/>
      <name val="Arial Cyr"/>
      <family val="0"/>
    </font>
    <font>
      <b/>
      <i/>
      <sz val="11"/>
      <name val="Arial Cyr"/>
      <family val="0"/>
    </font>
    <font>
      <sz val="12"/>
      <name val="Arial Cyr"/>
      <family val="0"/>
    </font>
    <font>
      <b/>
      <sz val="20"/>
      <color indexed="10"/>
      <name val="Arial"/>
      <family val="2"/>
    </font>
    <font>
      <b/>
      <sz val="16"/>
      <name val="Tahoma"/>
      <family val="2"/>
    </font>
    <font>
      <sz val="16"/>
      <name val="Tahoma"/>
      <family val="2"/>
    </font>
    <font>
      <vertAlign val="superscript"/>
      <sz val="16"/>
      <name val="Arial"/>
      <family val="2"/>
    </font>
    <font>
      <b/>
      <sz val="24"/>
      <color indexed="12"/>
      <name val="Arial"/>
      <family val="2"/>
    </font>
    <font>
      <b/>
      <sz val="24"/>
      <color indexed="60"/>
      <name val="Arial"/>
      <family val="2"/>
    </font>
    <font>
      <b/>
      <i/>
      <sz val="22"/>
      <name val="Arial"/>
      <family val="2"/>
    </font>
    <font>
      <u val="single"/>
      <sz val="21"/>
      <name val="Arial"/>
      <family val="2"/>
    </font>
    <font>
      <b/>
      <u val="single"/>
      <sz val="21"/>
      <name val="Arial"/>
      <family val="2"/>
    </font>
    <font>
      <b/>
      <u val="single"/>
      <sz val="2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24"/>
      <color indexed="36"/>
      <name val="Arial"/>
      <family val="2"/>
    </font>
    <font>
      <b/>
      <sz val="24"/>
      <color indexed="8"/>
      <name val="Arial"/>
      <family val="2"/>
    </font>
    <font>
      <b/>
      <i/>
      <sz val="8"/>
      <color indexed="10"/>
      <name val="Arial Cyr"/>
      <family val="0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24"/>
      <color rgb="FF7030A0"/>
      <name val="Arial"/>
      <family val="2"/>
    </font>
    <font>
      <b/>
      <sz val="24"/>
      <color theme="1"/>
      <name val="Arial"/>
      <family val="2"/>
    </font>
    <font>
      <b/>
      <sz val="24"/>
      <color rgb="FF0000CC"/>
      <name val="Arial"/>
      <family val="2"/>
    </font>
    <font>
      <b/>
      <sz val="24"/>
      <color rgb="FFFF0000"/>
      <name val="Arial"/>
      <family val="2"/>
    </font>
    <font>
      <b/>
      <i/>
      <sz val="8"/>
      <color rgb="FFFF0000"/>
      <name val="Arial Cyr"/>
      <family val="0"/>
    </font>
    <font>
      <b/>
      <sz val="8"/>
      <name val="Arial Cyr"/>
      <family val="2"/>
    </font>
  </fonts>
  <fills count="4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CCCCFF"/>
        <bgColor indexed="64"/>
      </patternFill>
    </fill>
  </fills>
  <borders count="10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 style="thin">
        <color indexed="63"/>
      </bottom>
    </border>
    <border>
      <left style="medium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medium"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 style="medium">
        <color indexed="63"/>
      </left>
      <right>
        <color indexed="63"/>
      </right>
      <top style="medium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 style="thin">
        <color indexed="63"/>
      </bottom>
    </border>
    <border>
      <left style="medium"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 style="medium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6" fillId="2" borderId="0" applyNumberFormat="0" applyBorder="0" applyAlignment="0" applyProtection="0"/>
    <xf numFmtId="0" fontId="106" fillId="3" borderId="0" applyNumberFormat="0" applyBorder="0" applyAlignment="0" applyProtection="0"/>
    <xf numFmtId="0" fontId="106" fillId="4" borderId="0" applyNumberFormat="0" applyBorder="0" applyAlignment="0" applyProtection="0"/>
    <xf numFmtId="0" fontId="106" fillId="5" borderId="0" applyNumberFormat="0" applyBorder="0" applyAlignment="0" applyProtection="0"/>
    <xf numFmtId="0" fontId="106" fillId="6" borderId="0" applyNumberFormat="0" applyBorder="0" applyAlignment="0" applyProtection="0"/>
    <xf numFmtId="0" fontId="106" fillId="7" borderId="0" applyNumberFormat="0" applyBorder="0" applyAlignment="0" applyProtection="0"/>
    <xf numFmtId="0" fontId="106" fillId="8" borderId="0" applyNumberFormat="0" applyBorder="0" applyAlignment="0" applyProtection="0"/>
    <xf numFmtId="0" fontId="106" fillId="9" borderId="0" applyNumberFormat="0" applyBorder="0" applyAlignment="0" applyProtection="0"/>
    <xf numFmtId="0" fontId="106" fillId="10" borderId="0" applyNumberFormat="0" applyBorder="0" applyAlignment="0" applyProtection="0"/>
    <xf numFmtId="0" fontId="106" fillId="11" borderId="0" applyNumberFormat="0" applyBorder="0" applyAlignment="0" applyProtection="0"/>
    <xf numFmtId="0" fontId="106" fillId="12" borderId="0" applyNumberFormat="0" applyBorder="0" applyAlignment="0" applyProtection="0"/>
    <xf numFmtId="0" fontId="106" fillId="13" borderId="0" applyNumberFormat="0" applyBorder="0" applyAlignment="0" applyProtection="0"/>
    <xf numFmtId="0" fontId="107" fillId="14" borderId="0" applyNumberFormat="0" applyBorder="0" applyAlignment="0" applyProtection="0"/>
    <xf numFmtId="0" fontId="107" fillId="15" borderId="0" applyNumberFormat="0" applyBorder="0" applyAlignment="0" applyProtection="0"/>
    <xf numFmtId="0" fontId="107" fillId="10" borderId="0" applyNumberFormat="0" applyBorder="0" applyAlignment="0" applyProtection="0"/>
    <xf numFmtId="0" fontId="107" fillId="16" borderId="0" applyNumberFormat="0" applyBorder="0" applyAlignment="0" applyProtection="0"/>
    <xf numFmtId="0" fontId="107" fillId="17" borderId="0" applyNumberFormat="0" applyBorder="0" applyAlignment="0" applyProtection="0"/>
    <xf numFmtId="0" fontId="107" fillId="18" borderId="0" applyNumberFormat="0" applyBorder="0" applyAlignment="0" applyProtection="0"/>
    <xf numFmtId="0" fontId="107" fillId="19" borderId="0" applyNumberFormat="0" applyBorder="0" applyAlignment="0" applyProtection="0"/>
    <xf numFmtId="0" fontId="107" fillId="20" borderId="0" applyNumberFormat="0" applyBorder="0" applyAlignment="0" applyProtection="0"/>
    <xf numFmtId="0" fontId="107" fillId="21" borderId="0" applyNumberFormat="0" applyBorder="0" applyAlignment="0" applyProtection="0"/>
    <xf numFmtId="0" fontId="107" fillId="22" borderId="0" applyNumberFormat="0" applyBorder="0" applyAlignment="0" applyProtection="0"/>
    <xf numFmtId="0" fontId="107" fillId="23" borderId="0" applyNumberFormat="0" applyBorder="0" applyAlignment="0" applyProtection="0"/>
    <xf numFmtId="0" fontId="107" fillId="24" borderId="0" applyNumberFormat="0" applyBorder="0" applyAlignment="0" applyProtection="0"/>
    <xf numFmtId="0" fontId="108" fillId="25" borderId="1" applyNumberFormat="0" applyAlignment="0" applyProtection="0"/>
    <xf numFmtId="0" fontId="109" fillId="26" borderId="2" applyNumberFormat="0" applyAlignment="0" applyProtection="0"/>
    <xf numFmtId="0" fontId="110" fillId="26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11" fillId="0" borderId="3" applyNumberFormat="0" applyFill="0" applyAlignment="0" applyProtection="0"/>
    <xf numFmtId="0" fontId="112" fillId="0" borderId="4" applyNumberFormat="0" applyFill="0" applyAlignment="0" applyProtection="0"/>
    <xf numFmtId="0" fontId="113" fillId="0" borderId="5" applyNumberFormat="0" applyFill="0" applyAlignment="0" applyProtection="0"/>
    <xf numFmtId="0" fontId="113" fillId="0" borderId="0" applyNumberFormat="0" applyFill="0" applyBorder="0" applyAlignment="0" applyProtection="0"/>
    <xf numFmtId="0" fontId="114" fillId="0" borderId="6" applyNumberFormat="0" applyFill="0" applyAlignment="0" applyProtection="0"/>
    <xf numFmtId="0" fontId="115" fillId="27" borderId="7" applyNumberFormat="0" applyAlignment="0" applyProtection="0"/>
    <xf numFmtId="0" fontId="116" fillId="0" borderId="0" applyNumberFormat="0" applyFill="0" applyBorder="0" applyAlignment="0" applyProtection="0"/>
    <xf numFmtId="0" fontId="117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118" fillId="29" borderId="0" applyNumberFormat="0" applyBorder="0" applyAlignment="0" applyProtection="0"/>
    <xf numFmtId="0" fontId="11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120" fillId="0" borderId="9" applyNumberFormat="0" applyFill="0" applyAlignment="0" applyProtection="0"/>
    <xf numFmtId="0" fontId="12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22" fillId="31" borderId="0" applyNumberFormat="0" applyBorder="0" applyAlignment="0" applyProtection="0"/>
  </cellStyleXfs>
  <cellXfs count="1019">
    <xf numFmtId="0" fontId="0" fillId="0" borderId="0" xfId="0" applyAlignment="1">
      <alignment/>
    </xf>
    <xf numFmtId="0" fontId="3" fillId="0" borderId="0" xfId="0" applyFont="1" applyBorder="1" applyAlignment="1" applyProtection="1">
      <alignment/>
      <protection/>
    </xf>
    <xf numFmtId="0" fontId="3" fillId="0" borderId="0" xfId="0" applyNumberFormat="1" applyFont="1" applyBorder="1" applyAlignment="1" applyProtection="1">
      <alignment horizontal="centerContinuous"/>
      <protection/>
    </xf>
    <xf numFmtId="49" fontId="7" fillId="0" borderId="0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0" fontId="3" fillId="0" borderId="0" xfId="0" applyNumberFormat="1" applyFont="1" applyBorder="1" applyAlignment="1" applyProtection="1">
      <alignment/>
      <protection/>
    </xf>
    <xf numFmtId="49" fontId="11" fillId="0" borderId="0" xfId="0" applyNumberFormat="1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 horizontal="left" vertical="top" wrapText="1"/>
      <protection/>
    </xf>
    <xf numFmtId="0" fontId="12" fillId="0" borderId="0" xfId="0" applyFont="1" applyBorder="1" applyAlignment="1" applyProtection="1">
      <alignment horizontal="center" vertical="top"/>
      <protection/>
    </xf>
    <xf numFmtId="0" fontId="13" fillId="0" borderId="0" xfId="0" applyFont="1" applyBorder="1" applyAlignment="1" applyProtection="1">
      <alignment horizontal="center" vertical="top"/>
      <protection/>
    </xf>
    <xf numFmtId="0" fontId="13" fillId="0" borderId="0" xfId="0" applyFont="1" applyBorder="1" applyAlignment="1" applyProtection="1">
      <alignment horizontal="center"/>
      <protection/>
    </xf>
    <xf numFmtId="0" fontId="13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 horizontal="center"/>
      <protection/>
    </xf>
    <xf numFmtId="0" fontId="10" fillId="0" borderId="0" xfId="0" applyNumberFormat="1" applyFont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/>
      <protection/>
    </xf>
    <xf numFmtId="0" fontId="9" fillId="0" borderId="0" xfId="0" applyNumberFormat="1" applyFont="1" applyBorder="1" applyAlignment="1" applyProtection="1">
      <alignment horizontal="left" vertical="top" wrapText="1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top"/>
      <protection/>
    </xf>
    <xf numFmtId="0" fontId="13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NumberFormat="1" applyFont="1" applyBorder="1" applyAlignment="1" applyProtection="1">
      <alignment/>
      <protection/>
    </xf>
    <xf numFmtId="49" fontId="10" fillId="0" borderId="0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 horizontal="center" vertical="justify" wrapText="1"/>
      <protection/>
    </xf>
    <xf numFmtId="49" fontId="13" fillId="0" borderId="0" xfId="0" applyNumberFormat="1" applyFont="1" applyBorder="1" applyAlignment="1" applyProtection="1">
      <alignment horizontal="left" vertical="justify" wrapText="1"/>
      <protection/>
    </xf>
    <xf numFmtId="0" fontId="12" fillId="0" borderId="0" xfId="0" applyFont="1" applyBorder="1" applyAlignment="1" applyProtection="1">
      <alignment horizontal="center" vertical="center"/>
      <protection/>
    </xf>
    <xf numFmtId="49" fontId="13" fillId="0" borderId="0" xfId="0" applyNumberFormat="1" applyFont="1" applyBorder="1" applyAlignment="1" applyProtection="1">
      <alignment horizontal="center" vertical="justify" wrapText="1"/>
      <protection/>
    </xf>
    <xf numFmtId="11" fontId="13" fillId="0" borderId="0" xfId="0" applyNumberFormat="1" applyFont="1" applyBorder="1" applyAlignment="1" applyProtection="1">
      <alignment horizontal="left" vertical="justify" wrapText="1"/>
      <protection/>
    </xf>
    <xf numFmtId="0" fontId="12" fillId="0" borderId="0" xfId="0" applyNumberFormat="1" applyFont="1" applyBorder="1" applyAlignment="1" applyProtection="1">
      <alignment horizontal="center" vertical="justify" wrapText="1"/>
      <protection/>
    </xf>
    <xf numFmtId="0" fontId="12" fillId="0" borderId="0" xfId="0" applyNumberFormat="1" applyFont="1" applyBorder="1" applyAlignment="1" applyProtection="1">
      <alignment horizontal="left" vertical="justify"/>
      <protection/>
    </xf>
    <xf numFmtId="49" fontId="12" fillId="0" borderId="0" xfId="0" applyNumberFormat="1" applyFont="1" applyBorder="1" applyAlignment="1" applyProtection="1">
      <alignment horizontal="left" vertical="justify"/>
      <protection/>
    </xf>
    <xf numFmtId="49" fontId="12" fillId="0" borderId="0" xfId="0" applyNumberFormat="1" applyFont="1" applyBorder="1" applyAlignment="1" applyProtection="1">
      <alignment horizontal="center" vertical="justify" wrapText="1"/>
      <protection/>
    </xf>
    <xf numFmtId="0" fontId="12" fillId="0" borderId="0" xfId="0" applyFont="1" applyBorder="1" applyAlignment="1" applyProtection="1">
      <alignment horizontal="left" vertical="justify"/>
      <protection/>
    </xf>
    <xf numFmtId="0" fontId="3" fillId="0" borderId="0" xfId="0" applyNumberFormat="1" applyFont="1" applyBorder="1" applyAlignment="1" applyProtection="1">
      <alignment vertical="top" wrapText="1"/>
      <protection/>
    </xf>
    <xf numFmtId="0" fontId="8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left" vertical="top" wrapText="1"/>
      <protection/>
    </xf>
    <xf numFmtId="0" fontId="9" fillId="0" borderId="0" xfId="0" applyFont="1" applyBorder="1" applyAlignment="1" applyProtection="1">
      <alignment/>
      <protection/>
    </xf>
    <xf numFmtId="0" fontId="12" fillId="0" borderId="0" xfId="0" applyNumberFormat="1" applyFont="1" applyBorder="1" applyAlignment="1" applyProtection="1">
      <alignment horizontal="center" vertical="justify"/>
      <protection/>
    </xf>
    <xf numFmtId="0" fontId="3" fillId="0" borderId="0" xfId="0" applyFont="1" applyBorder="1" applyAlignment="1" applyProtection="1">
      <alignment horizontal="right"/>
      <protection/>
    </xf>
    <xf numFmtId="0" fontId="12" fillId="0" borderId="0" xfId="0" applyNumberFormat="1" applyFont="1" applyBorder="1" applyAlignment="1" applyProtection="1">
      <alignment horizontal="center" vertical="center"/>
      <protection/>
    </xf>
    <xf numFmtId="49" fontId="12" fillId="0" borderId="0" xfId="0" applyNumberFormat="1" applyFont="1" applyBorder="1" applyAlignment="1" applyProtection="1">
      <alignment horizontal="center" vertical="justify"/>
      <protection/>
    </xf>
    <xf numFmtId="0" fontId="0" fillId="0" borderId="0" xfId="0" applyBorder="1" applyAlignment="1" applyProtection="1">
      <alignment horizontal="center" vertical="justify"/>
      <protection/>
    </xf>
    <xf numFmtId="49" fontId="12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 horizontal="center"/>
      <protection/>
    </xf>
    <xf numFmtId="0" fontId="9" fillId="0" borderId="0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 horizontal="centerContinuous" vertical="top" wrapText="1"/>
      <protection/>
    </xf>
    <xf numFmtId="0" fontId="12" fillId="0" borderId="0" xfId="0" applyFont="1" applyBorder="1" applyAlignment="1" applyProtection="1">
      <alignment horizontal="center" vertical="top" wrapText="1"/>
      <protection/>
    </xf>
    <xf numFmtId="0" fontId="13" fillId="0" borderId="0" xfId="0" applyFont="1" applyBorder="1" applyAlignment="1" applyProtection="1">
      <alignment horizontal="center" vertical="center" textRotation="90" wrapText="1"/>
      <protection/>
    </xf>
    <xf numFmtId="0" fontId="11" fillId="0" borderId="0" xfId="0" applyFont="1" applyBorder="1" applyAlignment="1" applyProtection="1">
      <alignment horizontal="center" vertical="center"/>
      <protection/>
    </xf>
    <xf numFmtId="49" fontId="11" fillId="0" borderId="0" xfId="0" applyNumberFormat="1" applyFont="1" applyBorder="1" applyAlignment="1" applyProtection="1">
      <alignment horizontal="center" vertical="center"/>
      <protection/>
    </xf>
    <xf numFmtId="0" fontId="13" fillId="0" borderId="0" xfId="0" applyNumberFormat="1" applyFont="1" applyBorder="1" applyAlignment="1" applyProtection="1">
      <alignment horizontal="center" wrapText="1"/>
      <protection/>
    </xf>
    <xf numFmtId="0" fontId="12" fillId="0" borderId="0" xfId="0" applyNumberFormat="1" applyFont="1" applyBorder="1" applyAlignment="1" applyProtection="1">
      <alignment horizontal="center" wrapText="1"/>
      <protection/>
    </xf>
    <xf numFmtId="11" fontId="13" fillId="0" borderId="0" xfId="0" applyNumberFormat="1" applyFont="1" applyBorder="1" applyAlignment="1" applyProtection="1">
      <alignment horizontal="left" vertical="justify" wrapText="1"/>
      <protection/>
    </xf>
    <xf numFmtId="0" fontId="12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center" vertical="top"/>
      <protection/>
    </xf>
    <xf numFmtId="0" fontId="8" fillId="0" borderId="0" xfId="0" applyFont="1" applyBorder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49" fontId="8" fillId="0" borderId="0" xfId="0" applyNumberFormat="1" applyFont="1" applyBorder="1" applyAlignment="1" applyProtection="1">
      <alignment horizontal="center" vertical="justify" wrapText="1"/>
      <protection/>
    </xf>
    <xf numFmtId="0" fontId="9" fillId="0" borderId="0" xfId="0" applyFont="1" applyBorder="1" applyAlignment="1" applyProtection="1">
      <alignment horizontal="center"/>
      <protection/>
    </xf>
    <xf numFmtId="0" fontId="8" fillId="0" borderId="0" xfId="0" applyFont="1" applyBorder="1" applyAlignment="1" applyProtection="1">
      <alignment horizontal="left"/>
      <protection/>
    </xf>
    <xf numFmtId="0" fontId="8" fillId="0" borderId="0" xfId="0" applyFont="1" applyBorder="1" applyAlignment="1" applyProtection="1">
      <alignment horizontal="left" vertical="justify"/>
      <protection/>
    </xf>
    <xf numFmtId="11" fontId="9" fillId="0" borderId="0" xfId="0" applyNumberFormat="1" applyFont="1" applyBorder="1" applyAlignment="1" applyProtection="1">
      <alignment horizontal="left" vertical="justify" wrapText="1"/>
      <protection/>
    </xf>
    <xf numFmtId="49" fontId="8" fillId="0" borderId="0" xfId="0" applyNumberFormat="1" applyFont="1" applyBorder="1" applyAlignment="1" applyProtection="1">
      <alignment horizontal="left" vertical="justify"/>
      <protection/>
    </xf>
    <xf numFmtId="49" fontId="9" fillId="0" borderId="0" xfId="0" applyNumberFormat="1" applyFont="1" applyBorder="1" applyAlignment="1" applyProtection="1">
      <alignment horizontal="left" vertical="justify"/>
      <protection/>
    </xf>
    <xf numFmtId="0" fontId="9" fillId="0" borderId="0" xfId="0" applyNumberFormat="1" applyFont="1" applyBorder="1" applyAlignment="1" applyProtection="1">
      <alignment vertical="top" wrapText="1"/>
      <protection/>
    </xf>
    <xf numFmtId="0" fontId="9" fillId="0" borderId="0" xfId="0" applyNumberFormat="1" applyFont="1" applyBorder="1" applyAlignment="1" applyProtection="1">
      <alignment/>
      <protection/>
    </xf>
    <xf numFmtId="0" fontId="15" fillId="0" borderId="0" xfId="0" applyFont="1" applyBorder="1" applyAlignment="1" applyProtection="1">
      <alignment vertical="justify"/>
      <protection/>
    </xf>
    <xf numFmtId="0" fontId="9" fillId="0" borderId="0" xfId="0" applyFont="1" applyBorder="1" applyAlignment="1" applyProtection="1">
      <alignment vertical="justify"/>
      <protection/>
    </xf>
    <xf numFmtId="0" fontId="9" fillId="0" borderId="0" xfId="0" applyFont="1" applyBorder="1" applyAlignment="1" applyProtection="1">
      <alignment horizontal="right"/>
      <protection/>
    </xf>
    <xf numFmtId="49" fontId="9" fillId="0" borderId="0" xfId="0" applyNumberFormat="1" applyFont="1" applyBorder="1" applyAlignment="1" applyProtection="1">
      <alignment horizontal="left" vertical="justify" wrapText="1"/>
      <protection/>
    </xf>
    <xf numFmtId="0" fontId="7" fillId="0" borderId="0" xfId="0" applyFont="1" applyBorder="1" applyAlignment="1" applyProtection="1">
      <alignment horizontal="center" vertical="center" textRotation="90"/>
      <protection/>
    </xf>
    <xf numFmtId="0" fontId="7" fillId="0" borderId="0" xfId="0" applyFont="1" applyBorder="1" applyAlignment="1" applyProtection="1">
      <alignment horizontal="right" vertical="top"/>
      <protection/>
    </xf>
    <xf numFmtId="0" fontId="7" fillId="0" borderId="0" xfId="0" applyNumberFormat="1" applyFont="1" applyBorder="1" applyAlignment="1" applyProtection="1">
      <alignment horizontal="center" vertical="center"/>
      <protection/>
    </xf>
    <xf numFmtId="49" fontId="19" fillId="0" borderId="0" xfId="0" applyNumberFormat="1" applyFont="1" applyBorder="1" applyAlignment="1" applyProtection="1">
      <alignment horizontal="left" wrapText="1"/>
      <protection/>
    </xf>
    <xf numFmtId="0" fontId="19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49" fontId="11" fillId="0" borderId="0" xfId="0" applyNumberFormat="1" applyFont="1" applyBorder="1" applyAlignment="1" applyProtection="1">
      <alignment horizontal="center"/>
      <protection/>
    </xf>
    <xf numFmtId="0" fontId="8" fillId="0" borderId="0" xfId="0" applyFont="1" applyBorder="1" applyAlignment="1" applyProtection="1">
      <alignment horizontal="center"/>
      <protection/>
    </xf>
    <xf numFmtId="0" fontId="20" fillId="0" borderId="0" xfId="0" applyFont="1" applyBorder="1" applyAlignment="1">
      <alignment horizontal="center" vertical="center"/>
    </xf>
    <xf numFmtId="0" fontId="8" fillId="0" borderId="0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center" wrapText="1"/>
      <protection/>
    </xf>
    <xf numFmtId="0" fontId="7" fillId="0" borderId="0" xfId="0" applyFont="1" applyBorder="1" applyAlignment="1" applyProtection="1">
      <alignment horizontal="center" wrapText="1"/>
      <protection/>
    </xf>
    <xf numFmtId="0" fontId="19" fillId="0" borderId="0" xfId="0" applyFont="1" applyBorder="1" applyAlignment="1" applyProtection="1">
      <alignment horizontal="center" wrapText="1"/>
      <protection/>
    </xf>
    <xf numFmtId="0" fontId="9" fillId="0" borderId="0" xfId="0" applyFont="1" applyBorder="1" applyAlignment="1" applyProtection="1">
      <alignment horizontal="left" wrapText="1"/>
      <protection/>
    </xf>
    <xf numFmtId="197" fontId="7" fillId="0" borderId="0" xfId="0" applyNumberFormat="1" applyFont="1" applyBorder="1" applyAlignment="1" applyProtection="1">
      <alignment horizontal="center" vertical="center"/>
      <protection/>
    </xf>
    <xf numFmtId="0" fontId="15" fillId="0" borderId="0" xfId="0" applyFont="1" applyBorder="1" applyAlignment="1">
      <alignment horizontal="left" wrapText="1"/>
    </xf>
    <xf numFmtId="0" fontId="12" fillId="0" borderId="0" xfId="0" applyFont="1" applyBorder="1" applyAlignment="1" applyProtection="1">
      <alignment horizontal="center" vertical="center" wrapText="1"/>
      <protection/>
    </xf>
    <xf numFmtId="0" fontId="7" fillId="0" borderId="0" xfId="0" applyNumberFormat="1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center" wrapText="1"/>
      <protection/>
    </xf>
    <xf numFmtId="0" fontId="8" fillId="0" borderId="0" xfId="0" applyNumberFormat="1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 horizontal="center" vertical="center" textRotation="90"/>
      <protection/>
    </xf>
    <xf numFmtId="49" fontId="12" fillId="0" borderId="0" xfId="0" applyNumberFormat="1" applyFont="1" applyBorder="1" applyAlignment="1" applyProtection="1">
      <alignment horizontal="center" vertical="center" textRotation="90" wrapText="1"/>
      <protection/>
    </xf>
    <xf numFmtId="0" fontId="12" fillId="0" borderId="0" xfId="0" applyNumberFormat="1" applyFont="1" applyBorder="1" applyAlignment="1" applyProtection="1">
      <alignment horizontal="center" vertical="center" wrapText="1"/>
      <protection/>
    </xf>
    <xf numFmtId="49" fontId="12" fillId="0" borderId="0" xfId="0" applyNumberFormat="1" applyFont="1" applyBorder="1" applyAlignment="1" applyProtection="1">
      <alignment horizontal="center" vertical="center" wrapText="1"/>
      <protection/>
    </xf>
    <xf numFmtId="0" fontId="12" fillId="0" borderId="0" xfId="0" applyNumberFormat="1" applyFont="1" applyBorder="1" applyAlignment="1" applyProtection="1">
      <alignment horizontal="center" vertical="center" textRotation="90"/>
      <protection/>
    </xf>
    <xf numFmtId="0" fontId="12" fillId="0" borderId="0" xfId="0" applyNumberFormat="1" applyFont="1" applyBorder="1" applyAlignment="1" applyProtection="1">
      <alignment horizontal="center" vertical="center" textRotation="90" wrapText="1"/>
      <protection/>
    </xf>
    <xf numFmtId="0" fontId="12" fillId="0" borderId="0" xfId="0" applyFont="1" applyBorder="1" applyAlignment="1" applyProtection="1">
      <alignment horizontal="center" vertical="center" textRotation="90" wrapText="1"/>
      <protection/>
    </xf>
    <xf numFmtId="197" fontId="8" fillId="0" borderId="0" xfId="0" applyNumberFormat="1" applyFont="1" applyBorder="1" applyAlignment="1" applyProtection="1">
      <alignment horizontal="center" vertical="center"/>
      <protection/>
    </xf>
    <xf numFmtId="197" fontId="7" fillId="0" borderId="0" xfId="0" applyNumberFormat="1" applyFont="1" applyBorder="1" applyAlignment="1" applyProtection="1">
      <alignment horizontal="center" vertical="center"/>
      <protection/>
    </xf>
    <xf numFmtId="0" fontId="19" fillId="0" borderId="0" xfId="0" applyFont="1" applyBorder="1" applyAlignment="1" applyProtection="1">
      <alignment horizontal="left" wrapText="1"/>
      <protection/>
    </xf>
    <xf numFmtId="0" fontId="13" fillId="0" borderId="0" xfId="0" applyFont="1" applyBorder="1" applyAlignment="1" applyProtection="1">
      <alignment horizontal="left" vertical="top" wrapText="1"/>
      <protection/>
    </xf>
    <xf numFmtId="0" fontId="19" fillId="0" borderId="0" xfId="0" applyFont="1" applyBorder="1" applyAlignment="1" applyProtection="1">
      <alignment horizontal="left" vertical="top" wrapText="1"/>
      <protection/>
    </xf>
    <xf numFmtId="49" fontId="14" fillId="0" borderId="0" xfId="0" applyNumberFormat="1" applyFont="1" applyBorder="1" applyAlignment="1" applyProtection="1">
      <alignment horizontal="left" vertical="justify"/>
      <protection/>
    </xf>
    <xf numFmtId="0" fontId="8" fillId="0" borderId="0" xfId="0" applyFont="1" applyBorder="1" applyAlignment="1" applyProtection="1">
      <alignment horizontal="center" vertical="center" wrapText="1"/>
      <protection/>
    </xf>
    <xf numFmtId="0" fontId="12" fillId="0" borderId="0" xfId="0" applyFont="1" applyBorder="1" applyAlignment="1" applyProtection="1">
      <alignment horizontal="center" vertical="center" wrapText="1"/>
      <protection/>
    </xf>
    <xf numFmtId="0" fontId="9" fillId="0" borderId="0" xfId="0" applyFont="1" applyBorder="1" applyAlignment="1" applyProtection="1">
      <alignment horizontal="left" vertical="center" wrapText="1"/>
      <protection/>
    </xf>
    <xf numFmtId="0" fontId="8" fillId="0" borderId="0" xfId="0" applyFont="1" applyBorder="1" applyAlignment="1" applyProtection="1">
      <alignment vertical="justify" wrapText="1"/>
      <protection/>
    </xf>
    <xf numFmtId="49" fontId="9" fillId="0" borderId="0" xfId="0" applyNumberFormat="1" applyFont="1" applyBorder="1" applyAlignment="1" applyProtection="1">
      <alignment horizontal="center" vertical="justify"/>
      <protection/>
    </xf>
    <xf numFmtId="0" fontId="15" fillId="0" borderId="0" xfId="0" applyFont="1" applyBorder="1" applyAlignment="1" applyProtection="1">
      <alignment/>
      <protection/>
    </xf>
    <xf numFmtId="0" fontId="11" fillId="0" borderId="0" xfId="0" applyNumberFormat="1" applyFont="1" applyBorder="1" applyAlignment="1" applyProtection="1">
      <alignment horizontal="center" vertical="center"/>
      <protection/>
    </xf>
    <xf numFmtId="0" fontId="10" fillId="0" borderId="0" xfId="0" applyNumberFormat="1" applyFont="1" applyBorder="1" applyAlignment="1" applyProtection="1">
      <alignment horizontal="center" vertical="justify"/>
      <protection/>
    </xf>
    <xf numFmtId="0" fontId="11" fillId="0" borderId="0" xfId="0" applyNumberFormat="1" applyFont="1" applyBorder="1" applyAlignment="1" applyProtection="1">
      <alignment horizontal="center" vertical="justify"/>
      <protection/>
    </xf>
    <xf numFmtId="0" fontId="8" fillId="0" borderId="0" xfId="0" applyFont="1" applyBorder="1" applyAlignment="1" applyProtection="1">
      <alignment horizontal="right"/>
      <protection/>
    </xf>
    <xf numFmtId="0" fontId="9" fillId="0" borderId="0" xfId="0" applyFont="1" applyBorder="1" applyAlignment="1" applyProtection="1">
      <alignment horizontal="right"/>
      <protection/>
    </xf>
    <xf numFmtId="0" fontId="13" fillId="0" borderId="0" xfId="0" applyFont="1" applyBorder="1" applyAlignment="1" applyProtection="1">
      <alignment horizontal="right"/>
      <protection/>
    </xf>
    <xf numFmtId="0" fontId="9" fillId="0" borderId="0" xfId="0" applyFont="1" applyBorder="1" applyAlignment="1">
      <alignment/>
    </xf>
    <xf numFmtId="197" fontId="11" fillId="0" borderId="0" xfId="0" applyNumberFormat="1" applyFont="1" applyBorder="1" applyAlignment="1" applyProtection="1">
      <alignment horizontal="center" vertical="center"/>
      <protection/>
    </xf>
    <xf numFmtId="0" fontId="7" fillId="0" borderId="0" xfId="0" applyNumberFormat="1" applyFont="1" applyBorder="1" applyAlignment="1" applyProtection="1">
      <alignment horizontal="center" vertical="center" textRotation="90"/>
      <protection/>
    </xf>
    <xf numFmtId="49" fontId="11" fillId="0" borderId="0" xfId="0" applyNumberFormat="1" applyFont="1" applyBorder="1" applyAlignment="1" applyProtection="1">
      <alignment horizontal="center" vertical="center" wrapText="1"/>
      <protection/>
    </xf>
    <xf numFmtId="0" fontId="11" fillId="0" borderId="0" xfId="0" applyFont="1" applyBorder="1" applyAlignment="1" applyProtection="1">
      <alignment horizontal="center" vertical="center" wrapText="1"/>
      <protection/>
    </xf>
    <xf numFmtId="0" fontId="10" fillId="0" borderId="0" xfId="0" applyNumberFormat="1" applyFont="1" applyBorder="1" applyAlignment="1" applyProtection="1">
      <alignment horizontal="left" vertical="justify"/>
      <protection/>
    </xf>
    <xf numFmtId="49" fontId="10" fillId="0" borderId="0" xfId="0" applyNumberFormat="1" applyFont="1" applyBorder="1" applyAlignment="1" applyProtection="1">
      <alignment horizontal="left" vertical="justify"/>
      <protection/>
    </xf>
    <xf numFmtId="49" fontId="10" fillId="0" borderId="0" xfId="0" applyNumberFormat="1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center" vertical="justify"/>
      <protection/>
    </xf>
    <xf numFmtId="0" fontId="18" fillId="0" borderId="0" xfId="0" applyFont="1" applyBorder="1" applyAlignment="1">
      <alignment/>
    </xf>
    <xf numFmtId="0" fontId="0" fillId="0" borderId="0" xfId="0" applyBorder="1" applyAlignment="1">
      <alignment/>
    </xf>
    <xf numFmtId="0" fontId="18" fillId="0" borderId="0" xfId="0" applyFont="1" applyBorder="1" applyAlignment="1">
      <alignment horizontal="left"/>
    </xf>
    <xf numFmtId="0" fontId="22" fillId="0" borderId="0" xfId="0" applyFont="1" applyAlignment="1">
      <alignment/>
    </xf>
    <xf numFmtId="0" fontId="22" fillId="0" borderId="0" xfId="0" applyFont="1" applyBorder="1" applyAlignment="1">
      <alignment/>
    </xf>
    <xf numFmtId="0" fontId="23" fillId="0" borderId="0" xfId="0" applyFont="1" applyAlignment="1">
      <alignment/>
    </xf>
    <xf numFmtId="0" fontId="28" fillId="10" borderId="10" xfId="0" applyFont="1" applyFill="1" applyBorder="1" applyAlignment="1" applyProtection="1">
      <alignment/>
      <protection hidden="1"/>
    </xf>
    <xf numFmtId="0" fontId="29" fillId="10" borderId="11" xfId="0" applyFont="1" applyFill="1" applyBorder="1" applyAlignment="1" applyProtection="1">
      <alignment wrapText="1"/>
      <protection hidden="1"/>
    </xf>
    <xf numFmtId="0" fontId="30" fillId="32" borderId="12" xfId="0" applyFont="1" applyFill="1" applyBorder="1" applyAlignment="1" applyProtection="1">
      <alignment vertical="top" shrinkToFit="1"/>
      <protection hidden="1"/>
    </xf>
    <xf numFmtId="49" fontId="31" fillId="0" borderId="13" xfId="0" applyNumberFormat="1" applyFont="1" applyFill="1" applyBorder="1" applyAlignment="1" applyProtection="1">
      <alignment vertical="top" wrapText="1"/>
      <protection locked="0"/>
    </xf>
    <xf numFmtId="0" fontId="32" fillId="33" borderId="14" xfId="0" applyFont="1" applyFill="1" applyBorder="1" applyAlignment="1" applyProtection="1">
      <alignment vertical="top" shrinkToFit="1"/>
      <protection hidden="1"/>
    </xf>
    <xf numFmtId="49" fontId="33" fillId="0" borderId="15" xfId="0" applyNumberFormat="1" applyFont="1" applyFill="1" applyBorder="1" applyAlignment="1" applyProtection="1">
      <alignment horizontal="left" wrapText="1"/>
      <protection locked="0"/>
    </xf>
    <xf numFmtId="49" fontId="33" fillId="0" borderId="16" xfId="0" applyNumberFormat="1" applyFont="1" applyFill="1" applyBorder="1" applyAlignment="1" applyProtection="1">
      <alignment vertical="top" wrapText="1"/>
      <protection locked="0"/>
    </xf>
    <xf numFmtId="49" fontId="35" fillId="0" borderId="17" xfId="0" applyNumberFormat="1" applyFont="1" applyFill="1" applyBorder="1" applyAlignment="1" applyProtection="1">
      <alignment horizontal="left" wrapText="1"/>
      <protection locked="0"/>
    </xf>
    <xf numFmtId="49" fontId="37" fillId="0" borderId="16" xfId="0" applyNumberFormat="1" applyFont="1" applyFill="1" applyBorder="1" applyAlignment="1" applyProtection="1">
      <alignment vertical="top" wrapText="1"/>
      <protection locked="0"/>
    </xf>
    <xf numFmtId="0" fontId="30" fillId="34" borderId="18" xfId="0" applyFont="1" applyFill="1" applyBorder="1" applyAlignment="1" applyProtection="1">
      <alignment shrinkToFit="1"/>
      <protection hidden="1"/>
    </xf>
    <xf numFmtId="0" fontId="39" fillId="0" borderId="17" xfId="0" applyFont="1" applyFill="1" applyBorder="1" applyAlignment="1" applyProtection="1">
      <alignment vertical="top" wrapText="1"/>
      <protection locked="0"/>
    </xf>
    <xf numFmtId="49" fontId="40" fillId="0" borderId="13" xfId="0" applyNumberFormat="1" applyFont="1" applyFill="1" applyBorder="1" applyAlignment="1" applyProtection="1">
      <alignment horizontal="left" wrapText="1"/>
      <protection locked="0"/>
    </xf>
    <xf numFmtId="0" fontId="42" fillId="0" borderId="19" xfId="0" applyFont="1" applyFill="1" applyBorder="1" applyAlignment="1" applyProtection="1">
      <alignment wrapText="1"/>
      <protection locked="0"/>
    </xf>
    <xf numFmtId="0" fontId="0" fillId="35" borderId="0" xfId="0" applyFill="1" applyBorder="1" applyAlignment="1" applyProtection="1">
      <alignment shrinkToFit="1"/>
      <protection hidden="1"/>
    </xf>
    <xf numFmtId="0" fontId="0" fillId="0" borderId="0" xfId="0" applyBorder="1" applyAlignment="1">
      <alignment/>
    </xf>
    <xf numFmtId="49" fontId="0" fillId="0" borderId="0" xfId="0" applyNumberFormat="1" applyAlignment="1">
      <alignment/>
    </xf>
    <xf numFmtId="0" fontId="47" fillId="0" borderId="0" xfId="0" applyFont="1" applyAlignment="1">
      <alignment/>
    </xf>
    <xf numFmtId="0" fontId="16" fillId="0" borderId="0" xfId="0" applyNumberFormat="1" applyFont="1" applyAlignment="1" applyProtection="1">
      <alignment horizontal="right" wrapText="1"/>
      <protection hidden="1"/>
    </xf>
    <xf numFmtId="0" fontId="11" fillId="0" borderId="20" xfId="0" applyNumberFormat="1" applyFont="1" applyBorder="1" applyAlignment="1" applyProtection="1">
      <alignment horizontal="center" vertical="center" wrapText="1"/>
      <protection hidden="1"/>
    </xf>
    <xf numFmtId="0" fontId="26" fillId="0" borderId="0" xfId="0" applyFont="1" applyAlignment="1">
      <alignment/>
    </xf>
    <xf numFmtId="0" fontId="25" fillId="0" borderId="0" xfId="0" applyFont="1" applyAlignment="1">
      <alignment/>
    </xf>
    <xf numFmtId="0" fontId="7" fillId="0" borderId="0" xfId="0" applyNumberFormat="1" applyFont="1" applyAlignment="1" applyProtection="1">
      <alignment horizontal="center" wrapText="1"/>
      <protection hidden="1"/>
    </xf>
    <xf numFmtId="0" fontId="24" fillId="0" borderId="0" xfId="0" applyFont="1" applyFill="1" applyAlignment="1">
      <alignment/>
    </xf>
    <xf numFmtId="0" fontId="30" fillId="34" borderId="21" xfId="0" applyFont="1" applyFill="1" applyBorder="1" applyAlignment="1" applyProtection="1">
      <alignment shrinkToFit="1"/>
      <protection hidden="1"/>
    </xf>
    <xf numFmtId="49" fontId="38" fillId="0" borderId="22" xfId="0" applyNumberFormat="1" applyFont="1" applyFill="1" applyBorder="1" applyAlignment="1" applyProtection="1">
      <alignment horizontal="left" wrapText="1"/>
      <protection locked="0"/>
    </xf>
    <xf numFmtId="0" fontId="36" fillId="5" borderId="14" xfId="0" applyFont="1" applyFill="1" applyBorder="1" applyAlignment="1" applyProtection="1">
      <alignment shrinkToFit="1"/>
      <protection hidden="1"/>
    </xf>
    <xf numFmtId="49" fontId="37" fillId="0" borderId="17" xfId="0" applyNumberFormat="1" applyFont="1" applyFill="1" applyBorder="1" applyAlignment="1" applyProtection="1">
      <alignment vertical="top" wrapText="1"/>
      <protection locked="0"/>
    </xf>
    <xf numFmtId="0" fontId="36" fillId="5" borderId="18" xfId="0" applyFont="1" applyFill="1" applyBorder="1" applyAlignment="1" applyProtection="1">
      <alignment shrinkToFit="1"/>
      <protection hidden="1"/>
    </xf>
    <xf numFmtId="0" fontId="41" fillId="35" borderId="23" xfId="0" applyFont="1" applyFill="1" applyBorder="1" applyAlignment="1" applyProtection="1">
      <alignment shrinkToFit="1"/>
      <protection hidden="1"/>
    </xf>
    <xf numFmtId="0" fontId="27" fillId="32" borderId="12" xfId="0" applyFont="1" applyFill="1" applyBorder="1" applyAlignment="1" applyProtection="1">
      <alignment shrinkToFit="1"/>
      <protection hidden="1"/>
    </xf>
    <xf numFmtId="0" fontId="48" fillId="33" borderId="12" xfId="0" applyFont="1" applyFill="1" applyBorder="1" applyAlignment="1" applyProtection="1">
      <alignment shrinkToFit="1"/>
      <protection hidden="1"/>
    </xf>
    <xf numFmtId="49" fontId="42" fillId="0" borderId="13" xfId="0" applyNumberFormat="1" applyFont="1" applyFill="1" applyBorder="1" applyAlignment="1" applyProtection="1">
      <alignment wrapText="1"/>
      <protection locked="0"/>
    </xf>
    <xf numFmtId="0" fontId="40" fillId="0" borderId="17" xfId="0" applyFont="1" applyFill="1" applyBorder="1" applyAlignment="1" applyProtection="1">
      <alignment vertical="top" wrapText="1"/>
      <protection locked="0"/>
    </xf>
    <xf numFmtId="0" fontId="11" fillId="0" borderId="0" xfId="0" applyNumberFormat="1" applyFont="1" applyAlignment="1" applyProtection="1">
      <alignment horizontal="center" wrapText="1"/>
      <protection hidden="1"/>
    </xf>
    <xf numFmtId="0" fontId="0" fillId="0" borderId="0" xfId="0" applyNumberFormat="1" applyAlignment="1">
      <alignment horizontal="left" vertical="center" wrapText="1"/>
    </xf>
    <xf numFmtId="0" fontId="28" fillId="0" borderId="0" xfId="0" applyFont="1" applyBorder="1" applyAlignment="1" applyProtection="1">
      <alignment horizontal="center"/>
      <protection hidden="1"/>
    </xf>
    <xf numFmtId="0" fontId="19" fillId="0" borderId="0" xfId="0" applyFont="1" applyFill="1" applyBorder="1" applyAlignment="1" applyProtection="1">
      <alignment horizontal="left"/>
      <protection hidden="1"/>
    </xf>
    <xf numFmtId="0" fontId="16" fillId="0" borderId="0" xfId="0" applyFont="1" applyFill="1" applyAlignment="1" applyProtection="1">
      <alignment/>
      <protection hidden="1"/>
    </xf>
    <xf numFmtId="49" fontId="16" fillId="0" borderId="0" xfId="0" applyNumberFormat="1" applyFont="1" applyFill="1" applyAlignment="1" applyProtection="1">
      <alignment/>
      <protection hidden="1"/>
    </xf>
    <xf numFmtId="0" fontId="44" fillId="0" borderId="24" xfId="0" applyFont="1" applyBorder="1" applyAlignment="1" applyProtection="1">
      <alignment horizontal="center" textRotation="90" wrapText="1"/>
      <protection hidden="1"/>
    </xf>
    <xf numFmtId="0" fontId="46" fillId="0" borderId="25" xfId="0" applyFont="1" applyBorder="1" applyAlignment="1" applyProtection="1">
      <alignment horizontal="center" vertical="center"/>
      <protection hidden="1"/>
    </xf>
    <xf numFmtId="0" fontId="46" fillId="0" borderId="0" xfId="0" applyFont="1" applyBorder="1" applyAlignment="1" applyProtection="1">
      <alignment/>
      <protection hidden="1"/>
    </xf>
    <xf numFmtId="0" fontId="46" fillId="0" borderId="0" xfId="0" applyFont="1" applyAlignment="1" applyProtection="1">
      <alignment/>
      <protection hidden="1"/>
    </xf>
    <xf numFmtId="0" fontId="46" fillId="0" borderId="26" xfId="0" applyFont="1" applyBorder="1" applyAlignment="1" applyProtection="1">
      <alignment horizontal="center" vertical="center"/>
      <protection hidden="1"/>
    </xf>
    <xf numFmtId="0" fontId="43" fillId="0" borderId="0" xfId="0" applyFont="1" applyAlignment="1" applyProtection="1">
      <alignment/>
      <protection hidden="1"/>
    </xf>
    <xf numFmtId="0" fontId="47" fillId="0" borderId="0" xfId="0" applyFont="1" applyAlignment="1" applyProtection="1">
      <alignment/>
      <protection locked="0"/>
    </xf>
    <xf numFmtId="0" fontId="10" fillId="0" borderId="0" xfId="0" applyFont="1" applyAlignment="1">
      <alignment/>
    </xf>
    <xf numFmtId="0" fontId="43" fillId="0" borderId="0" xfId="0" applyFont="1" applyAlignment="1">
      <alignment/>
    </xf>
    <xf numFmtId="0" fontId="46" fillId="0" borderId="0" xfId="0" applyFont="1" applyAlignment="1">
      <alignment/>
    </xf>
    <xf numFmtId="0" fontId="46" fillId="0" borderId="0" xfId="0" applyFont="1" applyAlignment="1" applyProtection="1">
      <alignment/>
      <protection locked="0"/>
    </xf>
    <xf numFmtId="0" fontId="42" fillId="0" borderId="0" xfId="0" applyFont="1" applyFill="1" applyBorder="1" applyAlignment="1" applyProtection="1">
      <alignment wrapText="1" shrinkToFit="1"/>
      <protection hidden="1"/>
    </xf>
    <xf numFmtId="0" fontId="0" fillId="0" borderId="0" xfId="0" applyAlignment="1" applyProtection="1">
      <alignment/>
      <protection hidden="1"/>
    </xf>
    <xf numFmtId="0" fontId="3" fillId="0" borderId="0" xfId="0" applyFont="1" applyBorder="1" applyAlignment="1" applyProtection="1">
      <alignment/>
      <protection hidden="1"/>
    </xf>
    <xf numFmtId="0" fontId="3" fillId="0" borderId="0" xfId="0" applyFont="1" applyBorder="1" applyAlignment="1" applyProtection="1">
      <alignment horizontal="left" vertical="top" wrapText="1"/>
      <protection hidden="1"/>
    </xf>
    <xf numFmtId="0" fontId="3" fillId="0" borderId="0" xfId="0" applyNumberFormat="1" applyFont="1" applyBorder="1" applyAlignment="1" applyProtection="1">
      <alignment vertical="top" wrapText="1"/>
      <protection hidden="1"/>
    </xf>
    <xf numFmtId="0" fontId="3" fillId="0" borderId="0" xfId="0" applyNumberFormat="1" applyFont="1" applyBorder="1" applyAlignment="1" applyProtection="1">
      <alignment/>
      <protection hidden="1"/>
    </xf>
    <xf numFmtId="49" fontId="3" fillId="0" borderId="0" xfId="0" applyNumberFormat="1" applyFont="1" applyBorder="1" applyAlignment="1" applyProtection="1">
      <alignment/>
      <protection hidden="1"/>
    </xf>
    <xf numFmtId="0" fontId="3" fillId="0" borderId="0" xfId="0" applyFont="1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6" fillId="0" borderId="0" xfId="0" applyNumberFormat="1" applyFont="1" applyBorder="1" applyAlignment="1" applyProtection="1">
      <alignment horizontal="centerContinuous"/>
      <protection hidden="1"/>
    </xf>
    <xf numFmtId="0" fontId="10" fillId="0" borderId="0" xfId="0" applyFont="1" applyBorder="1" applyAlignment="1" applyProtection="1">
      <alignment/>
      <protection hidden="1"/>
    </xf>
    <xf numFmtId="0" fontId="6" fillId="0" borderId="0" xfId="0" applyNumberFormat="1" applyFont="1" applyBorder="1" applyAlignment="1" applyProtection="1">
      <alignment/>
      <protection hidden="1"/>
    </xf>
    <xf numFmtId="49" fontId="11" fillId="0" borderId="0" xfId="0" applyNumberFormat="1" applyFont="1" applyBorder="1" applyAlignment="1" applyProtection="1">
      <alignment/>
      <protection hidden="1"/>
    </xf>
    <xf numFmtId="0" fontId="9" fillId="0" borderId="0" xfId="0" applyFont="1" applyBorder="1" applyAlignment="1" applyProtection="1">
      <alignment/>
      <protection hidden="1"/>
    </xf>
    <xf numFmtId="0" fontId="9" fillId="0" borderId="0" xfId="0" applyFont="1" applyBorder="1" applyAlignment="1" applyProtection="1">
      <alignment horizontal="left" vertical="top" wrapText="1"/>
      <protection hidden="1"/>
    </xf>
    <xf numFmtId="0" fontId="8" fillId="0" borderId="0" xfId="0" applyNumberFormat="1" applyFont="1" applyBorder="1" applyAlignment="1" applyProtection="1">
      <alignment horizontal="left" vertical="top" wrapText="1"/>
      <protection hidden="1"/>
    </xf>
    <xf numFmtId="0" fontId="9" fillId="0" borderId="27" xfId="0" applyNumberFormat="1" applyFont="1" applyBorder="1" applyAlignment="1" applyProtection="1">
      <alignment horizontal="center"/>
      <protection hidden="1"/>
    </xf>
    <xf numFmtId="0" fontId="10" fillId="0" borderId="0" xfId="0" applyFont="1" applyBorder="1" applyAlignment="1" applyProtection="1">
      <alignment horizontal="left"/>
      <protection hidden="1"/>
    </xf>
    <xf numFmtId="0" fontId="10" fillId="0" borderId="0" xfId="0" applyNumberFormat="1" applyFont="1" applyBorder="1" applyAlignment="1" applyProtection="1">
      <alignment horizontal="left"/>
      <protection hidden="1"/>
    </xf>
    <xf numFmtId="0" fontId="10" fillId="0" borderId="0" xfId="0" applyFont="1" applyBorder="1" applyAlignment="1" applyProtection="1">
      <alignment horizontal="center"/>
      <protection hidden="1"/>
    </xf>
    <xf numFmtId="0" fontId="10" fillId="0" borderId="0" xfId="0" applyNumberFormat="1" applyFont="1" applyBorder="1" applyAlignment="1" applyProtection="1">
      <alignment horizontal="center"/>
      <protection hidden="1"/>
    </xf>
    <xf numFmtId="0" fontId="11" fillId="0" borderId="0" xfId="0" applyFont="1" applyBorder="1" applyAlignment="1" applyProtection="1">
      <alignment horizontal="left"/>
      <protection hidden="1"/>
    </xf>
    <xf numFmtId="0" fontId="8" fillId="0" borderId="28" xfId="0" applyNumberFormat="1" applyFont="1" applyBorder="1" applyAlignment="1" applyProtection="1">
      <alignment horizontal="center"/>
      <protection hidden="1"/>
    </xf>
    <xf numFmtId="0" fontId="7" fillId="0" borderId="0" xfId="0" applyFont="1" applyBorder="1" applyAlignment="1" applyProtection="1">
      <alignment/>
      <protection hidden="1"/>
    </xf>
    <xf numFmtId="0" fontId="7" fillId="0" borderId="0" xfId="0" applyFont="1" applyBorder="1" applyAlignment="1" applyProtection="1">
      <alignment horizontal="center"/>
      <protection hidden="1"/>
    </xf>
    <xf numFmtId="0" fontId="10" fillId="0" borderId="0" xfId="0" applyFont="1" applyBorder="1" applyAlignment="1" applyProtection="1">
      <alignment horizontal="center" vertical="center" wrapText="1"/>
      <protection hidden="1"/>
    </xf>
    <xf numFmtId="49" fontId="10" fillId="0" borderId="0" xfId="0" applyNumberFormat="1" applyFont="1" applyBorder="1" applyAlignment="1" applyProtection="1">
      <alignment/>
      <protection hidden="1"/>
    </xf>
    <xf numFmtId="0" fontId="8" fillId="0" borderId="0" xfId="0" applyFont="1" applyBorder="1" applyAlignment="1" applyProtection="1">
      <alignment vertical="center" wrapText="1"/>
      <protection hidden="1"/>
    </xf>
    <xf numFmtId="0" fontId="11" fillId="0" borderId="0" xfId="0" applyFont="1" applyBorder="1" applyAlignment="1" applyProtection="1">
      <alignment vertical="center"/>
      <protection hidden="1"/>
    </xf>
    <xf numFmtId="49" fontId="9" fillId="0" borderId="0" xfId="0" applyNumberFormat="1" applyFont="1" applyBorder="1" applyAlignment="1" applyProtection="1">
      <alignment vertical="center" wrapText="1"/>
      <protection hidden="1"/>
    </xf>
    <xf numFmtId="0" fontId="8" fillId="0" borderId="0" xfId="0" applyFont="1" applyBorder="1" applyAlignment="1" applyProtection="1">
      <alignment horizontal="center"/>
      <protection hidden="1"/>
    </xf>
    <xf numFmtId="0" fontId="9" fillId="0" borderId="0" xfId="0" applyNumberFormat="1" applyFont="1" applyBorder="1" applyAlignment="1" applyProtection="1">
      <alignment/>
      <protection hidden="1"/>
    </xf>
    <xf numFmtId="49" fontId="11" fillId="0" borderId="0" xfId="0" applyNumberFormat="1" applyFont="1" applyBorder="1" applyAlignment="1" applyProtection="1">
      <alignment/>
      <protection hidden="1"/>
    </xf>
    <xf numFmtId="49" fontId="11" fillId="0" borderId="0" xfId="0" applyNumberFormat="1" applyFont="1" applyBorder="1" applyAlignment="1" applyProtection="1">
      <alignment horizontal="center"/>
      <protection hidden="1"/>
    </xf>
    <xf numFmtId="0" fontId="10" fillId="0" borderId="0" xfId="0" applyFont="1" applyBorder="1" applyAlignment="1" applyProtection="1">
      <alignment/>
      <protection hidden="1"/>
    </xf>
    <xf numFmtId="0" fontId="46" fillId="0" borderId="0" xfId="0" applyFont="1" applyBorder="1" applyAlignment="1" applyProtection="1">
      <alignment/>
      <protection locked="0"/>
    </xf>
    <xf numFmtId="0" fontId="45" fillId="0" borderId="0" xfId="0" applyFont="1" applyBorder="1" applyAlignment="1" applyProtection="1">
      <alignment/>
      <protection locked="0"/>
    </xf>
    <xf numFmtId="0" fontId="7" fillId="0" borderId="28" xfId="0" applyFont="1" applyBorder="1" applyAlignment="1" applyProtection="1">
      <alignment horizontal="center"/>
      <protection hidden="1"/>
    </xf>
    <xf numFmtId="0" fontId="7" fillId="0" borderId="29" xfId="0" applyFont="1" applyBorder="1" applyAlignment="1" applyProtection="1">
      <alignment horizontal="center"/>
      <protection hidden="1"/>
    </xf>
    <xf numFmtId="0" fontId="7" fillId="0" borderId="0" xfId="0" applyFont="1" applyAlignment="1" applyProtection="1">
      <alignment/>
      <protection hidden="1"/>
    </xf>
    <xf numFmtId="0" fontId="53" fillId="0" borderId="0" xfId="0" applyFont="1" applyAlignment="1">
      <alignment/>
    </xf>
    <xf numFmtId="0" fontId="11" fillId="0" borderId="30" xfId="0" applyNumberFormat="1" applyFont="1" applyBorder="1" applyAlignment="1" applyProtection="1">
      <alignment horizontal="center" vertical="center" wrapText="1"/>
      <protection hidden="1"/>
    </xf>
    <xf numFmtId="0" fontId="11" fillId="0" borderId="28" xfId="0" applyNumberFormat="1" applyFont="1" applyBorder="1" applyAlignment="1" applyProtection="1">
      <alignment horizontal="center" vertical="center" wrapText="1"/>
      <protection hidden="1"/>
    </xf>
    <xf numFmtId="0" fontId="11" fillId="0" borderId="31" xfId="0" applyNumberFormat="1" applyFont="1" applyBorder="1" applyAlignment="1" applyProtection="1">
      <alignment vertical="center" wrapText="1"/>
      <protection hidden="1"/>
    </xf>
    <xf numFmtId="0" fontId="11" fillId="0" borderId="32" xfId="0" applyNumberFormat="1" applyFont="1" applyBorder="1" applyAlignment="1" applyProtection="1">
      <alignment vertical="center" wrapText="1"/>
      <protection hidden="1"/>
    </xf>
    <xf numFmtId="0" fontId="11" fillId="0" borderId="33" xfId="0" applyNumberFormat="1" applyFont="1" applyBorder="1" applyAlignment="1" applyProtection="1">
      <alignment vertical="center" wrapText="1"/>
      <protection hidden="1"/>
    </xf>
    <xf numFmtId="0" fontId="47" fillId="33" borderId="0" xfId="0" applyFont="1" applyFill="1" applyAlignment="1">
      <alignment/>
    </xf>
    <xf numFmtId="49" fontId="28" fillId="0" borderId="25" xfId="0" applyNumberFormat="1" applyFont="1" applyBorder="1" applyAlignment="1" applyProtection="1">
      <alignment horizontal="left" vertical="top" wrapText="1"/>
      <protection locked="0"/>
    </xf>
    <xf numFmtId="49" fontId="28" fillId="0" borderId="34" xfId="0" applyNumberFormat="1" applyFont="1" applyBorder="1" applyAlignment="1" applyProtection="1">
      <alignment horizontal="left" vertical="top" wrapText="1"/>
      <protection locked="0"/>
    </xf>
    <xf numFmtId="49" fontId="54" fillId="33" borderId="28" xfId="0" applyNumberFormat="1" applyFont="1" applyFill="1" applyBorder="1" applyAlignment="1" applyProtection="1">
      <alignment horizontal="left" vertical="top" wrapText="1"/>
      <protection hidden="1"/>
    </xf>
    <xf numFmtId="49" fontId="29" fillId="33" borderId="28" xfId="0" applyNumberFormat="1" applyFont="1" applyFill="1" applyBorder="1" applyAlignment="1" applyProtection="1">
      <alignment horizontal="left" vertical="top"/>
      <protection hidden="1"/>
    </xf>
    <xf numFmtId="49" fontId="5" fillId="0" borderId="0" xfId="0" applyNumberFormat="1" applyFont="1" applyBorder="1" applyAlignment="1" applyProtection="1">
      <alignment/>
      <protection locked="0"/>
    </xf>
    <xf numFmtId="49" fontId="3" fillId="0" borderId="0" xfId="0" applyNumberFormat="1" applyFont="1" applyBorder="1" applyAlignment="1" applyProtection="1">
      <alignment/>
      <protection locked="0"/>
    </xf>
    <xf numFmtId="49" fontId="5" fillId="0" borderId="0" xfId="0" applyNumberFormat="1" applyFont="1" applyBorder="1" applyAlignment="1" applyProtection="1">
      <alignment horizontal="left"/>
      <protection locked="0"/>
    </xf>
    <xf numFmtId="49" fontId="8" fillId="0" borderId="0" xfId="0" applyNumberFormat="1" applyFont="1" applyBorder="1" applyAlignment="1" applyProtection="1">
      <alignment horizontal="left"/>
      <protection locked="0"/>
    </xf>
    <xf numFmtId="49" fontId="8" fillId="0" borderId="0" xfId="0" applyNumberFormat="1" applyFont="1" applyBorder="1" applyAlignment="1" applyProtection="1">
      <alignment horizontal="center"/>
      <protection locked="0"/>
    </xf>
    <xf numFmtId="49" fontId="3" fillId="0" borderId="0" xfId="0" applyNumberFormat="1" applyFont="1" applyBorder="1" applyAlignment="1" applyProtection="1">
      <alignment horizontal="left"/>
      <protection locked="0"/>
    </xf>
    <xf numFmtId="49" fontId="3" fillId="0" borderId="0" xfId="0" applyNumberFormat="1" applyFont="1" applyBorder="1" applyAlignment="1" applyProtection="1">
      <alignment horizontal="center"/>
      <protection locked="0"/>
    </xf>
    <xf numFmtId="49" fontId="9" fillId="0" borderId="0" xfId="0" applyNumberFormat="1" applyFont="1" applyBorder="1" applyAlignment="1" applyProtection="1">
      <alignment horizontal="center"/>
      <protection locked="0"/>
    </xf>
    <xf numFmtId="49" fontId="9" fillId="0" borderId="0" xfId="0" applyNumberFormat="1" applyFont="1" applyBorder="1" applyAlignment="1" applyProtection="1">
      <alignment horizontal="left"/>
      <protection locked="0"/>
    </xf>
    <xf numFmtId="0" fontId="17" fillId="0" borderId="0" xfId="0" applyFont="1" applyBorder="1" applyAlignment="1" applyProtection="1">
      <alignment horizontal="center"/>
      <protection locked="0"/>
    </xf>
    <xf numFmtId="197" fontId="5" fillId="33" borderId="35" xfId="0" applyNumberFormat="1" applyFont="1" applyFill="1" applyBorder="1" applyAlignment="1" applyProtection="1">
      <alignment horizontal="center" vertical="center"/>
      <protection hidden="1"/>
    </xf>
    <xf numFmtId="197" fontId="46" fillId="2" borderId="26" xfId="0" applyNumberFormat="1" applyFont="1" applyFill="1" applyBorder="1" applyAlignment="1" applyProtection="1">
      <alignment horizontal="center" vertical="center"/>
      <protection hidden="1"/>
    </xf>
    <xf numFmtId="197" fontId="46" fillId="2" borderId="25" xfId="0" applyNumberFormat="1" applyFont="1" applyFill="1" applyBorder="1" applyAlignment="1" applyProtection="1">
      <alignment horizontal="center" vertical="center"/>
      <protection hidden="1"/>
    </xf>
    <xf numFmtId="197" fontId="46" fillId="0" borderId="36" xfId="0" applyNumberFormat="1" applyFont="1" applyBorder="1" applyAlignment="1" applyProtection="1">
      <alignment horizontal="center" vertical="center"/>
      <protection locked="0"/>
    </xf>
    <xf numFmtId="197" fontId="46" fillId="0" borderId="25" xfId="0" applyNumberFormat="1" applyFont="1" applyBorder="1" applyAlignment="1" applyProtection="1">
      <alignment horizontal="center" vertical="center"/>
      <protection locked="0"/>
    </xf>
    <xf numFmtId="197" fontId="46" fillId="0" borderId="37" xfId="0" applyNumberFormat="1" applyFont="1" applyBorder="1" applyAlignment="1" applyProtection="1">
      <alignment horizontal="center" vertical="center"/>
      <protection locked="0"/>
    </xf>
    <xf numFmtId="197" fontId="46" fillId="0" borderId="34" xfId="0" applyNumberFormat="1" applyFont="1" applyBorder="1" applyAlignment="1" applyProtection="1">
      <alignment horizontal="center" vertical="center"/>
      <protection locked="0"/>
    </xf>
    <xf numFmtId="197" fontId="46" fillId="2" borderId="38" xfId="0" applyNumberFormat="1" applyFont="1" applyFill="1" applyBorder="1" applyAlignment="1" applyProtection="1">
      <alignment horizontal="center" vertical="center"/>
      <protection hidden="1"/>
    </xf>
    <xf numFmtId="197" fontId="5" fillId="33" borderId="20" xfId="0" applyNumberFormat="1" applyFont="1" applyFill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/>
      <protection locked="0"/>
    </xf>
    <xf numFmtId="0" fontId="17" fillId="0" borderId="0" xfId="0" applyFont="1" applyFill="1" applyBorder="1" applyAlignment="1" applyProtection="1">
      <alignment horizontal="center" vertical="top"/>
      <protection locked="0"/>
    </xf>
    <xf numFmtId="0" fontId="16" fillId="0" borderId="0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 horizontal="center" vertical="top" wrapText="1"/>
      <protection locked="0"/>
    </xf>
    <xf numFmtId="0" fontId="3" fillId="0" borderId="0" xfId="0" applyFont="1" applyBorder="1" applyAlignment="1" applyProtection="1">
      <alignment/>
      <protection locked="0"/>
    </xf>
    <xf numFmtId="0" fontId="15" fillId="0" borderId="0" xfId="0" applyFont="1" applyBorder="1" applyAlignment="1" applyProtection="1">
      <alignment horizontal="left"/>
      <protection locked="0"/>
    </xf>
    <xf numFmtId="0" fontId="9" fillId="0" borderId="0" xfId="0" applyFont="1" applyBorder="1" applyAlignment="1" applyProtection="1">
      <alignment horizontal="left"/>
      <protection locked="0"/>
    </xf>
    <xf numFmtId="0" fontId="9" fillId="0" borderId="0" xfId="0" applyFont="1" applyBorder="1" applyAlignment="1" applyProtection="1">
      <alignment horizontal="left"/>
      <protection locked="0"/>
    </xf>
    <xf numFmtId="0" fontId="10" fillId="0" borderId="0" xfId="0" applyFont="1" applyAlignment="1" applyProtection="1">
      <alignment/>
      <protection hidden="1"/>
    </xf>
    <xf numFmtId="49" fontId="43" fillId="0" borderId="34" xfId="0" applyNumberFormat="1" applyFont="1" applyBorder="1" applyAlignment="1" applyProtection="1">
      <alignment horizontal="center" vertical="center" wrapText="1"/>
      <protection locked="0"/>
    </xf>
    <xf numFmtId="49" fontId="43" fillId="0" borderId="25" xfId="0" applyNumberFormat="1" applyFont="1" applyBorder="1" applyAlignment="1" applyProtection="1">
      <alignment horizontal="center" vertical="center" wrapText="1"/>
      <protection locked="0"/>
    </xf>
    <xf numFmtId="49" fontId="29" fillId="33" borderId="28" xfId="0" applyNumberFormat="1" applyFont="1" applyFill="1" applyBorder="1" applyAlignment="1" applyProtection="1">
      <alignment horizontal="center" vertical="center"/>
      <protection hidden="1"/>
    </xf>
    <xf numFmtId="0" fontId="8" fillId="33" borderId="12" xfId="0" applyNumberFormat="1" applyFont="1" applyFill="1" applyBorder="1" applyAlignment="1" applyProtection="1">
      <alignment horizontal="left" vertical="center" wrapText="1"/>
      <protection hidden="1"/>
    </xf>
    <xf numFmtId="0" fontId="8" fillId="33" borderId="32" xfId="0" applyNumberFormat="1" applyFont="1" applyFill="1" applyBorder="1" applyAlignment="1" applyProtection="1">
      <alignment horizontal="left" vertical="center" wrapText="1"/>
      <protection hidden="1"/>
    </xf>
    <xf numFmtId="0" fontId="8" fillId="33" borderId="39" xfId="0" applyNumberFormat="1" applyFont="1" applyFill="1" applyBorder="1" applyAlignment="1" applyProtection="1">
      <alignment horizontal="left" vertical="center" wrapText="1"/>
      <protection hidden="1"/>
    </xf>
    <xf numFmtId="0" fontId="8" fillId="33" borderId="33" xfId="0" applyNumberFormat="1" applyFont="1" applyFill="1" applyBorder="1" applyAlignment="1" applyProtection="1">
      <alignment horizontal="left" vertical="center" wrapText="1"/>
      <protection hidden="1"/>
    </xf>
    <xf numFmtId="49" fontId="10" fillId="0" borderId="21" xfId="0" applyNumberFormat="1" applyFont="1" applyBorder="1" applyAlignment="1" applyProtection="1">
      <alignment horizontal="left" vertical="center" wrapText="1"/>
      <protection hidden="1"/>
    </xf>
    <xf numFmtId="0" fontId="10" fillId="0" borderId="40" xfId="0" applyNumberFormat="1" applyFont="1" applyBorder="1" applyAlignment="1" applyProtection="1">
      <alignment horizontal="center" vertical="center" wrapText="1"/>
      <protection hidden="1"/>
    </xf>
    <xf numFmtId="0" fontId="10" fillId="0" borderId="41" xfId="0" applyNumberFormat="1" applyFont="1" applyBorder="1" applyAlignment="1" applyProtection="1">
      <alignment horizontal="center" vertical="center" wrapText="1"/>
      <protection hidden="1"/>
    </xf>
    <xf numFmtId="0" fontId="10" fillId="0" borderId="42" xfId="0" applyNumberFormat="1" applyFont="1" applyBorder="1" applyAlignment="1" applyProtection="1">
      <alignment horizontal="center" vertical="center" wrapText="1"/>
      <protection hidden="1"/>
    </xf>
    <xf numFmtId="0" fontId="52" fillId="0" borderId="34" xfId="0" applyNumberFormat="1" applyFont="1" applyBorder="1" applyAlignment="1" applyProtection="1">
      <alignment horizontal="center" vertical="center" wrapText="1"/>
      <protection hidden="1"/>
    </xf>
    <xf numFmtId="0" fontId="13" fillId="0" borderId="31" xfId="0" applyNumberFormat="1" applyFont="1" applyBorder="1" applyAlignment="1" applyProtection="1">
      <alignment horizontal="center" vertical="center" wrapText="1"/>
      <protection hidden="1"/>
    </xf>
    <xf numFmtId="0" fontId="13" fillId="0" borderId="43" xfId="0" applyNumberFormat="1" applyFont="1" applyBorder="1" applyAlignment="1" applyProtection="1">
      <alignment horizontal="center" vertical="center" wrapText="1"/>
      <protection hidden="1"/>
    </xf>
    <xf numFmtId="0" fontId="13" fillId="0" borderId="44" xfId="0" applyNumberFormat="1" applyFont="1" applyBorder="1" applyAlignment="1" applyProtection="1">
      <alignment horizontal="center" vertical="center" wrapText="1"/>
      <protection hidden="1"/>
    </xf>
    <xf numFmtId="0" fontId="13" fillId="0" borderId="32" xfId="0" applyNumberFormat="1" applyFont="1" applyBorder="1" applyAlignment="1" applyProtection="1">
      <alignment vertical="center" textRotation="90" wrapText="1"/>
      <protection hidden="1"/>
    </xf>
    <xf numFmtId="0" fontId="13" fillId="0" borderId="39" xfId="0" applyNumberFormat="1" applyFont="1" applyBorder="1" applyAlignment="1" applyProtection="1">
      <alignment vertical="center" textRotation="90" wrapText="1"/>
      <protection hidden="1"/>
    </xf>
    <xf numFmtId="0" fontId="13" fillId="0" borderId="33" xfId="0" applyNumberFormat="1" applyFont="1" applyBorder="1" applyAlignment="1" applyProtection="1">
      <alignment vertical="center" textRotation="90" wrapText="1"/>
      <protection hidden="1"/>
    </xf>
    <xf numFmtId="0" fontId="13" fillId="0" borderId="28" xfId="0" applyNumberFormat="1" applyFont="1" applyBorder="1" applyAlignment="1" applyProtection="1">
      <alignment horizontal="center" vertical="center" wrapText="1"/>
      <protection hidden="1"/>
    </xf>
    <xf numFmtId="49" fontId="54" fillId="33" borderId="28" xfId="0" applyNumberFormat="1" applyFont="1" applyFill="1" applyBorder="1" applyAlignment="1" applyProtection="1">
      <alignment horizontal="center" vertical="center" wrapText="1"/>
      <protection hidden="1"/>
    </xf>
    <xf numFmtId="0" fontId="46" fillId="0" borderId="0" xfId="0" applyFont="1" applyBorder="1" applyAlignment="1" applyProtection="1">
      <alignment vertical="center"/>
      <protection hidden="1"/>
    </xf>
    <xf numFmtId="0" fontId="46" fillId="0" borderId="0" xfId="0" applyFont="1" applyAlignment="1" applyProtection="1">
      <alignment vertical="center"/>
      <protection hidden="1"/>
    </xf>
    <xf numFmtId="0" fontId="47" fillId="0" borderId="0" xfId="0" applyFont="1" applyAlignment="1">
      <alignment vertical="center"/>
    </xf>
    <xf numFmtId="0" fontId="9" fillId="0" borderId="27" xfId="0" applyNumberFormat="1" applyFont="1" applyFill="1" applyBorder="1" applyAlignment="1" applyProtection="1">
      <alignment horizontal="center"/>
      <protection hidden="1"/>
    </xf>
    <xf numFmtId="0" fontId="9" fillId="0" borderId="27" xfId="0" applyNumberFormat="1" applyFont="1" applyFill="1" applyBorder="1" applyAlignment="1" applyProtection="1">
      <alignment horizontal="center"/>
      <protection hidden="1"/>
    </xf>
    <xf numFmtId="0" fontId="10" fillId="0" borderId="0" xfId="0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 horizontal="center"/>
      <protection/>
    </xf>
    <xf numFmtId="0" fontId="13" fillId="0" borderId="0" xfId="0" applyFont="1" applyFill="1" applyBorder="1" applyAlignment="1" applyProtection="1">
      <alignment horizontal="center"/>
      <protection/>
    </xf>
    <xf numFmtId="0" fontId="10" fillId="0" borderId="0" xfId="0" applyFont="1" applyFill="1" applyBorder="1" applyAlignment="1" applyProtection="1">
      <alignment/>
      <protection/>
    </xf>
    <xf numFmtId="49" fontId="43" fillId="0" borderId="45" xfId="0" applyNumberFormat="1" applyFont="1" applyBorder="1" applyAlignment="1" applyProtection="1">
      <alignment horizontal="center" vertical="center" wrapText="1"/>
      <protection locked="0"/>
    </xf>
    <xf numFmtId="49" fontId="44" fillId="0" borderId="34" xfId="0" applyNumberFormat="1" applyFont="1" applyBorder="1" applyAlignment="1" applyProtection="1">
      <alignment horizontal="left" vertical="center"/>
      <protection locked="0"/>
    </xf>
    <xf numFmtId="0" fontId="43" fillId="33" borderId="28" xfId="0" applyFont="1" applyFill="1" applyBorder="1" applyAlignment="1" applyProtection="1">
      <alignment/>
      <protection locked="0"/>
    </xf>
    <xf numFmtId="0" fontId="11" fillId="0" borderId="42" xfId="0" applyNumberFormat="1" applyFont="1" applyBorder="1" applyAlignment="1" applyProtection="1">
      <alignment horizontal="left" vertical="center" wrapText="1" shrinkToFit="1"/>
      <protection hidden="1"/>
    </xf>
    <xf numFmtId="0" fontId="8" fillId="33" borderId="31" xfId="0" applyNumberFormat="1" applyFont="1" applyFill="1" applyBorder="1" applyAlignment="1" applyProtection="1">
      <alignment horizontal="left" vertical="center" wrapText="1"/>
      <protection hidden="1"/>
    </xf>
    <xf numFmtId="0" fontId="8" fillId="33" borderId="28" xfId="0" applyNumberFormat="1" applyFont="1" applyFill="1" applyBorder="1" applyAlignment="1" applyProtection="1">
      <alignment horizontal="left" vertical="center" wrapText="1"/>
      <protection hidden="1"/>
    </xf>
    <xf numFmtId="0" fontId="10" fillId="0" borderId="34" xfId="0" applyNumberFormat="1" applyFont="1" applyBorder="1" applyAlignment="1" applyProtection="1">
      <alignment horizontal="center" vertical="center" wrapText="1"/>
      <protection hidden="1"/>
    </xf>
    <xf numFmtId="197" fontId="8" fillId="33" borderId="28" xfId="0" applyNumberFormat="1" applyFont="1" applyFill="1" applyBorder="1" applyAlignment="1" applyProtection="1">
      <alignment horizontal="center" vertical="center" wrapText="1"/>
      <protection hidden="1"/>
    </xf>
    <xf numFmtId="197" fontId="10" fillId="0" borderId="34" xfId="0" applyNumberFormat="1" applyFont="1" applyBorder="1" applyAlignment="1" applyProtection="1">
      <alignment horizontal="center" vertical="center" wrapText="1"/>
      <protection hidden="1"/>
    </xf>
    <xf numFmtId="0" fontId="50" fillId="36" borderId="0" xfId="0" applyFont="1" applyFill="1" applyAlignment="1" applyProtection="1">
      <alignment/>
      <protection hidden="1"/>
    </xf>
    <xf numFmtId="0" fontId="57" fillId="0" borderId="0" xfId="0" applyFont="1" applyFill="1" applyBorder="1" applyAlignment="1">
      <alignment horizontal="center" vertical="center"/>
    </xf>
    <xf numFmtId="0" fontId="9" fillId="0" borderId="0" xfId="0" applyNumberFormat="1" applyFont="1" applyFill="1" applyBorder="1" applyAlignment="1" applyProtection="1">
      <alignment horizontal="center" vertical="center"/>
      <protection hidden="1"/>
    </xf>
    <xf numFmtId="0" fontId="10" fillId="0" borderId="0" xfId="0" applyNumberFormat="1" applyFont="1" applyFill="1" applyBorder="1" applyAlignment="1" applyProtection="1">
      <alignment horizontal="center" vertical="center"/>
      <protection hidden="1"/>
    </xf>
    <xf numFmtId="0" fontId="48" fillId="0" borderId="0" xfId="0" applyFont="1" applyFill="1" applyBorder="1" applyAlignment="1">
      <alignment horizontal="center" vertical="center"/>
    </xf>
    <xf numFmtId="0" fontId="9" fillId="0" borderId="16" xfId="0" applyNumberFormat="1" applyFont="1" applyBorder="1" applyAlignment="1" applyProtection="1">
      <alignment horizontal="center"/>
      <protection hidden="1"/>
    </xf>
    <xf numFmtId="0" fontId="57" fillId="0" borderId="0" xfId="0" applyFont="1" applyFill="1" applyBorder="1" applyAlignment="1">
      <alignment vertical="center"/>
    </xf>
    <xf numFmtId="0" fontId="58" fillId="0" borderId="0" xfId="0" applyFont="1" applyFill="1" applyBorder="1" applyAlignment="1">
      <alignment vertical="center"/>
    </xf>
    <xf numFmtId="0" fontId="19" fillId="0" borderId="0" xfId="0" applyNumberFormat="1" applyFont="1" applyFill="1" applyBorder="1" applyAlignment="1" applyProtection="1">
      <alignment vertical="center"/>
      <protection hidden="1"/>
    </xf>
    <xf numFmtId="0" fontId="9" fillId="0" borderId="0" xfId="0" applyNumberFormat="1" applyFont="1" applyFill="1" applyBorder="1" applyAlignment="1" applyProtection="1">
      <alignment vertical="center"/>
      <protection hidden="1"/>
    </xf>
    <xf numFmtId="0" fontId="48" fillId="0" borderId="0" xfId="0" applyFont="1" applyFill="1" applyBorder="1" applyAlignment="1">
      <alignment vertical="center"/>
    </xf>
    <xf numFmtId="0" fontId="12" fillId="0" borderId="0" xfId="0" applyFont="1" applyBorder="1" applyAlignment="1" applyProtection="1">
      <alignment horizontal="center" vertical="top"/>
      <protection hidden="1"/>
    </xf>
    <xf numFmtId="0" fontId="13" fillId="0" borderId="0" xfId="0" applyFont="1" applyBorder="1" applyAlignment="1" applyProtection="1">
      <alignment horizontal="center" vertical="top"/>
      <protection hidden="1"/>
    </xf>
    <xf numFmtId="0" fontId="61" fillId="0" borderId="0" xfId="0" applyFont="1" applyBorder="1" applyAlignment="1" applyProtection="1">
      <alignment horizontal="center" vertical="top"/>
      <protection hidden="1"/>
    </xf>
    <xf numFmtId="0" fontId="62" fillId="0" borderId="41" xfId="0" applyFont="1" applyBorder="1" applyAlignment="1" applyProtection="1">
      <alignment horizontal="center" vertical="top"/>
      <protection hidden="1"/>
    </xf>
    <xf numFmtId="0" fontId="62" fillId="0" borderId="46" xfId="0" applyFont="1" applyBorder="1" applyAlignment="1" applyProtection="1">
      <alignment horizontal="center" vertical="top"/>
      <protection hidden="1"/>
    </xf>
    <xf numFmtId="0" fontId="62" fillId="0" borderId="0" xfId="0" applyFont="1" applyBorder="1" applyAlignment="1" applyProtection="1">
      <alignment horizontal="center" vertical="top"/>
      <protection hidden="1"/>
    </xf>
    <xf numFmtId="0" fontId="62" fillId="0" borderId="46" xfId="0" applyFont="1" applyBorder="1" applyAlignment="1" applyProtection="1">
      <alignment horizontal="center"/>
      <protection hidden="1"/>
    </xf>
    <xf numFmtId="0" fontId="62" fillId="0" borderId="47" xfId="0" applyFont="1" applyBorder="1" applyAlignment="1" applyProtection="1">
      <alignment horizontal="center"/>
      <protection hidden="1"/>
    </xf>
    <xf numFmtId="0" fontId="62" fillId="0" borderId="48" xfId="0" applyFont="1" applyBorder="1" applyAlignment="1" applyProtection="1">
      <alignment horizontal="center"/>
      <protection hidden="1"/>
    </xf>
    <xf numFmtId="0" fontId="62" fillId="0" borderId="46" xfId="0" applyFont="1" applyBorder="1" applyAlignment="1" applyProtection="1">
      <alignment horizontal="left"/>
      <protection hidden="1"/>
    </xf>
    <xf numFmtId="0" fontId="62" fillId="0" borderId="49" xfId="0" applyFont="1" applyBorder="1" applyAlignment="1" applyProtection="1">
      <alignment horizontal="center"/>
      <protection hidden="1"/>
    </xf>
    <xf numFmtId="0" fontId="63" fillId="0" borderId="46" xfId="0" applyFont="1" applyBorder="1" applyAlignment="1" applyProtection="1">
      <alignment horizontal="center"/>
      <protection hidden="1"/>
    </xf>
    <xf numFmtId="0" fontId="63" fillId="0" borderId="47" xfId="0" applyFont="1" applyBorder="1" applyAlignment="1" applyProtection="1">
      <alignment horizontal="center"/>
      <protection hidden="1"/>
    </xf>
    <xf numFmtId="0" fontId="63" fillId="0" borderId="46" xfId="0" applyFont="1" applyBorder="1" applyAlignment="1" applyProtection="1">
      <alignment horizontal="left"/>
      <protection hidden="1"/>
    </xf>
    <xf numFmtId="0" fontId="62" fillId="0" borderId="50" xfId="0" applyFont="1" applyBorder="1" applyAlignment="1" applyProtection="1">
      <alignment horizontal="center"/>
      <protection hidden="1"/>
    </xf>
    <xf numFmtId="0" fontId="63" fillId="0" borderId="0" xfId="0" applyFont="1" applyBorder="1" applyAlignment="1" applyProtection="1">
      <alignment horizontal="center"/>
      <protection hidden="1"/>
    </xf>
    <xf numFmtId="0" fontId="61" fillId="0" borderId="49" xfId="0" applyFont="1" applyBorder="1" applyAlignment="1" applyProtection="1">
      <alignment horizontal="center" vertical="center"/>
      <protection hidden="1"/>
    </xf>
    <xf numFmtId="0" fontId="62" fillId="0" borderId="51" xfId="0" applyFont="1" applyBorder="1" applyAlignment="1" applyProtection="1">
      <alignment horizontal="center" vertical="center" wrapText="1"/>
      <protection hidden="1"/>
    </xf>
    <xf numFmtId="0" fontId="63" fillId="0" borderId="51" xfId="0" applyNumberFormat="1" applyFont="1" applyBorder="1" applyAlignment="1" applyProtection="1">
      <alignment horizontal="right"/>
      <protection hidden="1"/>
    </xf>
    <xf numFmtId="0" fontId="63" fillId="0" borderId="49" xfId="0" applyNumberFormat="1" applyFont="1" applyBorder="1" applyAlignment="1" applyProtection="1">
      <alignment horizontal="center"/>
      <protection hidden="1"/>
    </xf>
    <xf numFmtId="0" fontId="10" fillId="0" borderId="49" xfId="0" applyNumberFormat="1" applyFont="1" applyBorder="1" applyAlignment="1" applyProtection="1">
      <alignment horizontal="center"/>
      <protection hidden="1"/>
    </xf>
    <xf numFmtId="0" fontId="9" fillId="0" borderId="48" xfId="0" applyFont="1" applyBorder="1" applyAlignment="1" applyProtection="1">
      <alignment horizontal="left"/>
      <protection hidden="1"/>
    </xf>
    <xf numFmtId="0" fontId="3" fillId="0" borderId="52" xfId="0" applyFont="1" applyBorder="1" applyAlignment="1" applyProtection="1">
      <alignment/>
      <protection hidden="1"/>
    </xf>
    <xf numFmtId="0" fontId="9" fillId="0" borderId="52" xfId="0" applyFont="1" applyBorder="1" applyAlignment="1" applyProtection="1">
      <alignment horizontal="left"/>
      <protection hidden="1"/>
    </xf>
    <xf numFmtId="0" fontId="3" fillId="0" borderId="52" xfId="0" applyFont="1" applyBorder="1" applyAlignment="1" applyProtection="1">
      <alignment/>
      <protection hidden="1"/>
    </xf>
    <xf numFmtId="0" fontId="3" fillId="0" borderId="15" xfId="0" applyFont="1" applyBorder="1" applyAlignment="1" applyProtection="1">
      <alignment/>
      <protection hidden="1"/>
    </xf>
    <xf numFmtId="0" fontId="3" fillId="0" borderId="49" xfId="0" applyFont="1" applyBorder="1" applyAlignment="1" applyProtection="1">
      <alignment/>
      <protection hidden="1"/>
    </xf>
    <xf numFmtId="0" fontId="3" fillId="0" borderId="19" xfId="0" applyFont="1" applyBorder="1" applyAlignment="1" applyProtection="1">
      <alignment/>
      <protection hidden="1"/>
    </xf>
    <xf numFmtId="0" fontId="59" fillId="0" borderId="49" xfId="0" applyFont="1" applyBorder="1" applyAlignment="1" applyProtection="1">
      <alignment/>
      <protection hidden="1"/>
    </xf>
    <xf numFmtId="0" fontId="59" fillId="0" borderId="0" xfId="0" applyFont="1" applyBorder="1" applyAlignment="1" applyProtection="1">
      <alignment/>
      <protection hidden="1"/>
    </xf>
    <xf numFmtId="0" fontId="12" fillId="0" borderId="19" xfId="0" applyFont="1" applyBorder="1" applyAlignment="1" applyProtection="1">
      <alignment horizontal="center" vertical="top"/>
      <protection hidden="1"/>
    </xf>
    <xf numFmtId="0" fontId="13" fillId="0" borderId="19" xfId="0" applyFont="1" applyBorder="1" applyAlignment="1" applyProtection="1">
      <alignment horizontal="center" vertical="top"/>
      <protection hidden="1"/>
    </xf>
    <xf numFmtId="0" fontId="13" fillId="0" borderId="19" xfId="0" applyFont="1" applyBorder="1" applyAlignment="1" applyProtection="1">
      <alignment/>
      <protection hidden="1"/>
    </xf>
    <xf numFmtId="0" fontId="10" fillId="0" borderId="19" xfId="0" applyFont="1" applyBorder="1" applyAlignment="1" applyProtection="1">
      <alignment horizontal="left"/>
      <protection hidden="1"/>
    </xf>
    <xf numFmtId="0" fontId="10" fillId="0" borderId="19" xfId="0" applyFont="1" applyBorder="1" applyAlignment="1" applyProtection="1">
      <alignment/>
      <protection hidden="1"/>
    </xf>
    <xf numFmtId="0" fontId="50" fillId="0" borderId="50" xfId="0" applyFont="1" applyBorder="1" applyAlignment="1" applyProtection="1">
      <alignment/>
      <protection hidden="1"/>
    </xf>
    <xf numFmtId="0" fontId="10" fillId="0" borderId="53" xfId="0" applyFont="1" applyBorder="1" applyAlignment="1" applyProtection="1">
      <alignment/>
      <protection hidden="1"/>
    </xf>
    <xf numFmtId="0" fontId="10" fillId="0" borderId="53" xfId="0" applyFont="1" applyBorder="1" applyAlignment="1" applyProtection="1">
      <alignment horizontal="center"/>
      <protection hidden="1"/>
    </xf>
    <xf numFmtId="0" fontId="10" fillId="0" borderId="35" xfId="0" applyFont="1" applyBorder="1" applyAlignment="1" applyProtection="1">
      <alignment/>
      <protection hidden="1"/>
    </xf>
    <xf numFmtId="0" fontId="63" fillId="0" borderId="0" xfId="0" applyFont="1" applyFill="1" applyBorder="1" applyAlignment="1" applyProtection="1">
      <alignment/>
      <protection hidden="1"/>
    </xf>
    <xf numFmtId="0" fontId="41" fillId="0" borderId="46" xfId="0" applyFont="1" applyBorder="1" applyAlignment="1" applyProtection="1">
      <alignment/>
      <protection hidden="1"/>
    </xf>
    <xf numFmtId="197" fontId="46" fillId="0" borderId="26" xfId="0" applyNumberFormat="1" applyFont="1" applyBorder="1" applyAlignment="1" applyProtection="1">
      <alignment horizontal="center" vertical="center"/>
      <protection locked="0"/>
    </xf>
    <xf numFmtId="197" fontId="46" fillId="0" borderId="54" xfId="0" applyNumberFormat="1" applyFont="1" applyBorder="1" applyAlignment="1" applyProtection="1">
      <alignment horizontal="center" vertical="center"/>
      <protection locked="0"/>
    </xf>
    <xf numFmtId="197" fontId="46" fillId="0" borderId="55" xfId="0" applyNumberFormat="1" applyFont="1" applyBorder="1" applyAlignment="1" applyProtection="1">
      <alignment horizontal="center" vertical="center"/>
      <protection locked="0"/>
    </xf>
    <xf numFmtId="0" fontId="10" fillId="0" borderId="0" xfId="0" applyFont="1" applyBorder="1" applyAlignment="1" applyProtection="1">
      <alignment/>
      <protection hidden="1"/>
    </xf>
    <xf numFmtId="0" fontId="13" fillId="0" borderId="46" xfId="0" applyFont="1" applyBorder="1" applyAlignment="1" applyProtection="1">
      <alignment horizontal="center"/>
      <protection hidden="1"/>
    </xf>
    <xf numFmtId="0" fontId="10" fillId="0" borderId="46" xfId="0" applyFont="1" applyBorder="1" applyAlignment="1" applyProtection="1">
      <alignment horizontal="left"/>
      <protection hidden="1"/>
    </xf>
    <xf numFmtId="0" fontId="10" fillId="0" borderId="46" xfId="0" applyFont="1" applyBorder="1" applyAlignment="1" applyProtection="1">
      <alignment horizontal="center"/>
      <protection hidden="1"/>
    </xf>
    <xf numFmtId="0" fontId="22" fillId="0" borderId="0" xfId="0" applyFont="1" applyBorder="1" applyAlignment="1" applyProtection="1">
      <alignment/>
      <protection locked="0"/>
    </xf>
    <xf numFmtId="0" fontId="22" fillId="0" borderId="0" xfId="0" applyFont="1" applyAlignment="1" applyProtection="1">
      <alignment/>
      <protection locked="0"/>
    </xf>
    <xf numFmtId="0" fontId="46" fillId="0" borderId="0" xfId="0" applyFont="1" applyAlignment="1" applyProtection="1">
      <alignment/>
      <protection hidden="1" locked="0"/>
    </xf>
    <xf numFmtId="0" fontId="47" fillId="0" borderId="0" xfId="0" applyFont="1" applyBorder="1" applyAlignment="1" applyProtection="1">
      <alignment/>
      <protection locked="0"/>
    </xf>
    <xf numFmtId="0" fontId="47" fillId="0" borderId="0" xfId="0" applyFont="1" applyBorder="1" applyAlignment="1">
      <alignment/>
    </xf>
    <xf numFmtId="0" fontId="44" fillId="0" borderId="0" xfId="0" applyFont="1" applyFill="1" applyBorder="1" applyAlignment="1" applyProtection="1">
      <alignment horizontal="center" vertical="top"/>
      <protection hidden="1"/>
    </xf>
    <xf numFmtId="0" fontId="47" fillId="0" borderId="0" xfId="0" applyFont="1" applyBorder="1" applyAlignment="1">
      <alignment vertical="center"/>
    </xf>
    <xf numFmtId="0" fontId="7" fillId="0" borderId="0" xfId="0" applyFont="1" applyBorder="1" applyAlignment="1" applyProtection="1">
      <alignment horizontal="center"/>
      <protection hidden="1"/>
    </xf>
    <xf numFmtId="0" fontId="53" fillId="0" borderId="0" xfId="0" applyFont="1" applyAlignment="1">
      <alignment/>
    </xf>
    <xf numFmtId="0" fontId="32" fillId="37" borderId="14" xfId="0" applyFont="1" applyFill="1" applyBorder="1" applyAlignment="1" applyProtection="1">
      <alignment vertical="top" shrinkToFit="1"/>
      <protection hidden="1"/>
    </xf>
    <xf numFmtId="0" fontId="65" fillId="37" borderId="14" xfId="0" applyFont="1" applyFill="1" applyBorder="1" applyAlignment="1" applyProtection="1">
      <alignment vertical="top" shrinkToFit="1"/>
      <protection hidden="1"/>
    </xf>
    <xf numFmtId="0" fontId="62" fillId="0" borderId="56" xfId="0" applyFont="1" applyBorder="1" applyAlignment="1" applyProtection="1">
      <alignment horizontal="right" vertical="center" wrapText="1"/>
      <protection hidden="1"/>
    </xf>
    <xf numFmtId="0" fontId="62" fillId="0" borderId="56" xfId="0" applyNumberFormat="1" applyFont="1" applyBorder="1" applyAlignment="1" applyProtection="1">
      <alignment horizontal="right"/>
      <protection hidden="1"/>
    </xf>
    <xf numFmtId="0" fontId="9" fillId="0" borderId="10" xfId="0" applyFont="1" applyBorder="1" applyAlignment="1" applyProtection="1">
      <alignment horizontal="center" vertical="center" wrapText="1"/>
      <protection hidden="1"/>
    </xf>
    <xf numFmtId="0" fontId="9" fillId="0" borderId="57" xfId="0" applyFont="1" applyBorder="1" applyAlignment="1" applyProtection="1">
      <alignment horizontal="center" vertical="center" wrapText="1"/>
      <protection hidden="1"/>
    </xf>
    <xf numFmtId="0" fontId="9" fillId="0" borderId="11" xfId="0" applyFont="1" applyBorder="1" applyAlignment="1" applyProtection="1">
      <alignment horizontal="center" vertical="center" wrapText="1"/>
      <protection hidden="1"/>
    </xf>
    <xf numFmtId="0" fontId="9" fillId="0" borderId="58" xfId="0" applyFont="1" applyBorder="1" applyAlignment="1" applyProtection="1">
      <alignment horizontal="center" vertical="center" wrapText="1"/>
      <protection hidden="1"/>
    </xf>
    <xf numFmtId="0" fontId="9" fillId="0" borderId="59" xfId="0" applyFont="1" applyBorder="1" applyAlignment="1" applyProtection="1">
      <alignment horizontal="center" vertical="center" wrapText="1"/>
      <protection hidden="1"/>
    </xf>
    <xf numFmtId="0" fontId="9" fillId="0" borderId="48" xfId="0" applyFont="1" applyBorder="1" applyAlignment="1" applyProtection="1">
      <alignment horizontal="center" vertical="center" wrapText="1"/>
      <protection hidden="1"/>
    </xf>
    <xf numFmtId="0" fontId="9" fillId="0" borderId="52" xfId="0" applyFont="1" applyBorder="1" applyAlignment="1" applyProtection="1">
      <alignment horizontal="center" vertical="center" wrapText="1"/>
      <protection hidden="1"/>
    </xf>
    <xf numFmtId="0" fontId="54" fillId="33" borderId="28" xfId="0" applyFont="1" applyFill="1" applyBorder="1" applyAlignment="1" applyProtection="1">
      <alignment horizontal="left" vertical="center"/>
      <protection hidden="1"/>
    </xf>
    <xf numFmtId="0" fontId="11" fillId="0" borderId="0" xfId="0" applyNumberFormat="1" applyFont="1" applyBorder="1" applyAlignment="1" applyProtection="1">
      <alignment horizontal="center"/>
      <protection hidden="1"/>
    </xf>
    <xf numFmtId="197" fontId="5" fillId="33" borderId="28" xfId="0" applyNumberFormat="1" applyFont="1" applyFill="1" applyBorder="1" applyAlignment="1" applyProtection="1">
      <alignment horizontal="center" vertical="center"/>
      <protection hidden="1"/>
    </xf>
    <xf numFmtId="0" fontId="66" fillId="0" borderId="0" xfId="0" applyNumberFormat="1" applyFont="1" applyBorder="1" applyAlignment="1" applyProtection="1">
      <alignment horizontal="center" wrapText="1"/>
      <protection hidden="1"/>
    </xf>
    <xf numFmtId="0" fontId="10" fillId="0" borderId="0" xfId="0" applyNumberFormat="1" applyFont="1" applyBorder="1" applyAlignment="1" applyProtection="1">
      <alignment horizontal="left"/>
      <protection locked="0"/>
    </xf>
    <xf numFmtId="0" fontId="7" fillId="0" borderId="0" xfId="0" applyFont="1" applyBorder="1" applyAlignment="1" applyProtection="1">
      <alignment/>
      <protection hidden="1"/>
    </xf>
    <xf numFmtId="1" fontId="46" fillId="0" borderId="0" xfId="0" applyNumberFormat="1" applyFont="1" applyFill="1" applyBorder="1" applyAlignment="1" applyProtection="1">
      <alignment horizontal="center" vertical="center"/>
      <protection locked="0"/>
    </xf>
    <xf numFmtId="49" fontId="8" fillId="0" borderId="0" xfId="0" applyNumberFormat="1" applyFont="1" applyBorder="1" applyAlignment="1" applyProtection="1">
      <alignment horizontal="left"/>
      <protection locked="0"/>
    </xf>
    <xf numFmtId="49" fontId="8" fillId="0" borderId="0" xfId="0" applyNumberFormat="1" applyFont="1" applyAlignment="1" applyProtection="1">
      <alignment/>
      <protection locked="0"/>
    </xf>
    <xf numFmtId="49" fontId="3" fillId="0" borderId="0" xfId="0" applyNumberFormat="1" applyFont="1" applyBorder="1" applyAlignment="1" applyProtection="1">
      <alignment horizontal="centerContinuous"/>
      <protection locked="0"/>
    </xf>
    <xf numFmtId="0" fontId="16" fillId="0" borderId="0" xfId="0" applyNumberFormat="1" applyFont="1" applyAlignment="1" applyProtection="1">
      <alignment horizontal="right" vertical="center" wrapText="1"/>
      <protection hidden="1"/>
    </xf>
    <xf numFmtId="0" fontId="11" fillId="0" borderId="0" xfId="0" applyNumberFormat="1" applyFont="1" applyAlignment="1" applyProtection="1">
      <alignment horizontal="center" vertical="center" wrapText="1"/>
      <protection hidden="1"/>
    </xf>
    <xf numFmtId="0" fontId="11" fillId="0" borderId="0" xfId="0" applyNumberFormat="1" applyFont="1" applyBorder="1" applyAlignment="1" applyProtection="1">
      <alignment horizontal="left" vertical="center" wrapText="1"/>
      <protection hidden="1"/>
    </xf>
    <xf numFmtId="49" fontId="67" fillId="0" borderId="16" xfId="0" applyNumberFormat="1" applyFont="1" applyFill="1" applyBorder="1" applyAlignment="1" applyProtection="1">
      <alignment vertical="top" wrapText="1"/>
      <protection locked="0"/>
    </xf>
    <xf numFmtId="0" fontId="24" fillId="0" borderId="0" xfId="0" applyFont="1" applyFill="1" applyBorder="1" applyAlignment="1">
      <alignment/>
    </xf>
    <xf numFmtId="49" fontId="6" fillId="0" borderId="0" xfId="0" applyNumberFormat="1" applyFont="1" applyBorder="1" applyAlignment="1" applyProtection="1">
      <alignment horizontal="centerContinuous"/>
      <protection locked="0"/>
    </xf>
    <xf numFmtId="49" fontId="3" fillId="0" borderId="0" xfId="0" applyNumberFormat="1" applyFont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left"/>
      <protection locked="0"/>
    </xf>
    <xf numFmtId="49" fontId="10" fillId="0" borderId="0" xfId="0" applyNumberFormat="1" applyFont="1" applyBorder="1" applyAlignment="1" applyProtection="1">
      <alignment/>
      <protection locked="0"/>
    </xf>
    <xf numFmtId="49" fontId="3" fillId="0" borderId="0" xfId="0" applyNumberFormat="1" applyFont="1" applyBorder="1" applyAlignment="1" applyProtection="1">
      <alignment horizontal="left" wrapText="1"/>
      <protection locked="0"/>
    </xf>
    <xf numFmtId="49" fontId="3" fillId="0" borderId="0" xfId="0" applyNumberFormat="1" applyFont="1" applyBorder="1" applyAlignment="1" applyProtection="1">
      <alignment wrapText="1"/>
      <protection locked="0"/>
    </xf>
    <xf numFmtId="49" fontId="10" fillId="0" borderId="0" xfId="0" applyNumberFormat="1" applyFont="1" applyBorder="1" applyAlignment="1" applyProtection="1">
      <alignment/>
      <protection locked="0"/>
    </xf>
    <xf numFmtId="49" fontId="9" fillId="0" borderId="0" xfId="0" applyNumberFormat="1" applyFont="1" applyBorder="1" applyAlignment="1" applyProtection="1">
      <alignment horizontal="left"/>
      <protection locked="0"/>
    </xf>
    <xf numFmtId="49" fontId="3" fillId="0" borderId="0" xfId="0" applyNumberFormat="1" applyFont="1" applyAlignment="1" applyProtection="1">
      <alignment/>
      <protection locked="0"/>
    </xf>
    <xf numFmtId="49" fontId="9" fillId="0" borderId="0" xfId="0" applyNumberFormat="1" applyFont="1" applyBorder="1" applyAlignment="1" applyProtection="1">
      <alignment/>
      <protection locked="0"/>
    </xf>
    <xf numFmtId="49" fontId="27" fillId="0" borderId="0" xfId="0" applyNumberFormat="1" applyFont="1" applyBorder="1" applyAlignment="1" applyProtection="1">
      <alignment wrapText="1"/>
      <protection locked="0"/>
    </xf>
    <xf numFmtId="49" fontId="3" fillId="0" borderId="55" xfId="0" applyNumberFormat="1" applyFont="1" applyBorder="1" applyAlignment="1" applyProtection="1">
      <alignment/>
      <protection locked="0"/>
    </xf>
    <xf numFmtId="0" fontId="8" fillId="0" borderId="55" xfId="0" applyNumberFormat="1" applyFont="1" applyBorder="1" applyAlignment="1" applyProtection="1">
      <alignment horizontal="left"/>
      <protection locked="0"/>
    </xf>
    <xf numFmtId="49" fontId="8" fillId="0" borderId="55" xfId="0" applyNumberFormat="1" applyFont="1" applyBorder="1" applyAlignment="1" applyProtection="1">
      <alignment horizontal="left"/>
      <protection locked="0"/>
    </xf>
    <xf numFmtId="49" fontId="6" fillId="0" borderId="0" xfId="0" applyNumberFormat="1" applyFont="1" applyBorder="1" applyAlignment="1" applyProtection="1">
      <alignment/>
      <protection locked="0"/>
    </xf>
    <xf numFmtId="49" fontId="11" fillId="0" borderId="0" xfId="0" applyNumberFormat="1" applyFont="1" applyBorder="1" applyAlignment="1" applyProtection="1">
      <alignment/>
      <protection locked="0"/>
    </xf>
    <xf numFmtId="49" fontId="27" fillId="0" borderId="0" xfId="0" applyNumberFormat="1" applyFont="1" applyBorder="1" applyAlignment="1" applyProtection="1">
      <alignment horizontal="left"/>
      <protection locked="0"/>
    </xf>
    <xf numFmtId="49" fontId="8" fillId="0" borderId="0" xfId="0" applyNumberFormat="1" applyFont="1" applyBorder="1" applyAlignment="1" applyProtection="1">
      <alignment/>
      <protection locked="0"/>
    </xf>
    <xf numFmtId="49" fontId="9" fillId="0" borderId="0" xfId="0" applyNumberFormat="1" applyFont="1" applyBorder="1" applyAlignment="1" applyProtection="1">
      <alignment/>
      <protection locked="0"/>
    </xf>
    <xf numFmtId="0" fontId="7" fillId="0" borderId="14" xfId="0" applyFont="1" applyFill="1" applyBorder="1" applyAlignment="1" applyProtection="1">
      <alignment wrapText="1" shrinkToFit="1"/>
      <protection hidden="1"/>
    </xf>
    <xf numFmtId="0" fontId="7" fillId="0" borderId="0" xfId="0" applyFont="1" applyBorder="1" applyAlignment="1" applyProtection="1">
      <alignment horizontal="center"/>
      <protection locked="0"/>
    </xf>
    <xf numFmtId="0" fontId="9" fillId="0" borderId="12" xfId="0" applyFont="1" applyBorder="1" applyAlignment="1" applyProtection="1">
      <alignment horizontal="center" vertical="center" wrapText="1"/>
      <protection hidden="1"/>
    </xf>
    <xf numFmtId="0" fontId="9" fillId="0" borderId="39" xfId="0" applyFont="1" applyBorder="1" applyAlignment="1" applyProtection="1">
      <alignment horizontal="center" vertical="center" wrapText="1"/>
      <protection hidden="1"/>
    </xf>
    <xf numFmtId="0" fontId="9" fillId="0" borderId="13" xfId="0" applyFont="1" applyBorder="1" applyAlignment="1" applyProtection="1">
      <alignment horizontal="center" vertical="center" wrapText="1"/>
      <protection hidden="1"/>
    </xf>
    <xf numFmtId="49" fontId="7" fillId="33" borderId="12" xfId="0" applyNumberFormat="1" applyFont="1" applyFill="1" applyBorder="1" applyAlignment="1" applyProtection="1">
      <alignment horizontal="left" vertical="center" wrapText="1"/>
      <protection hidden="1"/>
    </xf>
    <xf numFmtId="0" fontId="7" fillId="33" borderId="33" xfId="0" applyNumberFormat="1" applyFont="1" applyFill="1" applyBorder="1" applyAlignment="1" applyProtection="1">
      <alignment horizontal="left" vertical="center" wrapText="1" shrinkToFit="1"/>
      <protection hidden="1"/>
    </xf>
    <xf numFmtId="197" fontId="7" fillId="33" borderId="28" xfId="0" applyNumberFormat="1" applyFont="1" applyFill="1" applyBorder="1" applyAlignment="1" applyProtection="1">
      <alignment horizontal="center" vertical="center" wrapText="1"/>
      <protection hidden="1"/>
    </xf>
    <xf numFmtId="0" fontId="7" fillId="33" borderId="32" xfId="0" applyNumberFormat="1" applyFont="1" applyFill="1" applyBorder="1" applyAlignment="1" applyProtection="1">
      <alignment horizontal="center" vertical="center" wrapText="1"/>
      <protection hidden="1"/>
    </xf>
    <xf numFmtId="0" fontId="7" fillId="33" borderId="39" xfId="0" applyNumberFormat="1" applyFont="1" applyFill="1" applyBorder="1" applyAlignment="1" applyProtection="1">
      <alignment horizontal="center" vertical="center" wrapText="1"/>
      <protection hidden="1"/>
    </xf>
    <xf numFmtId="0" fontId="7" fillId="33" borderId="33" xfId="0" applyNumberFormat="1" applyFont="1" applyFill="1" applyBorder="1" applyAlignment="1" applyProtection="1">
      <alignment horizontal="center" vertical="center" wrapText="1"/>
      <protection hidden="1"/>
    </xf>
    <xf numFmtId="0" fontId="7" fillId="33" borderId="31" xfId="0" applyNumberFormat="1" applyFont="1" applyFill="1" applyBorder="1" applyAlignment="1" applyProtection="1">
      <alignment horizontal="center" vertical="center" wrapText="1"/>
      <protection hidden="1"/>
    </xf>
    <xf numFmtId="0" fontId="7" fillId="33" borderId="30" xfId="0" applyNumberFormat="1" applyFont="1" applyFill="1" applyBorder="1" applyAlignment="1" applyProtection="1">
      <alignment horizontal="center" vertical="center" wrapText="1"/>
      <protection hidden="1"/>
    </xf>
    <xf numFmtId="0" fontId="30" fillId="33" borderId="28" xfId="0" applyNumberFormat="1" applyFont="1" applyFill="1" applyBorder="1" applyAlignment="1" applyProtection="1">
      <alignment horizontal="center" vertical="center" wrapText="1"/>
      <protection hidden="1"/>
    </xf>
    <xf numFmtId="197" fontId="46" fillId="0" borderId="60" xfId="0" applyNumberFormat="1" applyFont="1" applyBorder="1" applyAlignment="1" applyProtection="1">
      <alignment horizontal="center" vertical="center"/>
      <protection locked="0"/>
    </xf>
    <xf numFmtId="197" fontId="46" fillId="0" borderId="38" xfId="0" applyNumberFormat="1" applyFont="1" applyBorder="1" applyAlignment="1" applyProtection="1">
      <alignment horizontal="center" vertical="center"/>
      <protection locked="0"/>
    </xf>
    <xf numFmtId="197" fontId="46" fillId="0" borderId="45" xfId="0" applyNumberFormat="1" applyFont="1" applyBorder="1" applyAlignment="1" applyProtection="1">
      <alignment horizontal="center" vertical="center"/>
      <protection locked="0"/>
    </xf>
    <xf numFmtId="0" fontId="70" fillId="0" borderId="34" xfId="0" applyFont="1" applyBorder="1" applyAlignment="1" applyProtection="1">
      <alignment horizontal="center" vertical="center" wrapText="1"/>
      <protection locked="0"/>
    </xf>
    <xf numFmtId="0" fontId="70" fillId="0" borderId="25" xfId="0" applyFont="1" applyBorder="1" applyAlignment="1" applyProtection="1">
      <alignment horizontal="center" vertical="center" wrapText="1"/>
      <protection locked="0"/>
    </xf>
    <xf numFmtId="0" fontId="5" fillId="33" borderId="28" xfId="0" applyFont="1" applyFill="1" applyBorder="1" applyAlignment="1" applyProtection="1">
      <alignment wrapText="1"/>
      <protection hidden="1" locked="0"/>
    </xf>
    <xf numFmtId="49" fontId="44" fillId="0" borderId="61" xfId="0" applyNumberFormat="1" applyFont="1" applyBorder="1" applyAlignment="1" applyProtection="1">
      <alignment horizontal="left" vertical="center"/>
      <protection locked="0"/>
    </xf>
    <xf numFmtId="49" fontId="67" fillId="0" borderId="62" xfId="0" applyNumberFormat="1" applyFont="1" applyFill="1" applyBorder="1" applyAlignment="1" applyProtection="1">
      <alignment vertical="top" wrapText="1"/>
      <protection locked="0"/>
    </xf>
    <xf numFmtId="0" fontId="7" fillId="0" borderId="63" xfId="0" applyFont="1" applyFill="1" applyBorder="1" applyAlignment="1" applyProtection="1">
      <alignment shrinkToFit="1"/>
      <protection hidden="1"/>
    </xf>
    <xf numFmtId="49" fontId="11" fillId="0" borderId="53" xfId="0" applyNumberFormat="1" applyFont="1" applyBorder="1" applyAlignment="1" applyProtection="1">
      <alignment vertical="center" wrapText="1"/>
      <protection hidden="1"/>
    </xf>
    <xf numFmtId="0" fontId="46" fillId="0" borderId="24" xfId="0" applyFont="1" applyBorder="1" applyAlignment="1" applyProtection="1">
      <alignment horizontal="center"/>
      <protection locked="0"/>
    </xf>
    <xf numFmtId="49" fontId="17" fillId="0" borderId="17" xfId="0" applyNumberFormat="1" applyFont="1" applyFill="1" applyBorder="1" applyAlignment="1" applyProtection="1">
      <alignment horizontal="left" vertical="center" wrapText="1"/>
      <protection locked="0"/>
    </xf>
    <xf numFmtId="0" fontId="54" fillId="0" borderId="0" xfId="0" applyFont="1" applyBorder="1" applyAlignment="1" applyProtection="1">
      <alignment/>
      <protection locked="0"/>
    </xf>
    <xf numFmtId="0" fontId="68" fillId="0" borderId="0" xfId="0" applyFont="1" applyBorder="1" applyAlignment="1" applyProtection="1">
      <alignment horizontal="left" vertical="justify"/>
      <protection locked="0"/>
    </xf>
    <xf numFmtId="0" fontId="69" fillId="0" borderId="0" xfId="0" applyFont="1" applyAlignment="1" applyProtection="1">
      <alignment horizontal="left"/>
      <protection locked="0"/>
    </xf>
    <xf numFmtId="0" fontId="0" fillId="0" borderId="46" xfId="0" applyBorder="1" applyAlignment="1">
      <alignment horizontal="center"/>
    </xf>
    <xf numFmtId="49" fontId="44" fillId="38" borderId="34" xfId="0" applyNumberFormat="1" applyFont="1" applyFill="1" applyBorder="1" applyAlignment="1" applyProtection="1">
      <alignment horizontal="left" vertical="center"/>
      <protection locked="0"/>
    </xf>
    <xf numFmtId="49" fontId="43" fillId="38" borderId="34" xfId="0" applyNumberFormat="1" applyFont="1" applyFill="1" applyBorder="1" applyAlignment="1" applyProtection="1">
      <alignment horizontal="center" vertical="center" wrapText="1"/>
      <protection locked="0"/>
    </xf>
    <xf numFmtId="0" fontId="70" fillId="38" borderId="34" xfId="0" applyFont="1" applyFill="1" applyBorder="1" applyAlignment="1" applyProtection="1">
      <alignment horizontal="center" vertical="center" wrapText="1"/>
      <protection locked="0"/>
    </xf>
    <xf numFmtId="49" fontId="44" fillId="39" borderId="34" xfId="0" applyNumberFormat="1" applyFont="1" applyFill="1" applyBorder="1" applyAlignment="1" applyProtection="1">
      <alignment horizontal="left" vertical="center"/>
      <protection locked="0"/>
    </xf>
    <xf numFmtId="49" fontId="43" fillId="39" borderId="34" xfId="0" applyNumberFormat="1" applyFont="1" applyFill="1" applyBorder="1" applyAlignment="1" applyProtection="1">
      <alignment horizontal="center" vertical="center" wrapText="1"/>
      <protection locked="0"/>
    </xf>
    <xf numFmtId="197" fontId="46" fillId="39" borderId="25" xfId="0" applyNumberFormat="1" applyFont="1" applyFill="1" applyBorder="1" applyAlignment="1" applyProtection="1">
      <alignment horizontal="center" vertical="center"/>
      <protection hidden="1"/>
    </xf>
    <xf numFmtId="197" fontId="46" fillId="39" borderId="55" xfId="0" applyNumberFormat="1" applyFont="1" applyFill="1" applyBorder="1" applyAlignment="1" applyProtection="1">
      <alignment horizontal="center" vertical="center"/>
      <protection locked="0"/>
    </xf>
    <xf numFmtId="197" fontId="46" fillId="39" borderId="25" xfId="0" applyNumberFormat="1" applyFont="1" applyFill="1" applyBorder="1" applyAlignment="1" applyProtection="1">
      <alignment horizontal="center" vertical="center"/>
      <protection locked="0"/>
    </xf>
    <xf numFmtId="197" fontId="46" fillId="39" borderId="37" xfId="0" applyNumberFormat="1" applyFont="1" applyFill="1" applyBorder="1" applyAlignment="1" applyProtection="1">
      <alignment horizontal="center" vertical="center"/>
      <protection locked="0"/>
    </xf>
    <xf numFmtId="197" fontId="46" fillId="39" borderId="34" xfId="0" applyNumberFormat="1" applyFont="1" applyFill="1" applyBorder="1" applyAlignment="1" applyProtection="1">
      <alignment horizontal="center" vertical="center"/>
      <protection locked="0"/>
    </xf>
    <xf numFmtId="0" fontId="70" fillId="39" borderId="34" xfId="0" applyFont="1" applyFill="1" applyBorder="1" applyAlignment="1" applyProtection="1">
      <alignment horizontal="center" vertical="center" wrapText="1"/>
      <protection locked="0"/>
    </xf>
    <xf numFmtId="197" fontId="46" fillId="38" borderId="34" xfId="0" applyNumberFormat="1" applyFont="1" applyFill="1" applyBorder="1" applyAlignment="1" applyProtection="1">
      <alignment horizontal="center" vertical="center"/>
      <protection hidden="1"/>
    </xf>
    <xf numFmtId="49" fontId="5" fillId="33" borderId="28" xfId="0" applyNumberFormat="1" applyFont="1" applyFill="1" applyBorder="1" applyAlignment="1" applyProtection="1">
      <alignment horizontal="left" vertical="center"/>
      <protection locked="0"/>
    </xf>
    <xf numFmtId="49" fontId="5" fillId="39" borderId="34" xfId="0" applyNumberFormat="1" applyFont="1" applyFill="1" applyBorder="1" applyAlignment="1" applyProtection="1">
      <alignment horizontal="left" vertical="top" wrapText="1"/>
      <protection locked="0"/>
    </xf>
    <xf numFmtId="197" fontId="46" fillId="40" borderId="25" xfId="0" applyNumberFormat="1" applyFont="1" applyFill="1" applyBorder="1" applyAlignment="1" applyProtection="1">
      <alignment horizontal="center" vertical="center"/>
      <protection hidden="1"/>
    </xf>
    <xf numFmtId="49" fontId="43" fillId="39" borderId="34" xfId="0" applyNumberFormat="1" applyFont="1" applyFill="1" applyBorder="1" applyAlignment="1" applyProtection="1">
      <alignment horizontal="center" vertical="center" wrapText="1"/>
      <protection/>
    </xf>
    <xf numFmtId="0" fontId="71" fillId="0" borderId="0" xfId="0" applyFont="1" applyBorder="1" applyAlignment="1" applyProtection="1">
      <alignment vertical="center"/>
      <protection locked="0"/>
    </xf>
    <xf numFmtId="0" fontId="46" fillId="0" borderId="0" xfId="0" applyFont="1" applyBorder="1" applyAlignment="1" applyProtection="1">
      <alignment vertical="center"/>
      <protection locked="0"/>
    </xf>
    <xf numFmtId="0" fontId="29" fillId="0" borderId="0" xfId="0" applyFont="1" applyBorder="1" applyAlignment="1" applyProtection="1">
      <alignment vertical="center"/>
      <protection locked="0"/>
    </xf>
    <xf numFmtId="49" fontId="10" fillId="38" borderId="21" xfId="0" applyNumberFormat="1" applyFont="1" applyFill="1" applyBorder="1" applyAlignment="1" applyProtection="1">
      <alignment horizontal="left" vertical="center" wrapText="1"/>
      <protection hidden="1"/>
    </xf>
    <xf numFmtId="0" fontId="11" fillId="38" borderId="42" xfId="0" applyNumberFormat="1" applyFont="1" applyFill="1" applyBorder="1" applyAlignment="1" applyProtection="1">
      <alignment horizontal="left" vertical="center" wrapText="1" shrinkToFit="1"/>
      <protection hidden="1"/>
    </xf>
    <xf numFmtId="197" fontId="11" fillId="38" borderId="34" xfId="0" applyNumberFormat="1" applyFont="1" applyFill="1" applyBorder="1" applyAlignment="1" applyProtection="1">
      <alignment horizontal="center" vertical="center" wrapText="1"/>
      <protection hidden="1"/>
    </xf>
    <xf numFmtId="0" fontId="11" fillId="38" borderId="40" xfId="0" applyNumberFormat="1" applyFont="1" applyFill="1" applyBorder="1" applyAlignment="1" applyProtection="1">
      <alignment horizontal="center" vertical="center" wrapText="1"/>
      <protection hidden="1"/>
    </xf>
    <xf numFmtId="0" fontId="11" fillId="38" borderId="41" xfId="0" applyNumberFormat="1" applyFont="1" applyFill="1" applyBorder="1" applyAlignment="1" applyProtection="1">
      <alignment horizontal="center" vertical="center" wrapText="1"/>
      <protection hidden="1"/>
    </xf>
    <xf numFmtId="0" fontId="11" fillId="38" borderId="42" xfId="0" applyNumberFormat="1" applyFont="1" applyFill="1" applyBorder="1" applyAlignment="1" applyProtection="1">
      <alignment horizontal="center" vertical="center" wrapText="1"/>
      <protection hidden="1"/>
    </xf>
    <xf numFmtId="0" fontId="11" fillId="38" borderId="34" xfId="0" applyNumberFormat="1" applyFont="1" applyFill="1" applyBorder="1" applyAlignment="1" applyProtection="1">
      <alignment horizontal="center" vertical="center" wrapText="1"/>
      <protection hidden="1"/>
    </xf>
    <xf numFmtId="0" fontId="52" fillId="38" borderId="34" xfId="0" applyNumberFormat="1" applyFont="1" applyFill="1" applyBorder="1" applyAlignment="1" applyProtection="1">
      <alignment horizontal="center" vertical="center" wrapText="1"/>
      <protection hidden="1"/>
    </xf>
    <xf numFmtId="49" fontId="10" fillId="41" borderId="21" xfId="0" applyNumberFormat="1" applyFont="1" applyFill="1" applyBorder="1" applyAlignment="1" applyProtection="1">
      <alignment horizontal="left" vertical="center" wrapText="1"/>
      <protection hidden="1"/>
    </xf>
    <xf numFmtId="0" fontId="52" fillId="41" borderId="34" xfId="0" applyNumberFormat="1" applyFont="1" applyFill="1" applyBorder="1" applyAlignment="1" applyProtection="1">
      <alignment horizontal="center" vertical="center" wrapText="1"/>
      <protection hidden="1"/>
    </xf>
    <xf numFmtId="0" fontId="11" fillId="41" borderId="42" xfId="0" applyNumberFormat="1" applyFont="1" applyFill="1" applyBorder="1" applyAlignment="1" applyProtection="1">
      <alignment horizontal="left" vertical="center" wrapText="1" shrinkToFit="1"/>
      <protection hidden="1"/>
    </xf>
    <xf numFmtId="197" fontId="10" fillId="41" borderId="34" xfId="0" applyNumberFormat="1" applyFont="1" applyFill="1" applyBorder="1" applyAlignment="1" applyProtection="1">
      <alignment horizontal="center" vertical="center" wrapText="1"/>
      <protection hidden="1"/>
    </xf>
    <xf numFmtId="0" fontId="10" fillId="41" borderId="40" xfId="0" applyNumberFormat="1" applyFont="1" applyFill="1" applyBorder="1" applyAlignment="1" applyProtection="1">
      <alignment horizontal="center" vertical="center" wrapText="1"/>
      <protection hidden="1"/>
    </xf>
    <xf numFmtId="0" fontId="10" fillId="41" borderId="41" xfId="0" applyNumberFormat="1" applyFont="1" applyFill="1" applyBorder="1" applyAlignment="1" applyProtection="1">
      <alignment horizontal="center" vertical="center" wrapText="1"/>
      <protection hidden="1"/>
    </xf>
    <xf numFmtId="0" fontId="10" fillId="41" borderId="42" xfId="0" applyNumberFormat="1" applyFont="1" applyFill="1" applyBorder="1" applyAlignment="1" applyProtection="1">
      <alignment horizontal="center" vertical="center" wrapText="1"/>
      <protection hidden="1"/>
    </xf>
    <xf numFmtId="0" fontId="10" fillId="41" borderId="34" xfId="0" applyNumberFormat="1" applyFont="1" applyFill="1" applyBorder="1" applyAlignment="1" applyProtection="1">
      <alignment horizontal="center" vertical="center" wrapText="1"/>
      <protection hidden="1"/>
    </xf>
    <xf numFmtId="0" fontId="49" fillId="0" borderId="0" xfId="0" applyFont="1" applyAlignment="1">
      <alignment/>
    </xf>
    <xf numFmtId="0" fontId="49" fillId="0" borderId="0" xfId="0" applyFont="1" applyBorder="1" applyAlignment="1">
      <alignment horizontal="center"/>
    </xf>
    <xf numFmtId="0" fontId="51" fillId="42" borderId="46" xfId="0" applyFont="1" applyFill="1" applyBorder="1" applyAlignment="1">
      <alignment/>
    </xf>
    <xf numFmtId="0" fontId="73" fillId="42" borderId="46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49" fillId="0" borderId="0" xfId="0" applyFont="1" applyFill="1" applyBorder="1" applyAlignment="1">
      <alignment horizontal="center"/>
    </xf>
    <xf numFmtId="0" fontId="49" fillId="0" borderId="0" xfId="0" applyFont="1" applyBorder="1" applyAlignment="1">
      <alignment/>
    </xf>
    <xf numFmtId="0" fontId="49" fillId="0" borderId="64" xfId="0" applyFont="1" applyBorder="1" applyAlignment="1">
      <alignment horizontal="center"/>
    </xf>
    <xf numFmtId="197" fontId="46" fillId="39" borderId="64" xfId="0" applyNumberFormat="1" applyFont="1" applyFill="1" applyBorder="1" applyAlignment="1" applyProtection="1">
      <alignment horizontal="center" vertical="center"/>
      <protection locked="0"/>
    </xf>
    <xf numFmtId="49" fontId="28" fillId="34" borderId="65" xfId="0" applyNumberFormat="1" applyFont="1" applyFill="1" applyBorder="1" applyAlignment="1" applyProtection="1">
      <alignment horizontal="left" indent="1"/>
      <protection locked="0"/>
    </xf>
    <xf numFmtId="197" fontId="5" fillId="34" borderId="25" xfId="0" applyNumberFormat="1" applyFont="1" applyFill="1" applyBorder="1" applyAlignment="1" applyProtection="1">
      <alignment horizontal="center" vertical="center"/>
      <protection locked="0"/>
    </xf>
    <xf numFmtId="49" fontId="28" fillId="32" borderId="65" xfId="0" applyNumberFormat="1" applyFont="1" applyFill="1" applyBorder="1" applyAlignment="1" applyProtection="1">
      <alignment horizontal="left" indent="1"/>
      <protection locked="0"/>
    </xf>
    <xf numFmtId="197" fontId="5" fillId="32" borderId="25" xfId="0" applyNumberFormat="1" applyFont="1" applyFill="1" applyBorder="1" applyAlignment="1" applyProtection="1">
      <alignment horizontal="center" vertical="center"/>
      <protection hidden="1"/>
    </xf>
    <xf numFmtId="0" fontId="50" fillId="0" borderId="0" xfId="0" applyFont="1" applyAlignment="1" applyProtection="1">
      <alignment/>
      <protection locked="0"/>
    </xf>
    <xf numFmtId="49" fontId="28" fillId="38" borderId="34" xfId="0" applyNumberFormat="1" applyFont="1" applyFill="1" applyBorder="1" applyAlignment="1" applyProtection="1">
      <alignment horizontal="left" vertical="center" wrapText="1"/>
      <protection locked="0"/>
    </xf>
    <xf numFmtId="49" fontId="10" fillId="32" borderId="51" xfId="0" applyNumberFormat="1" applyFont="1" applyFill="1" applyBorder="1" applyAlignment="1" applyProtection="1">
      <alignment horizontal="center" vertical="center" wrapText="1"/>
      <protection hidden="1"/>
    </xf>
    <xf numFmtId="49" fontId="10" fillId="32" borderId="56" xfId="0" applyNumberFormat="1" applyFont="1" applyFill="1" applyBorder="1" applyAlignment="1" applyProtection="1">
      <alignment horizontal="left" vertical="center" wrapText="1"/>
      <protection hidden="1"/>
    </xf>
    <xf numFmtId="49" fontId="10" fillId="32" borderId="46" xfId="0" applyNumberFormat="1" applyFont="1" applyFill="1" applyBorder="1" applyAlignment="1" applyProtection="1">
      <alignment horizontal="left" vertical="center" wrapText="1"/>
      <protection hidden="1"/>
    </xf>
    <xf numFmtId="49" fontId="10" fillId="34" borderId="46" xfId="0" applyNumberFormat="1" applyFont="1" applyFill="1" applyBorder="1" applyAlignment="1" applyProtection="1">
      <alignment horizontal="left" vertical="center" wrapText="1"/>
      <protection hidden="1"/>
    </xf>
    <xf numFmtId="49" fontId="10" fillId="34" borderId="56" xfId="0" applyNumberFormat="1" applyFont="1" applyFill="1" applyBorder="1" applyAlignment="1" applyProtection="1">
      <alignment horizontal="left" vertical="center" wrapText="1"/>
      <protection hidden="1"/>
    </xf>
    <xf numFmtId="49" fontId="10" fillId="34" borderId="51" xfId="0" applyNumberFormat="1" applyFont="1" applyFill="1" applyBorder="1" applyAlignment="1" applyProtection="1">
      <alignment horizontal="center" vertical="center" wrapText="1"/>
      <protection hidden="1"/>
    </xf>
    <xf numFmtId="0" fontId="52" fillId="0" borderId="51" xfId="0" applyNumberFormat="1" applyFont="1" applyBorder="1" applyAlignment="1" applyProtection="1">
      <alignment horizontal="center" vertical="center" wrapText="1"/>
      <protection hidden="1"/>
    </xf>
    <xf numFmtId="49" fontId="5" fillId="32" borderId="25" xfId="0" applyNumberFormat="1" applyFont="1" applyFill="1" applyBorder="1" applyAlignment="1" applyProtection="1">
      <alignment horizontal="left" vertical="top" wrapText="1"/>
      <protection locked="0"/>
    </xf>
    <xf numFmtId="49" fontId="5" fillId="34" borderId="25" xfId="0" applyNumberFormat="1" applyFont="1" applyFill="1" applyBorder="1" applyAlignment="1" applyProtection="1">
      <alignment horizontal="left" vertical="top" wrapText="1"/>
      <protection locked="0"/>
    </xf>
    <xf numFmtId="49" fontId="75" fillId="32" borderId="25" xfId="0" applyNumberFormat="1" applyFont="1" applyFill="1" applyBorder="1" applyAlignment="1" applyProtection="1">
      <alignment horizontal="center" vertical="center"/>
      <protection locked="0"/>
    </xf>
    <xf numFmtId="0" fontId="5" fillId="32" borderId="25" xfId="0" applyNumberFormat="1" applyFont="1" applyFill="1" applyBorder="1" applyAlignment="1" applyProtection="1">
      <alignment horizontal="center" vertical="center"/>
      <protection locked="0"/>
    </xf>
    <xf numFmtId="49" fontId="5" fillId="32" borderId="25" xfId="0" applyNumberFormat="1" applyFont="1" applyFill="1" applyBorder="1" applyAlignment="1" applyProtection="1">
      <alignment horizontal="center" vertical="center" wrapText="1"/>
      <protection locked="0"/>
    </xf>
    <xf numFmtId="49" fontId="75" fillId="34" borderId="25" xfId="0" applyNumberFormat="1" applyFont="1" applyFill="1" applyBorder="1" applyAlignment="1" applyProtection="1">
      <alignment horizontal="left" vertical="top"/>
      <protection locked="0"/>
    </xf>
    <xf numFmtId="0" fontId="7" fillId="0" borderId="0" xfId="0" applyFont="1" applyBorder="1" applyAlignment="1" applyProtection="1">
      <alignment horizontal="center"/>
      <protection hidden="1" locked="0"/>
    </xf>
    <xf numFmtId="0" fontId="46" fillId="0" borderId="0" xfId="0" applyFont="1" applyBorder="1" applyAlignment="1" applyProtection="1">
      <alignment vertical="center"/>
      <protection hidden="1" locked="0"/>
    </xf>
    <xf numFmtId="1" fontId="18" fillId="33" borderId="20" xfId="0" applyNumberFormat="1" applyFont="1" applyFill="1" applyBorder="1" applyAlignment="1" applyProtection="1">
      <alignment horizontal="center" vertical="center" wrapText="1"/>
      <protection hidden="1"/>
    </xf>
    <xf numFmtId="197" fontId="64" fillId="0" borderId="0" xfId="0" applyNumberFormat="1" applyFont="1" applyAlignment="1" applyProtection="1">
      <alignment horizontal="left"/>
      <protection hidden="1"/>
    </xf>
    <xf numFmtId="1" fontId="46" fillId="33" borderId="0" xfId="0" applyNumberFormat="1" applyFont="1" applyFill="1" applyBorder="1" applyAlignment="1" applyProtection="1">
      <alignment horizontal="center" vertical="center"/>
      <protection locked="0"/>
    </xf>
    <xf numFmtId="197" fontId="5" fillId="34" borderId="25" xfId="0" applyNumberFormat="1" applyFont="1" applyFill="1" applyBorder="1" applyAlignment="1" applyProtection="1">
      <alignment horizontal="center" vertical="center"/>
      <protection hidden="1"/>
    </xf>
    <xf numFmtId="197" fontId="5" fillId="32" borderId="25" xfId="0" applyNumberFormat="1" applyFont="1" applyFill="1" applyBorder="1" applyAlignment="1" applyProtection="1">
      <alignment horizontal="center" vertical="center"/>
      <protection locked="0"/>
    </xf>
    <xf numFmtId="0" fontId="9" fillId="0" borderId="66" xfId="0" applyNumberFormat="1" applyFont="1" applyFill="1" applyBorder="1" applyAlignment="1" applyProtection="1">
      <alignment horizontal="center"/>
      <protection hidden="1"/>
    </xf>
    <xf numFmtId="0" fontId="9" fillId="0" borderId="26" xfId="0" applyFont="1" applyBorder="1" applyAlignment="1" applyProtection="1">
      <alignment horizontal="center" wrapText="1"/>
      <protection hidden="1"/>
    </xf>
    <xf numFmtId="0" fontId="9" fillId="0" borderId="67" xfId="0" applyFont="1" applyBorder="1" applyAlignment="1" applyProtection="1">
      <alignment horizontal="center" wrapText="1"/>
      <protection hidden="1"/>
    </xf>
    <xf numFmtId="0" fontId="5" fillId="34" borderId="25" xfId="0" applyNumberFormat="1" applyFont="1" applyFill="1" applyBorder="1" applyAlignment="1" applyProtection="1">
      <alignment horizontal="center" vertical="center"/>
      <protection locked="0"/>
    </xf>
    <xf numFmtId="0" fontId="34" fillId="0" borderId="14" xfId="0" applyFont="1" applyFill="1" applyBorder="1" applyAlignment="1" applyProtection="1">
      <alignment vertical="top" shrinkToFit="1"/>
      <protection hidden="1"/>
    </xf>
    <xf numFmtId="0" fontId="36" fillId="0" borderId="18" xfId="0" applyFont="1" applyFill="1" applyBorder="1" applyAlignment="1" applyProtection="1">
      <alignment shrinkToFit="1"/>
      <protection hidden="1"/>
    </xf>
    <xf numFmtId="0" fontId="34" fillId="0" borderId="14" xfId="0" applyFont="1" applyFill="1" applyBorder="1" applyAlignment="1" applyProtection="1">
      <alignment vertical="center" shrinkToFit="1"/>
      <protection hidden="1"/>
    </xf>
    <xf numFmtId="0" fontId="36" fillId="0" borderId="18" xfId="0" applyFont="1" applyFill="1" applyBorder="1" applyAlignment="1" applyProtection="1">
      <alignment vertical="center" shrinkToFit="1"/>
      <protection hidden="1"/>
    </xf>
    <xf numFmtId="49" fontId="35" fillId="0" borderId="17" xfId="0" applyNumberFormat="1" applyFont="1" applyFill="1" applyBorder="1" applyAlignment="1" applyProtection="1">
      <alignment horizontal="left" vertical="center" wrapText="1"/>
      <protection locked="0"/>
    </xf>
    <xf numFmtId="49" fontId="37" fillId="0" borderId="16" xfId="0" applyNumberFormat="1" applyFont="1" applyFill="1" applyBorder="1" applyAlignment="1" applyProtection="1">
      <alignment vertical="center" wrapText="1"/>
      <protection locked="0"/>
    </xf>
    <xf numFmtId="0" fontId="8" fillId="0" borderId="0" xfId="0" applyNumberFormat="1" applyFont="1" applyBorder="1" applyAlignment="1" applyProtection="1">
      <alignment horizontal="center"/>
      <protection hidden="1"/>
    </xf>
    <xf numFmtId="0" fontId="3" fillId="0" borderId="0" xfId="0" applyFont="1" applyBorder="1" applyAlignment="1" applyProtection="1">
      <alignment/>
      <protection hidden="1" locked="0"/>
    </xf>
    <xf numFmtId="0" fontId="8" fillId="0" borderId="28" xfId="0" applyNumberFormat="1" applyFont="1" applyFill="1" applyBorder="1" applyAlignment="1" applyProtection="1">
      <alignment horizontal="center"/>
      <protection hidden="1"/>
    </xf>
    <xf numFmtId="0" fontId="9" fillId="40" borderId="27" xfId="0" applyNumberFormat="1" applyFont="1" applyFill="1" applyBorder="1" applyAlignment="1" applyProtection="1">
      <alignment horizontal="center"/>
      <protection hidden="1"/>
    </xf>
    <xf numFmtId="0" fontId="9" fillId="42" borderId="68" xfId="0" applyFont="1" applyFill="1" applyBorder="1" applyAlignment="1" applyProtection="1">
      <alignment horizontal="center" wrapText="1"/>
      <protection hidden="1"/>
    </xf>
    <xf numFmtId="0" fontId="9" fillId="42" borderId="68" xfId="0" applyNumberFormat="1" applyFont="1" applyFill="1" applyBorder="1" applyAlignment="1" applyProtection="1">
      <alignment horizontal="center"/>
      <protection hidden="1"/>
    </xf>
    <xf numFmtId="0" fontId="9" fillId="42" borderId="17" xfId="0" applyNumberFormat="1" applyFont="1" applyFill="1" applyBorder="1" applyAlignment="1" applyProtection="1">
      <alignment horizontal="center"/>
      <protection hidden="1"/>
    </xf>
    <xf numFmtId="0" fontId="9" fillId="40" borderId="69" xfId="0" applyFont="1" applyFill="1" applyBorder="1" applyAlignment="1" applyProtection="1">
      <alignment horizontal="center" wrapText="1"/>
      <protection hidden="1"/>
    </xf>
    <xf numFmtId="0" fontId="9" fillId="40" borderId="68" xfId="0" applyFont="1" applyFill="1" applyBorder="1" applyAlignment="1" applyProtection="1">
      <alignment horizontal="center" wrapText="1"/>
      <protection hidden="1"/>
    </xf>
    <xf numFmtId="0" fontId="9" fillId="40" borderId="68" xfId="0" applyNumberFormat="1" applyFont="1" applyFill="1" applyBorder="1" applyAlignment="1" applyProtection="1">
      <alignment horizontal="center"/>
      <protection hidden="1"/>
    </xf>
    <xf numFmtId="0" fontId="45" fillId="0" borderId="0" xfId="0" applyFont="1" applyBorder="1" applyAlignment="1" applyProtection="1">
      <alignment horizontal="left"/>
      <protection locked="0"/>
    </xf>
    <xf numFmtId="0" fontId="45" fillId="0" borderId="0" xfId="0" applyFont="1" applyBorder="1" applyAlignment="1" applyProtection="1">
      <alignment vertical="center"/>
      <protection locked="0"/>
    </xf>
    <xf numFmtId="0" fontId="78" fillId="0" borderId="0" xfId="0" applyFont="1" applyBorder="1" applyAlignment="1" applyProtection="1">
      <alignment horizontal="center" vertical="justify"/>
      <protection locked="0"/>
    </xf>
    <xf numFmtId="0" fontId="45" fillId="0" borderId="0" xfId="0" applyFont="1" applyAlignment="1" applyProtection="1">
      <alignment/>
      <protection locked="0"/>
    </xf>
    <xf numFmtId="49" fontId="54" fillId="0" borderId="42" xfId="0" applyNumberFormat="1" applyFont="1" applyBorder="1" applyAlignment="1" applyProtection="1">
      <alignment horizontal="left" vertical="top" wrapText="1" shrinkToFit="1"/>
      <protection locked="0"/>
    </xf>
    <xf numFmtId="49" fontId="123" fillId="0" borderId="34" xfId="0" applyNumberFormat="1" applyFont="1" applyBorder="1" applyAlignment="1" applyProtection="1">
      <alignment horizontal="center" vertical="center" wrapText="1"/>
      <protection locked="0"/>
    </xf>
    <xf numFmtId="49" fontId="54" fillId="0" borderId="34" xfId="0" applyNumberFormat="1" applyFont="1" applyBorder="1" applyAlignment="1" applyProtection="1">
      <alignment horizontal="center" vertical="center" wrapText="1"/>
      <protection locked="0"/>
    </xf>
    <xf numFmtId="49" fontId="54" fillId="0" borderId="45" xfId="0" applyNumberFormat="1" applyFont="1" applyBorder="1" applyAlignment="1" applyProtection="1">
      <alignment horizontal="center" vertical="center" wrapText="1"/>
      <protection locked="0"/>
    </xf>
    <xf numFmtId="49" fontId="54" fillId="0" borderId="47" xfId="0" applyNumberFormat="1" applyFont="1" applyBorder="1" applyAlignment="1" applyProtection="1">
      <alignment horizontal="left" vertical="top" wrapText="1" shrinkToFit="1"/>
      <protection locked="0"/>
    </xf>
    <xf numFmtId="49" fontId="54" fillId="0" borderId="25" xfId="0" applyNumberFormat="1" applyFont="1" applyBorder="1" applyAlignment="1" applyProtection="1">
      <alignment horizontal="center" vertical="center" wrapText="1"/>
      <protection locked="0"/>
    </xf>
    <xf numFmtId="0" fontId="54" fillId="0" borderId="25" xfId="0" applyFont="1" applyBorder="1" applyAlignment="1" applyProtection="1">
      <alignment/>
      <protection locked="0"/>
    </xf>
    <xf numFmtId="49" fontId="5" fillId="39" borderId="34" xfId="0" applyNumberFormat="1" applyFont="1" applyFill="1" applyBorder="1" applyAlignment="1" applyProtection="1">
      <alignment horizontal="left" vertical="top" wrapText="1"/>
      <protection locked="0"/>
    </xf>
    <xf numFmtId="49" fontId="54" fillId="0" borderId="25" xfId="0" applyNumberFormat="1" applyFont="1" applyBorder="1" applyAlignment="1" applyProtection="1">
      <alignment horizontal="left" vertical="top" wrapText="1"/>
      <protection locked="0"/>
    </xf>
    <xf numFmtId="49" fontId="54" fillId="0" borderId="34" xfId="0" applyNumberFormat="1" applyFont="1" applyBorder="1" applyAlignment="1" applyProtection="1">
      <alignment horizontal="left" vertical="top" wrapText="1"/>
      <protection locked="0"/>
    </xf>
    <xf numFmtId="49" fontId="44" fillId="39" borderId="34" xfId="0" applyNumberFormat="1" applyFont="1" applyFill="1" applyBorder="1" applyAlignment="1" applyProtection="1">
      <alignment horizontal="left" vertical="center"/>
      <protection locked="0"/>
    </xf>
    <xf numFmtId="49" fontId="5" fillId="39" borderId="34" xfId="0" applyNumberFormat="1" applyFont="1" applyFill="1" applyBorder="1" applyAlignment="1" applyProtection="1">
      <alignment horizontal="left" vertical="top" wrapText="1"/>
      <protection locked="0"/>
    </xf>
    <xf numFmtId="49" fontId="29" fillId="0" borderId="25" xfId="0" applyNumberFormat="1" applyFont="1" applyBorder="1" applyAlignment="1" applyProtection="1">
      <alignment horizontal="center" vertical="center" wrapText="1"/>
      <protection locked="0"/>
    </xf>
    <xf numFmtId="49" fontId="5" fillId="39" borderId="34" xfId="0" applyNumberFormat="1" applyFont="1" applyFill="1" applyBorder="1" applyAlignment="1" applyProtection="1">
      <alignment horizontal="left" vertical="top" wrapText="1"/>
      <protection locked="0"/>
    </xf>
    <xf numFmtId="49" fontId="124" fillId="0" borderId="25" xfId="0" applyNumberFormat="1" applyFont="1" applyBorder="1" applyAlignment="1" applyProtection="1">
      <alignment horizontal="center" vertical="center" wrapText="1"/>
      <protection locked="0"/>
    </xf>
    <xf numFmtId="49" fontId="54" fillId="0" borderId="25" xfId="0" applyNumberFormat="1" applyFont="1" applyBorder="1" applyAlignment="1" applyProtection="1">
      <alignment horizontal="left" vertical="center" wrapText="1"/>
      <protection locked="0"/>
    </xf>
    <xf numFmtId="49" fontId="54" fillId="42" borderId="34" xfId="0" applyNumberFormat="1" applyFont="1" applyFill="1" applyBorder="1" applyAlignment="1" applyProtection="1">
      <alignment horizontal="center" vertical="center" wrapText="1"/>
      <protection locked="0"/>
    </xf>
    <xf numFmtId="49" fontId="54" fillId="42" borderId="45" xfId="0" applyNumberFormat="1" applyFont="1" applyFill="1" applyBorder="1" applyAlignment="1" applyProtection="1">
      <alignment horizontal="center" vertical="center" wrapText="1"/>
      <protection locked="0"/>
    </xf>
    <xf numFmtId="49" fontId="54" fillId="42" borderId="25" xfId="0" applyNumberFormat="1" applyFont="1" applyFill="1" applyBorder="1" applyAlignment="1" applyProtection="1">
      <alignment horizontal="center" vertical="center" wrapText="1"/>
      <protection locked="0"/>
    </xf>
    <xf numFmtId="49" fontId="125" fillId="42" borderId="47" xfId="0" applyNumberFormat="1" applyFont="1" applyFill="1" applyBorder="1" applyAlignment="1" applyProtection="1">
      <alignment horizontal="left" vertical="top" wrapText="1" shrinkToFit="1"/>
      <protection locked="0"/>
    </xf>
    <xf numFmtId="49" fontId="125" fillId="42" borderId="25" xfId="0" applyNumberFormat="1" applyFont="1" applyFill="1" applyBorder="1" applyAlignment="1" applyProtection="1">
      <alignment horizontal="left" vertical="top" wrapText="1"/>
      <protection locked="0"/>
    </xf>
    <xf numFmtId="49" fontId="5" fillId="39" borderId="34" xfId="0" applyNumberFormat="1" applyFont="1" applyFill="1" applyBorder="1" applyAlignment="1" applyProtection="1">
      <alignment horizontal="left" vertical="top" wrapText="1"/>
      <protection locked="0"/>
    </xf>
    <xf numFmtId="49" fontId="54" fillId="42" borderId="34" xfId="0" applyNumberFormat="1" applyFont="1" applyFill="1" applyBorder="1" applyAlignment="1" applyProtection="1">
      <alignment horizontal="center" vertical="center" wrapText="1"/>
      <protection locked="0"/>
    </xf>
    <xf numFmtId="49" fontId="54" fillId="42" borderId="45" xfId="0" applyNumberFormat="1" applyFont="1" applyFill="1" applyBorder="1" applyAlignment="1" applyProtection="1">
      <alignment horizontal="center" vertical="center" wrapText="1"/>
      <protection locked="0"/>
    </xf>
    <xf numFmtId="49" fontId="54" fillId="42" borderId="25" xfId="0" applyNumberFormat="1" applyFont="1" applyFill="1" applyBorder="1" applyAlignment="1" applyProtection="1">
      <alignment horizontal="center" vertical="center" wrapText="1"/>
      <protection locked="0"/>
    </xf>
    <xf numFmtId="49" fontId="125" fillId="42" borderId="47" xfId="0" applyNumberFormat="1" applyFont="1" applyFill="1" applyBorder="1" applyAlignment="1" applyProtection="1">
      <alignment horizontal="left" vertical="top" wrapText="1" shrinkToFit="1"/>
      <protection locked="0"/>
    </xf>
    <xf numFmtId="49" fontId="125" fillId="42" borderId="25" xfId="0" applyNumberFormat="1" applyFont="1" applyFill="1" applyBorder="1" applyAlignment="1" applyProtection="1">
      <alignment horizontal="left" vertical="top" wrapText="1"/>
      <protection locked="0"/>
    </xf>
    <xf numFmtId="49" fontId="5" fillId="39" borderId="34" xfId="0" applyNumberFormat="1" applyFont="1" applyFill="1" applyBorder="1" applyAlignment="1" applyProtection="1">
      <alignment horizontal="left" vertical="top" wrapText="1"/>
      <protection locked="0"/>
    </xf>
    <xf numFmtId="49" fontId="125" fillId="0" borderId="25" xfId="0" applyNumberFormat="1" applyFont="1" applyBorder="1" applyAlignment="1" applyProtection="1">
      <alignment horizontal="left" vertical="top" wrapText="1"/>
      <protection locked="0"/>
    </xf>
    <xf numFmtId="49" fontId="5" fillId="39" borderId="34" xfId="0" applyNumberFormat="1" applyFont="1" applyFill="1" applyBorder="1" applyAlignment="1" applyProtection="1">
      <alignment horizontal="left" vertical="top" wrapText="1"/>
      <protection locked="0"/>
    </xf>
    <xf numFmtId="49" fontId="125" fillId="0" borderId="25" xfId="0" applyNumberFormat="1" applyFont="1" applyBorder="1" applyAlignment="1" applyProtection="1">
      <alignment horizontal="left" vertical="top" wrapText="1"/>
      <protection locked="0"/>
    </xf>
    <xf numFmtId="49" fontId="5" fillId="39" borderId="34" xfId="0" applyNumberFormat="1" applyFont="1" applyFill="1" applyBorder="1" applyAlignment="1" applyProtection="1">
      <alignment horizontal="left" vertical="top" wrapText="1"/>
      <protection locked="0"/>
    </xf>
    <xf numFmtId="49" fontId="54" fillId="42" borderId="34" xfId="0" applyNumberFormat="1" applyFont="1" applyFill="1" applyBorder="1" applyAlignment="1" applyProtection="1">
      <alignment horizontal="center" vertical="center" wrapText="1"/>
      <protection locked="0"/>
    </xf>
    <xf numFmtId="49" fontId="54" fillId="42" borderId="45" xfId="0" applyNumberFormat="1" applyFont="1" applyFill="1" applyBorder="1" applyAlignment="1" applyProtection="1">
      <alignment horizontal="center" vertical="center" wrapText="1"/>
      <protection locked="0"/>
    </xf>
    <xf numFmtId="49" fontId="54" fillId="42" borderId="25" xfId="0" applyNumberFormat="1" applyFont="1" applyFill="1" applyBorder="1" applyAlignment="1" applyProtection="1">
      <alignment horizontal="center" vertical="center" wrapText="1"/>
      <protection locked="0"/>
    </xf>
    <xf numFmtId="1" fontId="54" fillId="42" borderId="25" xfId="0" applyNumberFormat="1" applyFont="1" applyFill="1" applyBorder="1" applyAlignment="1" applyProtection="1">
      <alignment horizontal="center" vertical="center" wrapText="1"/>
      <protection locked="0"/>
    </xf>
    <xf numFmtId="1" fontId="54" fillId="42" borderId="34" xfId="0" applyNumberFormat="1" applyFont="1" applyFill="1" applyBorder="1" applyAlignment="1" applyProtection="1">
      <alignment horizontal="center" vertical="center" wrapText="1"/>
      <protection locked="0"/>
    </xf>
    <xf numFmtId="49" fontId="28" fillId="42" borderId="25" xfId="0" applyNumberFormat="1" applyFont="1" applyFill="1" applyBorder="1" applyAlignment="1" applyProtection="1">
      <alignment horizontal="center" vertical="center" wrapText="1"/>
      <protection locked="0"/>
    </xf>
    <xf numFmtId="49" fontId="126" fillId="42" borderId="25" xfId="0" applyNumberFormat="1" applyFont="1" applyFill="1" applyBorder="1" applyAlignment="1" applyProtection="1">
      <alignment horizontal="center" vertical="center" wrapText="1"/>
      <protection locked="0"/>
    </xf>
    <xf numFmtId="197" fontId="54" fillId="0" borderId="25" xfId="0" applyNumberFormat="1" applyFont="1" applyBorder="1" applyAlignment="1" applyProtection="1">
      <alignment horizontal="center" vertical="center"/>
      <protection locked="0"/>
    </xf>
    <xf numFmtId="197" fontId="123" fillId="0" borderId="36" xfId="0" applyNumberFormat="1" applyFont="1" applyBorder="1" applyAlignment="1" applyProtection="1">
      <alignment horizontal="center" vertical="center"/>
      <protection locked="0"/>
    </xf>
    <xf numFmtId="197" fontId="123" fillId="0" borderId="25" xfId="0" applyNumberFormat="1" applyFont="1" applyBorder="1" applyAlignment="1" applyProtection="1">
      <alignment horizontal="center" vertical="center"/>
      <protection locked="0"/>
    </xf>
    <xf numFmtId="1" fontId="123" fillId="0" borderId="34" xfId="0" applyNumberFormat="1" applyFont="1" applyBorder="1" applyAlignment="1" applyProtection="1">
      <alignment horizontal="center" vertical="center" wrapText="1"/>
      <protection locked="0"/>
    </xf>
    <xf numFmtId="197" fontId="126" fillId="0" borderId="36" xfId="0" applyNumberFormat="1" applyFont="1" applyBorder="1" applyAlignment="1" applyProtection="1">
      <alignment horizontal="center" vertical="center"/>
      <protection locked="0"/>
    </xf>
    <xf numFmtId="197" fontId="54" fillId="0" borderId="34" xfId="0" applyNumberFormat="1" applyFont="1" applyBorder="1" applyAlignment="1" applyProtection="1">
      <alignment horizontal="center" vertical="center"/>
      <protection locked="0"/>
    </xf>
    <xf numFmtId="0" fontId="79" fillId="0" borderId="34" xfId="0" applyFont="1" applyBorder="1" applyAlignment="1" applyProtection="1">
      <alignment horizontal="center" vertical="center" wrapText="1"/>
      <protection locked="0"/>
    </xf>
    <xf numFmtId="197" fontId="54" fillId="0" borderId="36" xfId="0" applyNumberFormat="1" applyFont="1" applyBorder="1" applyAlignment="1" applyProtection="1">
      <alignment horizontal="center" vertical="center"/>
      <protection locked="0"/>
    </xf>
    <xf numFmtId="0" fontId="79" fillId="0" borderId="25" xfId="0" applyFont="1" applyBorder="1" applyAlignment="1" applyProtection="1">
      <alignment horizontal="center" vertical="center" wrapText="1"/>
      <protection locked="0"/>
    </xf>
    <xf numFmtId="1" fontId="79" fillId="0" borderId="34" xfId="0" applyNumberFormat="1" applyFont="1" applyBorder="1" applyAlignment="1" applyProtection="1">
      <alignment horizontal="center" vertical="center" wrapText="1"/>
      <protection locked="0"/>
    </xf>
    <xf numFmtId="197" fontId="126" fillId="0" borderId="25" xfId="0" applyNumberFormat="1" applyFont="1" applyBorder="1" applyAlignment="1" applyProtection="1">
      <alignment horizontal="center" vertical="center"/>
      <protection locked="0"/>
    </xf>
    <xf numFmtId="197" fontId="54" fillId="0" borderId="37" xfId="0" applyNumberFormat="1" applyFont="1" applyBorder="1" applyAlignment="1" applyProtection="1">
      <alignment horizontal="center" vertical="center"/>
      <protection locked="0"/>
    </xf>
    <xf numFmtId="1" fontId="54" fillId="0" borderId="34" xfId="0" applyNumberFormat="1" applyFont="1" applyBorder="1" applyAlignment="1" applyProtection="1">
      <alignment horizontal="center" vertical="center" wrapText="1"/>
      <protection locked="0"/>
    </xf>
    <xf numFmtId="0" fontId="54" fillId="0" borderId="34" xfId="0" applyFont="1" applyBorder="1" applyAlignment="1" applyProtection="1">
      <alignment horizontal="center" vertical="center" wrapText="1"/>
      <protection locked="0"/>
    </xf>
    <xf numFmtId="0" fontId="126" fillId="0" borderId="25" xfId="0" applyFont="1" applyBorder="1" applyAlignment="1" applyProtection="1">
      <alignment horizontal="center" vertical="center" wrapText="1"/>
      <protection locked="0"/>
    </xf>
    <xf numFmtId="197" fontId="126" fillId="0" borderId="25" xfId="0" applyNumberFormat="1" applyFont="1" applyBorder="1" applyAlignment="1" applyProtection="1">
      <alignment horizontal="center" vertical="center"/>
      <protection locked="0"/>
    </xf>
    <xf numFmtId="1" fontId="126" fillId="0" borderId="34" xfId="0" applyNumberFormat="1" applyFont="1" applyBorder="1" applyAlignment="1" applyProtection="1">
      <alignment horizontal="center" vertical="center" wrapText="1"/>
      <protection locked="0"/>
    </xf>
    <xf numFmtId="0" fontId="126" fillId="0" borderId="34" xfId="0" applyFont="1" applyBorder="1" applyAlignment="1" applyProtection="1">
      <alignment horizontal="center" vertical="center" wrapText="1"/>
      <protection locked="0"/>
    </xf>
    <xf numFmtId="197" fontId="126" fillId="0" borderId="34" xfId="0" applyNumberFormat="1" applyFont="1" applyBorder="1" applyAlignment="1" applyProtection="1">
      <alignment horizontal="center" vertical="center"/>
      <protection locked="0"/>
    </xf>
    <xf numFmtId="197" fontId="54" fillId="42" borderId="36" xfId="0" applyNumberFormat="1" applyFont="1" applyFill="1" applyBorder="1" applyAlignment="1" applyProtection="1">
      <alignment horizontal="center" vertical="center"/>
      <protection locked="0"/>
    </xf>
    <xf numFmtId="197" fontId="54" fillId="42" borderId="25" xfId="0" applyNumberFormat="1" applyFont="1" applyFill="1" applyBorder="1" applyAlignment="1" applyProtection="1">
      <alignment horizontal="center" vertical="center"/>
      <protection locked="0"/>
    </xf>
    <xf numFmtId="197" fontId="54" fillId="42" borderId="34" xfId="0" applyNumberFormat="1" applyFont="1" applyFill="1" applyBorder="1" applyAlignment="1" applyProtection="1">
      <alignment horizontal="center" vertical="center"/>
      <protection locked="0"/>
    </xf>
    <xf numFmtId="197" fontId="54" fillId="42" borderId="36" xfId="0" applyNumberFormat="1" applyFont="1" applyFill="1" applyBorder="1" applyAlignment="1" applyProtection="1">
      <alignment horizontal="center" vertical="center"/>
      <protection locked="0"/>
    </xf>
    <xf numFmtId="197" fontId="54" fillId="42" borderId="25" xfId="0" applyNumberFormat="1" applyFont="1" applyFill="1" applyBorder="1" applyAlignment="1" applyProtection="1">
      <alignment horizontal="center" vertical="center"/>
      <protection locked="0"/>
    </xf>
    <xf numFmtId="197" fontId="54" fillId="42" borderId="34" xfId="0" applyNumberFormat="1" applyFont="1" applyFill="1" applyBorder="1" applyAlignment="1" applyProtection="1">
      <alignment horizontal="center" vertical="center"/>
      <protection locked="0"/>
    </xf>
    <xf numFmtId="197" fontId="54" fillId="42" borderId="36" xfId="0" applyNumberFormat="1" applyFont="1" applyFill="1" applyBorder="1" applyAlignment="1" applyProtection="1">
      <alignment horizontal="center" vertical="center"/>
      <protection locked="0"/>
    </xf>
    <xf numFmtId="197" fontId="54" fillId="42" borderId="25" xfId="0" applyNumberFormat="1" applyFont="1" applyFill="1" applyBorder="1" applyAlignment="1" applyProtection="1">
      <alignment horizontal="center" vertical="center"/>
      <protection locked="0"/>
    </xf>
    <xf numFmtId="197" fontId="54" fillId="42" borderId="34" xfId="0" applyNumberFormat="1" applyFont="1" applyFill="1" applyBorder="1" applyAlignment="1" applyProtection="1">
      <alignment horizontal="center" vertical="center"/>
      <protection locked="0"/>
    </xf>
    <xf numFmtId="0" fontId="70" fillId="42" borderId="25" xfId="0" applyFont="1" applyFill="1" applyBorder="1" applyAlignment="1" applyProtection="1">
      <alignment horizontal="center" vertical="center" wrapText="1"/>
      <protection locked="0"/>
    </xf>
    <xf numFmtId="197" fontId="54" fillId="42" borderId="25" xfId="0" applyNumberFormat="1" applyFont="1" applyFill="1" applyBorder="1" applyAlignment="1" applyProtection="1">
      <alignment horizontal="center" vertical="center" wrapText="1"/>
      <protection locked="0"/>
    </xf>
    <xf numFmtId="197" fontId="45" fillId="42" borderId="25" xfId="0" applyNumberFormat="1" applyFont="1" applyFill="1" applyBorder="1" applyAlignment="1" applyProtection="1">
      <alignment horizontal="center" vertical="center"/>
      <protection locked="0"/>
    </xf>
    <xf numFmtId="197" fontId="45" fillId="42" borderId="36" xfId="0" applyNumberFormat="1" applyFont="1" applyFill="1" applyBorder="1" applyAlignment="1" applyProtection="1">
      <alignment horizontal="center" vertical="center"/>
      <protection locked="0"/>
    </xf>
    <xf numFmtId="197" fontId="28" fillId="0" borderId="25" xfId="0" applyNumberFormat="1" applyFont="1" applyBorder="1" applyAlignment="1" applyProtection="1">
      <alignment horizontal="center" vertical="center"/>
      <protection locked="0"/>
    </xf>
    <xf numFmtId="197" fontId="54" fillId="2" borderId="25" xfId="0" applyNumberFormat="1" applyFont="1" applyFill="1" applyBorder="1" applyAlignment="1" applyProtection="1">
      <alignment horizontal="center" vertical="center"/>
      <protection hidden="1"/>
    </xf>
    <xf numFmtId="197" fontId="54" fillId="0" borderId="55" xfId="0" applyNumberFormat="1" applyFont="1" applyBorder="1" applyAlignment="1" applyProtection="1">
      <alignment horizontal="center" vertical="center"/>
      <protection locked="0"/>
    </xf>
    <xf numFmtId="197" fontId="28" fillId="0" borderId="55" xfId="0" applyNumberFormat="1" applyFont="1" applyBorder="1" applyAlignment="1" applyProtection="1">
      <alignment horizontal="center" vertical="center"/>
      <protection locked="0"/>
    </xf>
    <xf numFmtId="49" fontId="28" fillId="0" borderId="38" xfId="0" applyNumberFormat="1" applyFont="1" applyBorder="1" applyAlignment="1" applyProtection="1">
      <alignment horizontal="left" vertical="top" wrapText="1"/>
      <protection locked="0"/>
    </xf>
    <xf numFmtId="49" fontId="43" fillId="0" borderId="38" xfId="0" applyNumberFormat="1" applyFont="1" applyBorder="1" applyAlignment="1" applyProtection="1">
      <alignment horizontal="center" vertical="center" wrapText="1"/>
      <protection locked="0"/>
    </xf>
    <xf numFmtId="49" fontId="44" fillId="43" borderId="61" xfId="0" applyNumberFormat="1" applyFont="1" applyFill="1" applyBorder="1" applyAlignment="1" applyProtection="1">
      <alignment horizontal="left" vertical="center"/>
      <protection locked="0"/>
    </xf>
    <xf numFmtId="49" fontId="28" fillId="43" borderId="28" xfId="0" applyNumberFormat="1" applyFont="1" applyFill="1" applyBorder="1" applyAlignment="1" applyProtection="1">
      <alignment horizontal="left" vertical="top" wrapText="1"/>
      <protection locked="0"/>
    </xf>
    <xf numFmtId="49" fontId="43" fillId="43" borderId="28" xfId="0" applyNumberFormat="1" applyFont="1" applyFill="1" applyBorder="1" applyAlignment="1" applyProtection="1">
      <alignment horizontal="center" vertical="center" wrapText="1"/>
      <protection locked="0"/>
    </xf>
    <xf numFmtId="197" fontId="46" fillId="43" borderId="61" xfId="0" applyNumberFormat="1" applyFont="1" applyFill="1" applyBorder="1" applyAlignment="1" applyProtection="1">
      <alignment horizontal="center" vertical="center"/>
      <protection hidden="1"/>
    </xf>
    <xf numFmtId="197" fontId="46" fillId="43" borderId="0" xfId="0" applyNumberFormat="1" applyFont="1" applyFill="1" applyBorder="1" applyAlignment="1" applyProtection="1">
      <alignment horizontal="center" vertical="center"/>
      <protection locked="0"/>
    </xf>
    <xf numFmtId="197" fontId="46" fillId="43" borderId="61" xfId="0" applyNumberFormat="1" applyFont="1" applyFill="1" applyBorder="1" applyAlignment="1" applyProtection="1">
      <alignment horizontal="center" vertical="center"/>
      <protection locked="0"/>
    </xf>
    <xf numFmtId="197" fontId="46" fillId="43" borderId="19" xfId="0" applyNumberFormat="1" applyFont="1" applyFill="1" applyBorder="1" applyAlignment="1" applyProtection="1">
      <alignment horizontal="center" vertical="center"/>
      <protection locked="0"/>
    </xf>
    <xf numFmtId="0" fontId="70" fillId="43" borderId="61" xfId="0" applyFont="1" applyFill="1" applyBorder="1" applyAlignment="1" applyProtection="1">
      <alignment horizontal="center" vertical="center" wrapText="1"/>
      <protection locked="0"/>
    </xf>
    <xf numFmtId="0" fontId="0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 horizontal="left"/>
      <protection hidden="1"/>
    </xf>
    <xf numFmtId="0" fontId="28" fillId="0" borderId="0" xfId="0" applyNumberFormat="1" applyFont="1" applyFill="1" applyBorder="1" applyAlignment="1" applyProtection="1">
      <alignment horizontal="center"/>
      <protection hidden="1" locked="0"/>
    </xf>
    <xf numFmtId="0" fontId="43" fillId="0" borderId="0" xfId="0" applyNumberFormat="1" applyFont="1" applyFill="1" applyBorder="1" applyAlignment="1" applyProtection="1">
      <alignment/>
      <protection hidden="1" locked="0"/>
    </xf>
    <xf numFmtId="0" fontId="16" fillId="0" borderId="0" xfId="0" applyNumberFormat="1" applyFont="1" applyFill="1" applyBorder="1" applyAlignment="1" applyProtection="1">
      <alignment/>
      <protection hidden="1" locked="0"/>
    </xf>
    <xf numFmtId="49" fontId="16" fillId="0" borderId="0" xfId="0" applyNumberFormat="1" applyFont="1" applyFill="1" applyBorder="1" applyAlignment="1" applyProtection="1">
      <alignment/>
      <protection hidden="1" locked="0"/>
    </xf>
    <xf numFmtId="0" fontId="44" fillId="0" borderId="70" xfId="0" applyNumberFormat="1" applyFont="1" applyFill="1" applyBorder="1" applyAlignment="1" applyProtection="1">
      <alignment horizontal="center" textRotation="90" wrapText="1"/>
      <protection hidden="1" locked="0"/>
    </xf>
    <xf numFmtId="0" fontId="7" fillId="0" borderId="71" xfId="0" applyNumberFormat="1" applyFont="1" applyFill="1" applyBorder="1" applyAlignment="1" applyProtection="1">
      <alignment horizontal="center"/>
      <protection hidden="1" locked="0"/>
    </xf>
    <xf numFmtId="0" fontId="7" fillId="0" borderId="72" xfId="0" applyNumberFormat="1" applyFont="1" applyFill="1" applyBorder="1" applyAlignment="1" applyProtection="1">
      <alignment horizontal="center"/>
      <protection hidden="1" locked="0"/>
    </xf>
    <xf numFmtId="0" fontId="7" fillId="0" borderId="0" xfId="0" applyNumberFormat="1" applyFont="1" applyFill="1" applyBorder="1" applyAlignment="1" applyProtection="1">
      <alignment/>
      <protection hidden="1" locked="0"/>
    </xf>
    <xf numFmtId="49" fontId="28" fillId="44" borderId="71" xfId="0" applyNumberFormat="1" applyFont="1" applyFill="1" applyBorder="1" applyAlignment="1" applyProtection="1">
      <alignment horizontal="left" vertical="center"/>
      <protection hidden="1"/>
    </xf>
    <xf numFmtId="49" fontId="5" fillId="44" borderId="71" xfId="0" applyNumberFormat="1" applyFont="1" applyFill="1" applyBorder="1" applyAlignment="1" applyProtection="1">
      <alignment horizontal="left" vertical="top" wrapText="1"/>
      <protection locked="0"/>
    </xf>
    <xf numFmtId="49" fontId="43" fillId="44" borderId="71" xfId="0" applyNumberFormat="1" applyFont="1" applyFill="1" applyBorder="1" applyAlignment="1" applyProtection="1">
      <alignment horizontal="left" vertical="top"/>
      <protection hidden="1" locked="0"/>
    </xf>
    <xf numFmtId="49" fontId="43" fillId="44" borderId="71" xfId="0" applyNumberFormat="1" applyFont="1" applyFill="1" applyBorder="1" applyAlignment="1" applyProtection="1">
      <alignment horizontal="left" vertical="top" wrapText="1"/>
      <protection hidden="1" locked="0"/>
    </xf>
    <xf numFmtId="197" fontId="44" fillId="44" borderId="73" xfId="0" applyNumberFormat="1" applyFont="1" applyFill="1" applyBorder="1" applyAlignment="1" applyProtection="1">
      <alignment horizontal="center" vertical="center"/>
      <protection hidden="1"/>
    </xf>
    <xf numFmtId="0" fontId="46" fillId="0" borderId="0" xfId="0" applyNumberFormat="1" applyFont="1" applyFill="1" applyBorder="1" applyAlignment="1" applyProtection="1">
      <alignment/>
      <protection hidden="1" locked="0"/>
    </xf>
    <xf numFmtId="49" fontId="44" fillId="0" borderId="74" xfId="0" applyNumberFormat="1" applyFont="1" applyFill="1" applyBorder="1" applyAlignment="1" applyProtection="1">
      <alignment horizontal="left" vertical="center"/>
      <protection locked="0"/>
    </xf>
    <xf numFmtId="49" fontId="54" fillId="0" borderId="75" xfId="0" applyNumberFormat="1" applyFont="1" applyFill="1" applyBorder="1" applyAlignment="1" applyProtection="1">
      <alignment horizontal="center" vertical="center" wrapText="1"/>
      <protection locked="0"/>
    </xf>
    <xf numFmtId="49" fontId="29" fillId="0" borderId="75" xfId="0" applyNumberFormat="1" applyFont="1" applyFill="1" applyBorder="1" applyAlignment="1" applyProtection="1">
      <alignment horizontal="center" vertical="center" wrapText="1"/>
      <protection locked="0"/>
    </xf>
    <xf numFmtId="197" fontId="46" fillId="44" borderId="76" xfId="0" applyNumberFormat="1" applyFont="1" applyFill="1" applyBorder="1" applyAlignment="1" applyProtection="1">
      <alignment horizontal="center" vertical="center" wrapText="1"/>
      <protection locked="0"/>
    </xf>
    <xf numFmtId="197" fontId="46" fillId="44" borderId="74" xfId="0" applyNumberFormat="1" applyFont="1" applyFill="1" applyBorder="1" applyAlignment="1" applyProtection="1">
      <alignment horizontal="center" vertical="center" wrapText="1"/>
      <protection locked="0"/>
    </xf>
    <xf numFmtId="197" fontId="54" fillId="0" borderId="77" xfId="0" applyNumberFormat="1" applyFont="1" applyFill="1" applyBorder="1" applyAlignment="1" applyProtection="1">
      <alignment horizontal="center" vertical="center"/>
      <protection locked="0"/>
    </xf>
    <xf numFmtId="197" fontId="54" fillId="0" borderId="75" xfId="0" applyNumberFormat="1" applyFont="1" applyFill="1" applyBorder="1" applyAlignment="1" applyProtection="1">
      <alignment horizontal="center" vertical="center"/>
      <protection locked="0"/>
    </xf>
    <xf numFmtId="197" fontId="46" fillId="44" borderId="74" xfId="0" applyNumberFormat="1" applyFont="1" applyFill="1" applyBorder="1" applyAlignment="1" applyProtection="1">
      <alignment horizontal="center" vertical="center"/>
      <protection hidden="1"/>
    </xf>
    <xf numFmtId="197" fontId="54" fillId="0" borderId="78" xfId="0" applyNumberFormat="1" applyFont="1" applyFill="1" applyBorder="1" applyAlignment="1" applyProtection="1">
      <alignment horizontal="center" vertical="center"/>
      <protection locked="0"/>
    </xf>
    <xf numFmtId="0" fontId="79" fillId="0" borderId="75" xfId="0" applyNumberFormat="1" applyFont="1" applyFill="1" applyBorder="1" applyAlignment="1" applyProtection="1">
      <alignment horizontal="center" vertical="center" wrapText="1"/>
      <protection locked="0"/>
    </xf>
    <xf numFmtId="197" fontId="46" fillId="0" borderId="75" xfId="0" applyNumberFormat="1" applyFont="1" applyFill="1" applyBorder="1" applyAlignment="1" applyProtection="1">
      <alignment horizontal="center" vertical="center" wrapText="1"/>
      <protection locked="0"/>
    </xf>
    <xf numFmtId="49" fontId="54" fillId="0" borderId="74" xfId="0" applyNumberFormat="1" applyFont="1" applyFill="1" applyBorder="1" applyAlignment="1" applyProtection="1">
      <alignment horizontal="center" vertical="center" wrapText="1"/>
      <protection locked="0"/>
    </xf>
    <xf numFmtId="197" fontId="54" fillId="0" borderId="74" xfId="0" applyNumberFormat="1" applyFont="1" applyFill="1" applyBorder="1" applyAlignment="1" applyProtection="1">
      <alignment horizontal="center" vertical="center"/>
      <protection locked="0"/>
    </xf>
    <xf numFmtId="49" fontId="28" fillId="0" borderId="74" xfId="0" applyNumberFormat="1" applyFont="1" applyFill="1" applyBorder="1" applyAlignment="1" applyProtection="1">
      <alignment horizontal="center" vertical="center" wrapText="1"/>
      <protection locked="0"/>
    </xf>
    <xf numFmtId="49" fontId="28" fillId="0" borderId="79" xfId="0" applyNumberFormat="1" applyFont="1" applyFill="1" applyBorder="1" applyAlignment="1" applyProtection="1">
      <alignment horizontal="center" vertical="center" wrapText="1"/>
      <protection locked="0"/>
    </xf>
    <xf numFmtId="197" fontId="45" fillId="0" borderId="77" xfId="0" applyNumberFormat="1" applyFont="1" applyFill="1" applyBorder="1" applyAlignment="1" applyProtection="1">
      <alignment horizontal="center" vertical="center" wrapText="1"/>
      <protection locked="0"/>
    </xf>
    <xf numFmtId="197" fontId="45" fillId="0" borderId="75" xfId="0" applyNumberFormat="1" applyFont="1" applyFill="1" applyBorder="1" applyAlignment="1" applyProtection="1">
      <alignment horizontal="center" vertical="center" wrapText="1"/>
      <protection locked="0"/>
    </xf>
    <xf numFmtId="0" fontId="70" fillId="0" borderId="75" xfId="0" applyNumberFormat="1" applyFont="1" applyFill="1" applyBorder="1" applyAlignment="1" applyProtection="1">
      <alignment horizontal="center" vertical="center" wrapText="1"/>
      <protection locked="0"/>
    </xf>
    <xf numFmtId="197" fontId="45" fillId="0" borderId="77" xfId="0" applyNumberFormat="1" applyFont="1" applyFill="1" applyBorder="1" applyAlignment="1" applyProtection="1">
      <alignment horizontal="center" vertical="center"/>
      <protection locked="0"/>
    </xf>
    <xf numFmtId="197" fontId="45" fillId="0" borderId="75" xfId="0" applyNumberFormat="1" applyFont="1" applyFill="1" applyBorder="1" applyAlignment="1" applyProtection="1">
      <alignment horizontal="center" vertical="center"/>
      <protection locked="0"/>
    </xf>
    <xf numFmtId="197" fontId="45" fillId="0" borderId="78" xfId="0" applyNumberFormat="1" applyFont="1" applyFill="1" applyBorder="1" applyAlignment="1" applyProtection="1">
      <alignment horizontal="center" vertical="center"/>
      <protection locked="0"/>
    </xf>
    <xf numFmtId="49" fontId="28" fillId="0" borderId="75" xfId="0" applyNumberFormat="1" applyFont="1" applyFill="1" applyBorder="1" applyAlignment="1" applyProtection="1">
      <alignment horizontal="center" vertical="center" wrapText="1"/>
      <protection locked="0"/>
    </xf>
    <xf numFmtId="197" fontId="45" fillId="0" borderId="78" xfId="0" applyNumberFormat="1" applyFont="1" applyFill="1" applyBorder="1" applyAlignment="1" applyProtection="1">
      <alignment horizontal="center" vertical="center" wrapText="1"/>
      <protection locked="0"/>
    </xf>
    <xf numFmtId="1" fontId="54" fillId="0" borderId="75" xfId="0" applyNumberFormat="1" applyFont="1" applyFill="1" applyBorder="1" applyAlignment="1" applyProtection="1">
      <alignment horizontal="center" vertical="center" wrapText="1"/>
      <protection locked="0"/>
    </xf>
    <xf numFmtId="1" fontId="54" fillId="0" borderId="74" xfId="0" applyNumberFormat="1" applyFont="1" applyFill="1" applyBorder="1" applyAlignment="1" applyProtection="1">
      <alignment horizontal="center" vertical="center" wrapText="1"/>
      <protection locked="0"/>
    </xf>
    <xf numFmtId="197" fontId="54" fillId="0" borderId="75" xfId="0" applyNumberFormat="1" applyFont="1" applyFill="1" applyBorder="1" applyAlignment="1" applyProtection="1">
      <alignment horizontal="center" vertical="center" wrapText="1"/>
      <protection locked="0"/>
    </xf>
    <xf numFmtId="1" fontId="54" fillId="0" borderId="80" xfId="0" applyNumberFormat="1" applyFont="1" applyFill="1" applyBorder="1" applyAlignment="1" applyProtection="1">
      <alignment horizontal="center" vertical="center" wrapText="1"/>
      <protection locked="0"/>
    </xf>
    <xf numFmtId="49" fontId="54" fillId="0" borderId="80" xfId="0" applyNumberFormat="1" applyFont="1" applyFill="1" applyBorder="1" applyAlignment="1" applyProtection="1">
      <alignment horizontal="center" vertical="center" wrapText="1"/>
      <protection locked="0"/>
    </xf>
    <xf numFmtId="49" fontId="54" fillId="0" borderId="78" xfId="0" applyNumberFormat="1" applyFont="1" applyFill="1" applyBorder="1" applyAlignment="1" applyProtection="1">
      <alignment horizontal="center" vertical="center" wrapText="1"/>
      <protection locked="0"/>
    </xf>
    <xf numFmtId="197" fontId="54" fillId="0" borderId="81" xfId="0" applyNumberFormat="1" applyFont="1" applyFill="1" applyBorder="1" applyAlignment="1" applyProtection="1">
      <alignment horizontal="center" vertical="center"/>
      <protection locked="0"/>
    </xf>
    <xf numFmtId="197" fontId="54" fillId="0" borderId="82" xfId="0" applyNumberFormat="1" applyFont="1" applyFill="1" applyBorder="1" applyAlignment="1" applyProtection="1">
      <alignment horizontal="center" vertical="center"/>
      <protection locked="0"/>
    </xf>
    <xf numFmtId="197" fontId="54" fillId="0" borderId="81" xfId="0" applyNumberFormat="1" applyFont="1" applyFill="1" applyBorder="1" applyAlignment="1" applyProtection="1">
      <alignment horizontal="center" vertical="center" wrapText="1"/>
      <protection locked="0"/>
    </xf>
    <xf numFmtId="49" fontId="44" fillId="0" borderId="74" xfId="0" applyNumberFormat="1" applyFont="1" applyFill="1" applyBorder="1" applyAlignment="1" applyProtection="1">
      <alignment horizontal="left" vertical="center" wrapText="1"/>
      <protection locked="0"/>
    </xf>
    <xf numFmtId="1" fontId="5" fillId="0" borderId="74" xfId="0" applyNumberFormat="1" applyFont="1" applyFill="1" applyBorder="1" applyAlignment="1" applyProtection="1">
      <alignment horizontal="center" vertical="center" wrapText="1"/>
      <protection locked="0"/>
    </xf>
    <xf numFmtId="0" fontId="44" fillId="0" borderId="0" xfId="0" applyNumberFormat="1" applyFont="1" applyFill="1" applyBorder="1" applyAlignment="1" applyProtection="1">
      <alignment horizontal="left"/>
      <protection hidden="1" locked="0"/>
    </xf>
    <xf numFmtId="49" fontId="44" fillId="0" borderId="0" xfId="0" applyNumberFormat="1" applyFont="1" applyFill="1" applyBorder="1" applyAlignment="1" applyProtection="1">
      <alignment/>
      <protection hidden="1" locked="0"/>
    </xf>
    <xf numFmtId="0" fontId="5" fillId="0" borderId="71" xfId="0" applyNumberFormat="1" applyFont="1" applyFill="1" applyBorder="1" applyAlignment="1" applyProtection="1">
      <alignment horizontal="center"/>
      <protection hidden="1" locked="0"/>
    </xf>
    <xf numFmtId="49" fontId="5" fillId="0" borderId="75" xfId="0" applyNumberFormat="1" applyFont="1" applyFill="1" applyBorder="1" applyAlignment="1" applyProtection="1">
      <alignment horizontal="left" vertical="top" wrapText="1"/>
      <protection locked="0"/>
    </xf>
    <xf numFmtId="49" fontId="5" fillId="0" borderId="74" xfId="0" applyNumberFormat="1" applyFont="1" applyFill="1" applyBorder="1" applyAlignment="1" applyProtection="1">
      <alignment horizontal="left" vertical="top" wrapText="1"/>
      <protection locked="0"/>
    </xf>
    <xf numFmtId="49" fontId="5" fillId="0" borderId="83" xfId="0" applyNumberFormat="1" applyFont="1" applyFill="1" applyBorder="1" applyAlignment="1" applyProtection="1">
      <alignment horizontal="left" vertical="top" wrapText="1" shrinkToFit="1"/>
      <protection locked="0"/>
    </xf>
    <xf numFmtId="0" fontId="69" fillId="0" borderId="0" xfId="0" applyNumberFormat="1" applyFont="1" applyFill="1" applyBorder="1" applyAlignment="1" applyProtection="1">
      <alignment/>
      <protection/>
    </xf>
    <xf numFmtId="197" fontId="11" fillId="41" borderId="34" xfId="0" applyNumberFormat="1" applyFont="1" applyFill="1" applyBorder="1" applyAlignment="1" applyProtection="1">
      <alignment horizontal="center" vertical="center" wrapText="1"/>
      <protection hidden="1"/>
    </xf>
    <xf numFmtId="0" fontId="11" fillId="41" borderId="40" xfId="0" applyNumberFormat="1" applyFont="1" applyFill="1" applyBorder="1" applyAlignment="1" applyProtection="1">
      <alignment horizontal="center" vertical="center" wrapText="1"/>
      <protection hidden="1"/>
    </xf>
    <xf numFmtId="0" fontId="11" fillId="41" borderId="41" xfId="0" applyNumberFormat="1" applyFont="1" applyFill="1" applyBorder="1" applyAlignment="1" applyProtection="1">
      <alignment horizontal="center" vertical="center" wrapText="1"/>
      <protection hidden="1"/>
    </xf>
    <xf numFmtId="0" fontId="11" fillId="41" borderId="42" xfId="0" applyNumberFormat="1" applyFont="1" applyFill="1" applyBorder="1" applyAlignment="1" applyProtection="1">
      <alignment horizontal="center" vertical="center" wrapText="1"/>
      <protection hidden="1"/>
    </xf>
    <xf numFmtId="0" fontId="11" fillId="41" borderId="34" xfId="0" applyNumberFormat="1" applyFont="1" applyFill="1" applyBorder="1" applyAlignment="1" applyProtection="1">
      <alignment horizontal="center" vertical="center" wrapText="1"/>
      <protection hidden="1"/>
    </xf>
    <xf numFmtId="49" fontId="10" fillId="0" borderId="63" xfId="0" applyNumberFormat="1" applyFont="1" applyBorder="1" applyAlignment="1" applyProtection="1">
      <alignment horizontal="left" vertical="center" wrapText="1"/>
      <protection hidden="1"/>
    </xf>
    <xf numFmtId="197" fontId="10" fillId="0" borderId="61" xfId="0" applyNumberFormat="1" applyFont="1" applyBorder="1" applyAlignment="1" applyProtection="1">
      <alignment horizontal="center" vertical="center" wrapText="1"/>
      <protection hidden="1"/>
    </xf>
    <xf numFmtId="0" fontId="10" fillId="0" borderId="84" xfId="0" applyNumberFormat="1" applyFont="1" applyBorder="1" applyAlignment="1" applyProtection="1">
      <alignment horizontal="center" vertical="center" wrapText="1"/>
      <protection hidden="1"/>
    </xf>
    <xf numFmtId="0" fontId="10" fillId="0" borderId="23" xfId="0" applyNumberFormat="1" applyFont="1" applyBorder="1" applyAlignment="1" applyProtection="1">
      <alignment horizontal="center" vertical="center" wrapText="1"/>
      <protection hidden="1"/>
    </xf>
    <xf numFmtId="0" fontId="10" fillId="0" borderId="85" xfId="0" applyNumberFormat="1" applyFont="1" applyBorder="1" applyAlignment="1" applyProtection="1">
      <alignment horizontal="center" vertical="center" wrapText="1"/>
      <protection hidden="1"/>
    </xf>
    <xf numFmtId="0" fontId="10" fillId="0" borderId="0" xfId="0" applyNumberFormat="1" applyFont="1" applyBorder="1" applyAlignment="1" applyProtection="1">
      <alignment horizontal="center" vertical="center" wrapText="1"/>
      <protection hidden="1"/>
    </xf>
    <xf numFmtId="0" fontId="10" fillId="0" borderId="49" xfId="0" applyNumberFormat="1" applyFont="1" applyBorder="1" applyAlignment="1" applyProtection="1">
      <alignment horizontal="center" vertical="center" wrapText="1"/>
      <protection hidden="1"/>
    </xf>
    <xf numFmtId="0" fontId="52" fillId="0" borderId="61" xfId="0" applyNumberFormat="1" applyFont="1" applyBorder="1" applyAlignment="1" applyProtection="1">
      <alignment horizontal="center" vertical="center" wrapText="1"/>
      <protection hidden="1"/>
    </xf>
    <xf numFmtId="49" fontId="11" fillId="42" borderId="28" xfId="0" applyNumberFormat="1" applyFont="1" applyFill="1" applyBorder="1" applyAlignment="1" applyProtection="1">
      <alignment horizontal="left" vertical="top" wrapText="1"/>
      <protection locked="0"/>
    </xf>
    <xf numFmtId="0" fontId="21" fillId="0" borderId="86" xfId="0" applyFont="1" applyBorder="1" applyAlignment="1">
      <alignment horizontal="center" vertical="center"/>
    </xf>
    <xf numFmtId="0" fontId="21" fillId="0" borderId="23" xfId="0" applyFont="1" applyBorder="1" applyAlignment="1">
      <alignment horizontal="center" vertical="center"/>
    </xf>
    <xf numFmtId="0" fontId="21" fillId="0" borderId="86" xfId="0" applyFont="1" applyBorder="1" applyAlignment="1">
      <alignment horizontal="center" vertical="center" wrapText="1"/>
    </xf>
    <xf numFmtId="0" fontId="21" fillId="0" borderId="41" xfId="0" applyFont="1" applyBorder="1" applyAlignment="1">
      <alignment horizontal="center" vertical="center" wrapText="1"/>
    </xf>
    <xf numFmtId="0" fontId="21" fillId="0" borderId="46" xfId="0" applyFont="1" applyBorder="1" applyAlignment="1">
      <alignment horizontal="center" vertical="center" wrapText="1"/>
    </xf>
    <xf numFmtId="0" fontId="127" fillId="0" borderId="86" xfId="0" applyFont="1" applyBorder="1" applyAlignment="1">
      <alignment horizontal="center" vertical="center" wrapText="1"/>
    </xf>
    <xf numFmtId="0" fontId="127" fillId="0" borderId="23" xfId="0" applyFont="1" applyBorder="1" applyAlignment="1">
      <alignment horizontal="center" vertical="center"/>
    </xf>
    <xf numFmtId="0" fontId="48" fillId="0" borderId="86" xfId="0" applyFont="1" applyBorder="1" applyAlignment="1">
      <alignment horizontal="center" vertical="center"/>
    </xf>
    <xf numFmtId="0" fontId="74" fillId="0" borderId="23" xfId="0" applyFont="1" applyBorder="1" applyAlignment="1">
      <alignment horizontal="center" vertical="center"/>
    </xf>
    <xf numFmtId="0" fontId="74" fillId="0" borderId="41" xfId="0" applyFont="1" applyBorder="1" applyAlignment="1">
      <alignment horizontal="center" vertical="center"/>
    </xf>
    <xf numFmtId="0" fontId="48" fillId="0" borderId="23" xfId="0" applyFont="1" applyBorder="1" applyAlignment="1">
      <alignment horizontal="center" vertical="center"/>
    </xf>
    <xf numFmtId="0" fontId="48" fillId="0" borderId="41" xfId="0" applyFont="1" applyBorder="1" applyAlignment="1">
      <alignment horizontal="center" vertical="center"/>
    </xf>
    <xf numFmtId="0" fontId="18" fillId="0" borderId="86" xfId="0" applyFont="1" applyBorder="1" applyAlignment="1">
      <alignment horizontal="center" vertical="center"/>
    </xf>
    <xf numFmtId="0" fontId="18" fillId="0" borderId="23" xfId="0" applyFont="1" applyBorder="1" applyAlignment="1">
      <alignment horizontal="center" vertical="center"/>
    </xf>
    <xf numFmtId="0" fontId="18" fillId="0" borderId="41" xfId="0" applyFont="1" applyBorder="1" applyAlignment="1">
      <alignment horizontal="center" vertical="center"/>
    </xf>
    <xf numFmtId="0" fontId="15" fillId="0" borderId="23" xfId="0" applyFont="1" applyBorder="1" applyAlignment="1">
      <alignment horizontal="center" vertical="center"/>
    </xf>
    <xf numFmtId="0" fontId="15" fillId="0" borderId="41" xfId="0" applyFont="1" applyBorder="1" applyAlignment="1">
      <alignment horizontal="center" vertical="center"/>
    </xf>
    <xf numFmtId="0" fontId="15" fillId="0" borderId="23" xfId="0" applyFont="1" applyBorder="1" applyAlignment="1">
      <alignment/>
    </xf>
    <xf numFmtId="0" fontId="15" fillId="0" borderId="41" xfId="0" applyFont="1" applyBorder="1" applyAlignment="1">
      <alignment/>
    </xf>
    <xf numFmtId="49" fontId="17" fillId="0" borderId="0" xfId="0" applyNumberFormat="1" applyFont="1" applyBorder="1" applyAlignment="1" applyProtection="1">
      <alignment horizontal="center"/>
      <protection locked="0"/>
    </xf>
    <xf numFmtId="0" fontId="8" fillId="0" borderId="0" xfId="0" applyNumberFormat="1" applyFont="1" applyBorder="1" applyAlignment="1" applyProtection="1">
      <alignment horizontal="left"/>
      <protection locked="0"/>
    </xf>
    <xf numFmtId="0" fontId="0" fillId="0" borderId="0" xfId="0" applyNumberFormat="1" applyAlignment="1" applyProtection="1">
      <alignment/>
      <protection locked="0"/>
    </xf>
    <xf numFmtId="49" fontId="8" fillId="0" borderId="64" xfId="0" applyNumberFormat="1" applyFont="1" applyBorder="1" applyAlignment="1" applyProtection="1">
      <alignment horizontal="left"/>
      <protection locked="0"/>
    </xf>
    <xf numFmtId="49" fontId="8" fillId="0" borderId="64" xfId="0" applyNumberFormat="1" applyFont="1" applyBorder="1" applyAlignment="1" applyProtection="1">
      <alignment horizontal="left" wrapText="1"/>
      <protection locked="0"/>
    </xf>
    <xf numFmtId="0" fontId="8" fillId="0" borderId="30" xfId="0" applyFont="1" applyBorder="1" applyAlignment="1" applyProtection="1">
      <alignment horizontal="center"/>
      <protection hidden="1"/>
    </xf>
    <xf numFmtId="0" fontId="8" fillId="0" borderId="20" xfId="0" applyFont="1" applyBorder="1" applyAlignment="1" applyProtection="1">
      <alignment horizontal="center"/>
      <protection hidden="1"/>
    </xf>
    <xf numFmtId="1" fontId="8" fillId="0" borderId="12" xfId="0" applyNumberFormat="1" applyFont="1" applyBorder="1" applyAlignment="1" applyProtection="1">
      <alignment horizontal="center" vertical="center"/>
      <protection hidden="1"/>
    </xf>
    <xf numFmtId="1" fontId="8" fillId="0" borderId="39" xfId="0" applyNumberFormat="1" applyFont="1" applyBorder="1" applyAlignment="1" applyProtection="1">
      <alignment horizontal="center" vertical="center"/>
      <protection hidden="1"/>
    </xf>
    <xf numFmtId="1" fontId="8" fillId="0" borderId="13" xfId="0" applyNumberFormat="1" applyFont="1" applyBorder="1" applyAlignment="1" applyProtection="1">
      <alignment horizontal="center" vertical="center"/>
      <protection hidden="1"/>
    </xf>
    <xf numFmtId="1" fontId="8" fillId="4" borderId="30" xfId="0" applyNumberFormat="1" applyFont="1" applyFill="1" applyBorder="1" applyAlignment="1" applyProtection="1">
      <alignment horizontal="center"/>
      <protection hidden="1"/>
    </xf>
    <xf numFmtId="1" fontId="8" fillId="4" borderId="31" xfId="0" applyNumberFormat="1" applyFont="1" applyFill="1" applyBorder="1" applyAlignment="1" applyProtection="1">
      <alignment horizontal="center"/>
      <protection hidden="1"/>
    </xf>
    <xf numFmtId="1" fontId="8" fillId="4" borderId="20" xfId="0" applyNumberFormat="1" applyFont="1" applyFill="1" applyBorder="1" applyAlignment="1" applyProtection="1">
      <alignment horizontal="center"/>
      <protection hidden="1"/>
    </xf>
    <xf numFmtId="1" fontId="8" fillId="4" borderId="28" xfId="0" applyNumberFormat="1" applyFont="1" applyFill="1" applyBorder="1" applyAlignment="1" applyProtection="1">
      <alignment horizontal="center"/>
      <protection hidden="1"/>
    </xf>
    <xf numFmtId="0" fontId="8" fillId="0" borderId="12" xfId="0" applyNumberFormat="1" applyFont="1" applyBorder="1" applyAlignment="1" applyProtection="1">
      <alignment horizontal="center" vertical="center"/>
      <protection hidden="1"/>
    </xf>
    <xf numFmtId="0" fontId="8" fillId="0" borderId="39" xfId="0" applyNumberFormat="1" applyFont="1" applyBorder="1" applyAlignment="1" applyProtection="1">
      <alignment horizontal="center" vertical="center"/>
      <protection hidden="1"/>
    </xf>
    <xf numFmtId="0" fontId="8" fillId="0" borderId="13" xfId="0" applyNumberFormat="1" applyFont="1" applyBorder="1" applyAlignment="1" applyProtection="1">
      <alignment horizontal="center" vertical="center"/>
      <protection hidden="1"/>
    </xf>
    <xf numFmtId="0" fontId="48" fillId="0" borderId="0" xfId="0" applyFont="1" applyAlignment="1" applyProtection="1">
      <alignment/>
      <protection hidden="1"/>
    </xf>
    <xf numFmtId="1" fontId="9" fillId="0" borderId="28" xfId="0" applyNumberFormat="1" applyFont="1" applyBorder="1" applyAlignment="1" applyProtection="1">
      <alignment horizontal="center"/>
      <protection hidden="1"/>
    </xf>
    <xf numFmtId="1" fontId="8" fillId="34" borderId="28" xfId="0" applyNumberFormat="1" applyFont="1" applyFill="1" applyBorder="1" applyAlignment="1" applyProtection="1">
      <alignment horizontal="center"/>
      <protection hidden="1"/>
    </xf>
    <xf numFmtId="0" fontId="11" fillId="0" borderId="28" xfId="0" applyFont="1" applyBorder="1" applyAlignment="1" applyProtection="1">
      <alignment horizontal="center" vertical="center" wrapText="1"/>
      <protection hidden="1"/>
    </xf>
    <xf numFmtId="0" fontId="8" fillId="0" borderId="28" xfId="0" applyFont="1" applyBorder="1" applyAlignment="1" applyProtection="1">
      <alignment horizontal="center"/>
      <protection hidden="1"/>
    </xf>
    <xf numFmtId="1" fontId="9" fillId="0" borderId="30" xfId="0" applyNumberFormat="1" applyFont="1" applyBorder="1" applyAlignment="1" applyProtection="1">
      <alignment horizontal="center"/>
      <protection hidden="1"/>
    </xf>
    <xf numFmtId="1" fontId="9" fillId="0" borderId="31" xfId="0" applyNumberFormat="1" applyFont="1" applyBorder="1" applyAlignment="1" applyProtection="1">
      <alignment horizontal="center"/>
      <protection hidden="1"/>
    </xf>
    <xf numFmtId="49" fontId="11" fillId="0" borderId="0" xfId="0" applyNumberFormat="1" applyFont="1" applyBorder="1" applyAlignment="1" applyProtection="1">
      <alignment horizontal="center" vertical="center" wrapText="1"/>
      <protection locked="0"/>
    </xf>
    <xf numFmtId="1" fontId="11" fillId="0" borderId="0" xfId="0" applyNumberFormat="1" applyFont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 applyProtection="1">
      <alignment horizontal="center"/>
      <protection hidden="1"/>
    </xf>
    <xf numFmtId="49" fontId="8" fillId="0" borderId="0" xfId="0" applyNumberFormat="1" applyFont="1" applyBorder="1" applyAlignment="1" applyProtection="1">
      <alignment horizontal="left"/>
      <protection locked="0"/>
    </xf>
    <xf numFmtId="1" fontId="9" fillId="0" borderId="0" xfId="0" applyNumberFormat="1" applyFont="1" applyFill="1" applyBorder="1" applyAlignment="1" applyProtection="1">
      <alignment horizontal="center"/>
      <protection hidden="1"/>
    </xf>
    <xf numFmtId="49" fontId="0" fillId="0" borderId="64" xfId="0" applyNumberFormat="1" applyBorder="1" applyAlignment="1" applyProtection="1">
      <alignment horizontal="left"/>
      <protection locked="0"/>
    </xf>
    <xf numFmtId="0" fontId="8" fillId="0" borderId="31" xfId="0" applyFont="1" applyBorder="1" applyAlignment="1" applyProtection="1">
      <alignment horizontal="center" vertical="center" wrapText="1"/>
      <protection hidden="1"/>
    </xf>
    <xf numFmtId="0" fontId="8" fillId="0" borderId="20" xfId="0" applyFont="1" applyBorder="1" applyAlignment="1" applyProtection="1">
      <alignment horizontal="center" vertical="center" wrapText="1"/>
      <protection hidden="1"/>
    </xf>
    <xf numFmtId="0" fontId="8" fillId="0" borderId="30" xfId="0" applyNumberFormat="1" applyFont="1" applyBorder="1" applyAlignment="1" applyProtection="1">
      <alignment horizontal="center" vertical="center"/>
      <protection hidden="1"/>
    </xf>
    <xf numFmtId="0" fontId="8" fillId="0" borderId="31" xfId="0" applyNumberFormat="1" applyFont="1" applyBorder="1" applyAlignment="1" applyProtection="1">
      <alignment horizontal="center" vertical="center"/>
      <protection hidden="1"/>
    </xf>
    <xf numFmtId="49" fontId="12" fillId="0" borderId="12" xfId="0" applyNumberFormat="1" applyFont="1" applyBorder="1" applyAlignment="1" applyProtection="1">
      <alignment horizontal="center" vertical="center" wrapText="1"/>
      <protection locked="0"/>
    </xf>
    <xf numFmtId="49" fontId="12" fillId="0" borderId="39" xfId="0" applyNumberFormat="1" applyFont="1" applyBorder="1" applyAlignment="1" applyProtection="1">
      <alignment horizontal="center" vertical="center" wrapText="1"/>
      <protection locked="0"/>
    </xf>
    <xf numFmtId="49" fontId="12" fillId="0" borderId="13" xfId="0" applyNumberFormat="1" applyFont="1" applyBorder="1" applyAlignment="1" applyProtection="1">
      <alignment horizontal="center" vertical="center" wrapText="1"/>
      <protection locked="0"/>
    </xf>
    <xf numFmtId="0" fontId="11" fillId="0" borderId="48" xfId="0" applyFont="1" applyBorder="1" applyAlignment="1" applyProtection="1">
      <alignment horizontal="center" vertical="center" wrapText="1"/>
      <protection hidden="1"/>
    </xf>
    <xf numFmtId="0" fontId="11" fillId="0" borderId="15" xfId="0" applyFont="1" applyBorder="1" applyAlignment="1" applyProtection="1">
      <alignment horizontal="center" vertical="center" wrapText="1"/>
      <protection hidden="1"/>
    </xf>
    <xf numFmtId="0" fontId="11" fillId="0" borderId="50" xfId="0" applyFont="1" applyBorder="1" applyAlignment="1" applyProtection="1">
      <alignment horizontal="center" vertical="center" wrapText="1"/>
      <protection hidden="1"/>
    </xf>
    <xf numFmtId="0" fontId="11" fillId="0" borderId="35" xfId="0" applyFont="1" applyBorder="1" applyAlignment="1" applyProtection="1">
      <alignment horizontal="center" vertical="center" wrapText="1"/>
      <protection hidden="1"/>
    </xf>
    <xf numFmtId="0" fontId="11" fillId="0" borderId="29" xfId="0" applyFont="1" applyBorder="1" applyAlignment="1" applyProtection="1">
      <alignment horizontal="center" vertical="center" wrapText="1"/>
      <protection hidden="1"/>
    </xf>
    <xf numFmtId="0" fontId="11" fillId="0" borderId="24" xfId="0" applyFont="1" applyBorder="1" applyAlignment="1" applyProtection="1">
      <alignment horizontal="center" vertical="center" wrapText="1"/>
      <protection hidden="1"/>
    </xf>
    <xf numFmtId="0" fontId="8" fillId="0" borderId="29" xfId="0" applyFont="1" applyBorder="1" applyAlignment="1" applyProtection="1">
      <alignment horizontal="center" vertical="center" textRotation="90"/>
      <protection hidden="1"/>
    </xf>
    <xf numFmtId="0" fontId="8" fillId="0" borderId="24" xfId="0" applyFont="1" applyBorder="1" applyAlignment="1" applyProtection="1">
      <alignment horizontal="center" vertical="center" textRotation="90"/>
      <protection hidden="1"/>
    </xf>
    <xf numFmtId="0" fontId="8" fillId="0" borderId="0" xfId="0" applyFont="1" applyBorder="1" applyAlignment="1" applyProtection="1">
      <alignment horizontal="center"/>
      <protection hidden="1"/>
    </xf>
    <xf numFmtId="0" fontId="11" fillId="0" borderId="52" xfId="0" applyFont="1" applyBorder="1" applyAlignment="1" applyProtection="1">
      <alignment horizontal="center" vertical="center" wrapText="1"/>
      <protection hidden="1"/>
    </xf>
    <xf numFmtId="0" fontId="11" fillId="0" borderId="53" xfId="0" applyFont="1" applyBorder="1" applyAlignment="1" applyProtection="1">
      <alignment horizontal="center" vertical="center" wrapText="1"/>
      <protection hidden="1"/>
    </xf>
    <xf numFmtId="0" fontId="8" fillId="0" borderId="30" xfId="0" applyFont="1" applyBorder="1" applyAlignment="1" applyProtection="1">
      <alignment horizontal="center" vertical="center"/>
      <protection hidden="1"/>
    </xf>
    <xf numFmtId="0" fontId="8" fillId="0" borderId="31" xfId="0" applyFont="1" applyBorder="1" applyAlignment="1" applyProtection="1">
      <alignment horizontal="center" vertical="center"/>
      <protection hidden="1"/>
    </xf>
    <xf numFmtId="0" fontId="8" fillId="0" borderId="20" xfId="0" applyFont="1" applyBorder="1" applyAlignment="1" applyProtection="1">
      <alignment horizontal="center" vertical="center"/>
      <protection hidden="1"/>
    </xf>
    <xf numFmtId="49" fontId="8" fillId="0" borderId="0" xfId="0" applyNumberFormat="1" applyFont="1" applyBorder="1" applyAlignment="1" applyProtection="1">
      <alignment horizontal="left" vertical="center" wrapText="1"/>
      <protection locked="0"/>
    </xf>
    <xf numFmtId="0" fontId="8" fillId="0" borderId="64" xfId="0" applyNumberFormat="1" applyFont="1" applyBorder="1" applyAlignment="1" applyProtection="1">
      <alignment horizontal="left" wrapText="1"/>
      <protection locked="0"/>
    </xf>
    <xf numFmtId="0" fontId="8" fillId="0" borderId="64" xfId="0" applyNumberFormat="1" applyFont="1" applyBorder="1" applyAlignment="1" applyProtection="1">
      <alignment horizontal="left"/>
      <protection locked="0"/>
    </xf>
    <xf numFmtId="0" fontId="8" fillId="0" borderId="64" xfId="0" applyNumberFormat="1" applyFont="1" applyBorder="1" applyAlignment="1" applyProtection="1">
      <alignment horizontal="left" vertical="center" wrapText="1"/>
      <protection locked="0"/>
    </xf>
    <xf numFmtId="0" fontId="0" fillId="0" borderId="64" xfId="0" applyNumberFormat="1" applyBorder="1" applyAlignment="1" applyProtection="1">
      <alignment vertical="center" wrapText="1"/>
      <protection locked="0"/>
    </xf>
    <xf numFmtId="49" fontId="8" fillId="0" borderId="30" xfId="0" applyNumberFormat="1" applyFont="1" applyBorder="1" applyAlignment="1" applyProtection="1">
      <alignment horizontal="center" vertical="center"/>
      <protection hidden="1"/>
    </xf>
    <xf numFmtId="49" fontId="8" fillId="0" borderId="31" xfId="0" applyNumberFormat="1" applyFont="1" applyBorder="1" applyAlignment="1" applyProtection="1">
      <alignment horizontal="center" vertical="center"/>
      <protection hidden="1"/>
    </xf>
    <xf numFmtId="49" fontId="8" fillId="0" borderId="20" xfId="0" applyNumberFormat="1" applyFont="1" applyBorder="1" applyAlignment="1" applyProtection="1">
      <alignment horizontal="center" vertical="center"/>
      <protection hidden="1"/>
    </xf>
    <xf numFmtId="0" fontId="17" fillId="0" borderId="0" xfId="0" applyFont="1" applyBorder="1" applyAlignment="1" applyProtection="1">
      <alignment horizontal="center"/>
      <protection locked="0"/>
    </xf>
    <xf numFmtId="0" fontId="17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top" wrapText="1"/>
      <protection hidden="1" locked="0"/>
    </xf>
    <xf numFmtId="49" fontId="8" fillId="0" borderId="0" xfId="0" applyNumberFormat="1" applyFont="1" applyBorder="1" applyAlignment="1" applyProtection="1">
      <alignment horizontal="left"/>
      <protection locked="0"/>
    </xf>
    <xf numFmtId="0" fontId="8" fillId="0" borderId="0" xfId="0" applyNumberFormat="1" applyFont="1" applyBorder="1" applyAlignment="1" applyProtection="1">
      <alignment horizontal="left"/>
      <protection locked="0"/>
    </xf>
    <xf numFmtId="49" fontId="8" fillId="0" borderId="0" xfId="0" applyNumberFormat="1" applyFont="1" applyBorder="1" applyAlignment="1" applyProtection="1">
      <alignment horizontal="left" wrapText="1"/>
      <protection locked="0"/>
    </xf>
    <xf numFmtId="0" fontId="8" fillId="0" borderId="0" xfId="0" applyNumberFormat="1" applyFont="1" applyBorder="1" applyAlignment="1" applyProtection="1">
      <alignment horizontal="left" wrapText="1"/>
      <protection locked="0"/>
    </xf>
    <xf numFmtId="0" fontId="8" fillId="0" borderId="10" xfId="0" applyFont="1" applyBorder="1" applyAlignment="1" applyProtection="1">
      <alignment horizontal="center" vertical="center"/>
      <protection hidden="1"/>
    </xf>
    <xf numFmtId="0" fontId="8" fillId="0" borderId="57" xfId="0" applyFont="1" applyBorder="1" applyAlignment="1" applyProtection="1">
      <alignment horizontal="center" vertical="center"/>
      <protection hidden="1"/>
    </xf>
    <xf numFmtId="0" fontId="8" fillId="0" borderId="11" xfId="0" applyFont="1" applyBorder="1" applyAlignment="1" applyProtection="1">
      <alignment horizontal="center" vertical="center"/>
      <protection hidden="1"/>
    </xf>
    <xf numFmtId="49" fontId="8" fillId="0" borderId="0" xfId="0" applyNumberFormat="1" applyFont="1" applyBorder="1" applyAlignment="1" applyProtection="1">
      <alignment horizontal="center"/>
      <protection locked="0"/>
    </xf>
    <xf numFmtId="0" fontId="7" fillId="0" borderId="0" xfId="0" applyFont="1" applyBorder="1" applyAlignment="1" applyProtection="1">
      <alignment horizontal="center" vertical="top"/>
      <protection hidden="1"/>
    </xf>
    <xf numFmtId="49" fontId="11" fillId="0" borderId="0" xfId="0" applyNumberFormat="1" applyFont="1" applyBorder="1" applyAlignment="1" applyProtection="1">
      <alignment horizontal="center" vertical="center"/>
      <protection locked="0"/>
    </xf>
    <xf numFmtId="0" fontId="12" fillId="0" borderId="48" xfId="0" applyFont="1" applyBorder="1" applyAlignment="1" applyProtection="1">
      <alignment horizontal="center" vertical="center" wrapText="1"/>
      <protection hidden="1"/>
    </xf>
    <xf numFmtId="0" fontId="12" fillId="0" borderId="52" xfId="0" applyFont="1" applyBorder="1" applyAlignment="1" applyProtection="1">
      <alignment horizontal="center" vertical="center" wrapText="1"/>
      <protection hidden="1"/>
    </xf>
    <xf numFmtId="0" fontId="12" fillId="0" borderId="15" xfId="0" applyFont="1" applyBorder="1" applyAlignment="1" applyProtection="1">
      <alignment horizontal="center" vertical="center" wrapText="1"/>
      <protection hidden="1"/>
    </xf>
    <xf numFmtId="0" fontId="12" fillId="0" borderId="50" xfId="0" applyFont="1" applyBorder="1" applyAlignment="1" applyProtection="1">
      <alignment horizontal="center" vertical="center" wrapText="1"/>
      <protection hidden="1"/>
    </xf>
    <xf numFmtId="0" fontId="12" fillId="0" borderId="53" xfId="0" applyFont="1" applyBorder="1" applyAlignment="1" applyProtection="1">
      <alignment horizontal="center" vertical="center" wrapText="1"/>
      <protection hidden="1"/>
    </xf>
    <xf numFmtId="0" fontId="12" fillId="0" borderId="35" xfId="0" applyFont="1" applyBorder="1" applyAlignment="1" applyProtection="1">
      <alignment horizontal="center" vertical="center" wrapText="1"/>
      <protection hidden="1"/>
    </xf>
    <xf numFmtId="0" fontId="8" fillId="0" borderId="48" xfId="0" applyNumberFormat="1" applyFont="1" applyBorder="1" applyAlignment="1" applyProtection="1">
      <alignment horizontal="center" vertical="center"/>
      <protection hidden="1" locked="0"/>
    </xf>
    <xf numFmtId="0" fontId="8" fillId="0" borderId="52" xfId="0" applyNumberFormat="1" applyFont="1" applyBorder="1" applyAlignment="1" applyProtection="1">
      <alignment horizontal="center" vertical="center"/>
      <protection hidden="1" locked="0"/>
    </xf>
    <xf numFmtId="0" fontId="8" fillId="0" borderId="15" xfId="0" applyNumberFormat="1" applyFont="1" applyBorder="1" applyAlignment="1" applyProtection="1">
      <alignment horizontal="center" vertical="center"/>
      <protection hidden="1" locked="0"/>
    </xf>
    <xf numFmtId="0" fontId="8" fillId="0" borderId="50" xfId="0" applyNumberFormat="1" applyFont="1" applyBorder="1" applyAlignment="1" applyProtection="1">
      <alignment horizontal="center" vertical="center"/>
      <protection hidden="1" locked="0"/>
    </xf>
    <xf numFmtId="0" fontId="8" fillId="0" borderId="53" xfId="0" applyNumberFormat="1" applyFont="1" applyBorder="1" applyAlignment="1" applyProtection="1">
      <alignment horizontal="center" vertical="center"/>
      <protection hidden="1" locked="0"/>
    </xf>
    <xf numFmtId="0" fontId="8" fillId="0" borderId="35" xfId="0" applyNumberFormat="1" applyFont="1" applyBorder="1" applyAlignment="1" applyProtection="1">
      <alignment horizontal="center" vertical="center"/>
      <protection hidden="1" locked="0"/>
    </xf>
    <xf numFmtId="49" fontId="13" fillId="0" borderId="48" xfId="0" applyNumberFormat="1" applyFont="1" applyBorder="1" applyAlignment="1" applyProtection="1">
      <alignment horizontal="left" wrapText="1"/>
      <protection locked="0"/>
    </xf>
    <xf numFmtId="49" fontId="13" fillId="0" borderId="52" xfId="0" applyNumberFormat="1" applyFont="1" applyBorder="1" applyAlignment="1" applyProtection="1">
      <alignment horizontal="left" wrapText="1"/>
      <protection locked="0"/>
    </xf>
    <xf numFmtId="49" fontId="13" fillId="0" borderId="15" xfId="0" applyNumberFormat="1" applyFont="1" applyBorder="1" applyAlignment="1" applyProtection="1">
      <alignment horizontal="left" wrapText="1"/>
      <protection locked="0"/>
    </xf>
    <xf numFmtId="0" fontId="49" fillId="0" borderId="50" xfId="0" applyFont="1" applyBorder="1" applyAlignment="1" applyProtection="1">
      <alignment horizontal="left"/>
      <protection locked="0"/>
    </xf>
    <xf numFmtId="0" fontId="49" fillId="0" borderId="53" xfId="0" applyFont="1" applyBorder="1" applyAlignment="1" applyProtection="1">
      <alignment horizontal="left"/>
      <protection locked="0"/>
    </xf>
    <xf numFmtId="0" fontId="49" fillId="0" borderId="35" xfId="0" applyFont="1" applyBorder="1" applyAlignment="1" applyProtection="1">
      <alignment horizontal="left"/>
      <protection locked="0"/>
    </xf>
    <xf numFmtId="0" fontId="12" fillId="0" borderId="30" xfId="0" applyFont="1" applyBorder="1" applyAlignment="1" applyProtection="1">
      <alignment horizontal="center" vertical="center" wrapText="1"/>
      <protection hidden="1"/>
    </xf>
    <xf numFmtId="0" fontId="12" fillId="0" borderId="31" xfId="0" applyFont="1" applyBorder="1" applyAlignment="1" applyProtection="1">
      <alignment horizontal="center" vertical="center" wrapText="1"/>
      <protection hidden="1"/>
    </xf>
    <xf numFmtId="0" fontId="12" fillId="0" borderId="20" xfId="0" applyFont="1" applyBorder="1" applyAlignment="1" applyProtection="1">
      <alignment horizontal="center" vertical="center" wrapText="1"/>
      <protection hidden="1"/>
    </xf>
    <xf numFmtId="0" fontId="62" fillId="0" borderId="64" xfId="0" applyFont="1" applyBorder="1" applyAlignment="1" applyProtection="1">
      <alignment horizontal="center" vertical="top"/>
      <protection hidden="1"/>
    </xf>
    <xf numFmtId="0" fontId="60" fillId="0" borderId="30" xfId="0" applyFont="1" applyBorder="1" applyAlignment="1" applyProtection="1">
      <alignment horizontal="center" vertical="top"/>
      <protection hidden="1"/>
    </xf>
    <xf numFmtId="0" fontId="60" fillId="0" borderId="20" xfId="0" applyFont="1" applyBorder="1" applyAlignment="1" applyProtection="1">
      <alignment horizontal="center" vertical="top"/>
      <protection hidden="1"/>
    </xf>
    <xf numFmtId="49" fontId="10" fillId="0" borderId="48" xfId="0" applyNumberFormat="1" applyFont="1" applyBorder="1" applyAlignment="1" applyProtection="1">
      <alignment horizontal="left" vertical="center" wrapText="1"/>
      <protection locked="0"/>
    </xf>
    <xf numFmtId="49" fontId="10" fillId="0" borderId="52" xfId="0" applyNumberFormat="1" applyFont="1" applyBorder="1" applyAlignment="1" applyProtection="1">
      <alignment horizontal="left" vertical="center" wrapText="1"/>
      <protection locked="0"/>
    </xf>
    <xf numFmtId="49" fontId="10" fillId="0" borderId="15" xfId="0" applyNumberFormat="1" applyFont="1" applyBorder="1" applyAlignment="1" applyProtection="1">
      <alignment horizontal="left" vertical="center" wrapText="1"/>
      <protection locked="0"/>
    </xf>
    <xf numFmtId="0" fontId="0" fillId="0" borderId="50" xfId="0" applyBorder="1" applyAlignment="1">
      <alignment/>
    </xf>
    <xf numFmtId="0" fontId="0" fillId="0" borderId="53" xfId="0" applyBorder="1" applyAlignment="1">
      <alignment/>
    </xf>
    <xf numFmtId="0" fontId="0" fillId="0" borderId="35" xfId="0" applyBorder="1" applyAlignment="1">
      <alignment/>
    </xf>
    <xf numFmtId="0" fontId="60" fillId="0" borderId="30" xfId="0" applyFont="1" applyBorder="1" applyAlignment="1" applyProtection="1">
      <alignment horizontal="center"/>
      <protection hidden="1"/>
    </xf>
    <xf numFmtId="0" fontId="60" fillId="0" borderId="31" xfId="0" applyFont="1" applyBorder="1" applyAlignment="1" applyProtection="1">
      <alignment horizontal="center"/>
      <protection hidden="1"/>
    </xf>
    <xf numFmtId="0" fontId="60" fillId="0" borderId="20" xfId="0" applyFont="1" applyBorder="1" applyAlignment="1" applyProtection="1">
      <alignment horizontal="center"/>
      <protection hidden="1"/>
    </xf>
    <xf numFmtId="0" fontId="10" fillId="0" borderId="49" xfId="0" applyNumberFormat="1" applyFont="1" applyBorder="1" applyAlignment="1" applyProtection="1">
      <alignment horizontal="left"/>
      <protection hidden="1"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11" fillId="0" borderId="48" xfId="0" applyFont="1" applyBorder="1" applyAlignment="1" applyProtection="1">
      <alignment horizontal="center" vertical="center"/>
      <protection hidden="1"/>
    </xf>
    <xf numFmtId="0" fontId="11" fillId="0" borderId="52" xfId="0" applyFont="1" applyBorder="1" applyAlignment="1" applyProtection="1">
      <alignment horizontal="center" vertical="center"/>
      <protection hidden="1"/>
    </xf>
    <xf numFmtId="0" fontId="11" fillId="0" borderId="15" xfId="0" applyFont="1" applyBorder="1" applyAlignment="1" applyProtection="1">
      <alignment horizontal="center" vertical="center"/>
      <protection hidden="1"/>
    </xf>
    <xf numFmtId="0" fontId="11" fillId="0" borderId="50" xfId="0" applyFont="1" applyBorder="1" applyAlignment="1" applyProtection="1">
      <alignment horizontal="center" vertical="center"/>
      <protection hidden="1"/>
    </xf>
    <xf numFmtId="0" fontId="11" fillId="0" borderId="53" xfId="0" applyFont="1" applyBorder="1" applyAlignment="1" applyProtection="1">
      <alignment horizontal="center" vertical="center"/>
      <protection hidden="1"/>
    </xf>
    <xf numFmtId="0" fontId="11" fillId="0" borderId="35" xfId="0" applyFont="1" applyBorder="1" applyAlignment="1" applyProtection="1">
      <alignment horizontal="center" vertical="center"/>
      <protection hidden="1"/>
    </xf>
    <xf numFmtId="49" fontId="17" fillId="0" borderId="0" xfId="0" applyNumberFormat="1" applyFont="1" applyBorder="1" applyAlignment="1" applyProtection="1">
      <alignment horizontal="center" vertical="center" wrapText="1"/>
      <protection locked="0"/>
    </xf>
    <xf numFmtId="0" fontId="42" fillId="0" borderId="0" xfId="0" applyNumberFormat="1" applyFont="1" applyAlignment="1">
      <alignment horizontal="center" vertical="center" wrapText="1"/>
    </xf>
    <xf numFmtId="49" fontId="13" fillId="0" borderId="48" xfId="0" applyNumberFormat="1" applyFont="1" applyBorder="1" applyAlignment="1" applyProtection="1">
      <alignment wrapText="1"/>
      <protection locked="0"/>
    </xf>
    <xf numFmtId="49" fontId="13" fillId="0" borderId="52" xfId="0" applyNumberFormat="1" applyFont="1" applyBorder="1" applyAlignment="1" applyProtection="1">
      <alignment wrapText="1"/>
      <protection locked="0"/>
    </xf>
    <xf numFmtId="49" fontId="13" fillId="0" borderId="15" xfId="0" applyNumberFormat="1" applyFont="1" applyBorder="1" applyAlignment="1" applyProtection="1">
      <alignment wrapText="1"/>
      <protection locked="0"/>
    </xf>
    <xf numFmtId="0" fontId="0" fillId="0" borderId="50" xfId="0" applyBorder="1" applyAlignment="1">
      <alignment wrapText="1"/>
    </xf>
    <xf numFmtId="0" fontId="0" fillId="0" borderId="53" xfId="0" applyBorder="1" applyAlignment="1">
      <alignment wrapText="1"/>
    </xf>
    <xf numFmtId="0" fontId="0" fillId="0" borderId="35" xfId="0" applyBorder="1" applyAlignment="1">
      <alignment wrapText="1"/>
    </xf>
    <xf numFmtId="197" fontId="8" fillId="0" borderId="48" xfId="0" applyNumberFormat="1" applyFont="1" applyBorder="1" applyAlignment="1" applyProtection="1">
      <alignment horizontal="center" vertical="center" wrapText="1"/>
      <protection hidden="1" locked="0"/>
    </xf>
    <xf numFmtId="0" fontId="0" fillId="0" borderId="52" xfId="0" applyBorder="1" applyAlignment="1" applyProtection="1">
      <alignment horizontal="center" wrapText="1"/>
      <protection locked="0"/>
    </xf>
    <xf numFmtId="0" fontId="0" fillId="0" borderId="15" xfId="0" applyBorder="1" applyAlignment="1" applyProtection="1">
      <alignment horizontal="center" wrapText="1"/>
      <protection locked="0"/>
    </xf>
    <xf numFmtId="0" fontId="0" fillId="0" borderId="49" xfId="0" applyBorder="1" applyAlignment="1" applyProtection="1">
      <alignment horizontal="center" wrapText="1"/>
      <protection locked="0"/>
    </xf>
    <xf numFmtId="0" fontId="0" fillId="0" borderId="0" xfId="0" applyAlignment="1" applyProtection="1">
      <alignment horizontal="center" wrapText="1"/>
      <protection locked="0"/>
    </xf>
    <xf numFmtId="0" fontId="0" fillId="0" borderId="19" xfId="0" applyBorder="1" applyAlignment="1" applyProtection="1">
      <alignment horizontal="center" wrapText="1"/>
      <protection locked="0"/>
    </xf>
    <xf numFmtId="197" fontId="8" fillId="0" borderId="48" xfId="0" applyNumberFormat="1" applyFont="1" applyBorder="1" applyAlignment="1" applyProtection="1">
      <alignment horizontal="center" vertical="center" wrapText="1"/>
      <protection hidden="1" locked="0"/>
    </xf>
    <xf numFmtId="197" fontId="8" fillId="0" borderId="52" xfId="0" applyNumberFormat="1" applyFont="1" applyBorder="1" applyAlignment="1" applyProtection="1">
      <alignment horizontal="center" vertical="center" wrapText="1"/>
      <protection hidden="1" locked="0"/>
    </xf>
    <xf numFmtId="197" fontId="8" fillId="0" borderId="15" xfId="0" applyNumberFormat="1" applyFont="1" applyBorder="1" applyAlignment="1" applyProtection="1">
      <alignment horizontal="center" vertical="center" wrapText="1"/>
      <protection hidden="1" locked="0"/>
    </xf>
    <xf numFmtId="0" fontId="0" fillId="0" borderId="50" xfId="0" applyBorder="1" applyAlignment="1" applyProtection="1">
      <alignment wrapText="1"/>
      <protection locked="0"/>
    </xf>
    <xf numFmtId="0" fontId="0" fillId="0" borderId="53" xfId="0" applyBorder="1" applyAlignment="1" applyProtection="1">
      <alignment wrapText="1"/>
      <protection locked="0"/>
    </xf>
    <xf numFmtId="0" fontId="0" fillId="0" borderId="35" xfId="0" applyBorder="1" applyAlignment="1" applyProtection="1">
      <alignment wrapText="1"/>
      <protection locked="0"/>
    </xf>
    <xf numFmtId="0" fontId="0" fillId="0" borderId="49" xfId="0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 locked="0"/>
    </xf>
    <xf numFmtId="49" fontId="9" fillId="0" borderId="48" xfId="0" applyNumberFormat="1" applyFont="1" applyBorder="1" applyAlignment="1" applyProtection="1">
      <alignment/>
      <protection hidden="1" locked="0"/>
    </xf>
    <xf numFmtId="49" fontId="15" fillId="0" borderId="52" xfId="0" applyNumberFormat="1" applyFont="1" applyBorder="1" applyAlignment="1" applyProtection="1">
      <alignment/>
      <protection hidden="1" locked="0"/>
    </xf>
    <xf numFmtId="49" fontId="15" fillId="0" borderId="15" xfId="0" applyNumberFormat="1" applyFont="1" applyBorder="1" applyAlignment="1" applyProtection="1">
      <alignment/>
      <protection hidden="1" locked="0"/>
    </xf>
    <xf numFmtId="0" fontId="0" fillId="0" borderId="50" xfId="0" applyBorder="1" applyAlignment="1" applyProtection="1">
      <alignment/>
      <protection locked="0"/>
    </xf>
    <xf numFmtId="0" fontId="0" fillId="0" borderId="53" xfId="0" applyBorder="1" applyAlignment="1" applyProtection="1">
      <alignment/>
      <protection locked="0"/>
    </xf>
    <xf numFmtId="0" fontId="0" fillId="0" borderId="35" xfId="0" applyBorder="1" applyAlignment="1" applyProtection="1">
      <alignment/>
      <protection locked="0"/>
    </xf>
    <xf numFmtId="197" fontId="8" fillId="0" borderId="48" xfId="0" applyNumberFormat="1" applyFont="1" applyBorder="1" applyAlignment="1" applyProtection="1">
      <alignment horizontal="center" vertical="center"/>
      <protection hidden="1" locked="0"/>
    </xf>
    <xf numFmtId="197" fontId="8" fillId="0" borderId="52" xfId="0" applyNumberFormat="1" applyFont="1" applyBorder="1" applyAlignment="1" applyProtection="1">
      <alignment horizontal="center" vertical="center"/>
      <protection hidden="1" locked="0"/>
    </xf>
    <xf numFmtId="197" fontId="8" fillId="0" borderId="15" xfId="0" applyNumberFormat="1" applyFont="1" applyBorder="1" applyAlignment="1" applyProtection="1">
      <alignment horizontal="center" vertical="center"/>
      <protection hidden="1" locked="0"/>
    </xf>
    <xf numFmtId="197" fontId="18" fillId="0" borderId="50" xfId="0" applyNumberFormat="1" applyFont="1" applyBorder="1" applyAlignment="1" applyProtection="1">
      <alignment horizontal="center" vertical="center"/>
      <protection hidden="1" locked="0"/>
    </xf>
    <xf numFmtId="197" fontId="18" fillId="0" borderId="53" xfId="0" applyNumberFormat="1" applyFont="1" applyBorder="1" applyAlignment="1" applyProtection="1">
      <alignment horizontal="center" vertical="center"/>
      <protection hidden="1" locked="0"/>
    </xf>
    <xf numFmtId="197" fontId="18" fillId="0" borderId="35" xfId="0" applyNumberFormat="1" applyFont="1" applyBorder="1" applyAlignment="1" applyProtection="1">
      <alignment horizontal="center" vertical="center"/>
      <protection hidden="1" locked="0"/>
    </xf>
    <xf numFmtId="49" fontId="10" fillId="0" borderId="0" xfId="0" applyNumberFormat="1" applyFont="1" applyBorder="1" applyAlignment="1" applyProtection="1">
      <alignment horizontal="center" vertical="center" wrapText="1"/>
      <protection locked="0"/>
    </xf>
    <xf numFmtId="0" fontId="22" fillId="0" borderId="0" xfId="0" applyFont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0" fontId="78" fillId="0" borderId="0" xfId="0" applyFont="1" applyBorder="1" applyAlignment="1" applyProtection="1">
      <alignment horizontal="left" vertical="justify"/>
      <protection locked="0"/>
    </xf>
    <xf numFmtId="0" fontId="54" fillId="0" borderId="0" xfId="0" applyFont="1" applyBorder="1" applyAlignment="1" applyProtection="1">
      <alignment/>
      <protection locked="0"/>
    </xf>
    <xf numFmtId="0" fontId="46" fillId="0" borderId="0" xfId="0" applyFont="1" applyBorder="1" applyAlignment="1" applyProtection="1">
      <alignment/>
      <protection locked="0"/>
    </xf>
    <xf numFmtId="0" fontId="78" fillId="0" borderId="0" xfId="0" applyFont="1" applyBorder="1" applyAlignment="1" applyProtection="1">
      <alignment horizontal="center" vertical="justify"/>
      <protection locked="0"/>
    </xf>
    <xf numFmtId="0" fontId="22" fillId="0" borderId="0" xfId="0" applyFont="1" applyAlignment="1">
      <alignment wrapText="1"/>
    </xf>
    <xf numFmtId="0" fontId="0" fillId="0" borderId="0" xfId="0" applyAlignment="1">
      <alignment wrapText="1"/>
    </xf>
    <xf numFmtId="0" fontId="83" fillId="0" borderId="0" xfId="0" applyFont="1" applyBorder="1" applyAlignment="1" applyProtection="1">
      <alignment/>
      <protection locked="0"/>
    </xf>
    <xf numFmtId="0" fontId="84" fillId="0" borderId="0" xfId="0" applyFont="1" applyBorder="1" applyAlignment="1" applyProtection="1">
      <alignment/>
      <protection locked="0"/>
    </xf>
    <xf numFmtId="0" fontId="82" fillId="0" borderId="0" xfId="0" applyFont="1" applyBorder="1" applyAlignment="1" applyProtection="1">
      <alignment/>
      <protection locked="0"/>
    </xf>
    <xf numFmtId="0" fontId="83" fillId="0" borderId="0" xfId="0" applyFont="1" applyBorder="1" applyAlignment="1" applyProtection="1">
      <alignment horizontal="center"/>
      <protection locked="0"/>
    </xf>
    <xf numFmtId="0" fontId="72" fillId="0" borderId="0" xfId="0" applyFont="1" applyAlignment="1" applyProtection="1">
      <alignment/>
      <protection locked="0"/>
    </xf>
    <xf numFmtId="0" fontId="68" fillId="0" borderId="0" xfId="0" applyFont="1" applyBorder="1" applyAlignment="1" applyProtection="1">
      <alignment horizontal="left" vertical="justify"/>
      <protection locked="0"/>
    </xf>
    <xf numFmtId="0" fontId="69" fillId="0" borderId="0" xfId="0" applyFont="1" applyAlignment="1" applyProtection="1">
      <alignment horizontal="left" vertical="justify"/>
      <protection locked="0"/>
    </xf>
    <xf numFmtId="0" fontId="69" fillId="0" borderId="0" xfId="0" applyFont="1" applyAlignment="1" applyProtection="1">
      <alignment horizontal="left"/>
      <protection locked="0"/>
    </xf>
    <xf numFmtId="0" fontId="45" fillId="0" borderId="0" xfId="0" applyFont="1" applyBorder="1" applyAlignment="1" applyProtection="1">
      <alignment vertical="center" wrapText="1"/>
      <protection locked="0"/>
    </xf>
    <xf numFmtId="0" fontId="45" fillId="0" borderId="53" xfId="0" applyFont="1" applyBorder="1" applyAlignment="1" applyProtection="1">
      <alignment horizontal="center"/>
      <protection locked="0"/>
    </xf>
    <xf numFmtId="197" fontId="46" fillId="0" borderId="46" xfId="0" applyNumberFormat="1" applyFont="1" applyFill="1" applyBorder="1" applyAlignment="1" applyProtection="1">
      <alignment horizontal="center"/>
      <protection hidden="1"/>
    </xf>
    <xf numFmtId="0" fontId="46" fillId="0" borderId="46" xfId="0" applyNumberFormat="1" applyFont="1" applyFill="1" applyBorder="1" applyAlignment="1" applyProtection="1">
      <alignment horizontal="center"/>
      <protection hidden="1"/>
    </xf>
    <xf numFmtId="0" fontId="46" fillId="0" borderId="47" xfId="0" applyFont="1" applyBorder="1" applyAlignment="1" applyProtection="1">
      <alignment/>
      <protection hidden="1"/>
    </xf>
    <xf numFmtId="0" fontId="0" fillId="0" borderId="55" xfId="0" applyBorder="1" applyAlignment="1" applyProtection="1">
      <alignment/>
      <protection hidden="1"/>
    </xf>
    <xf numFmtId="0" fontId="0" fillId="0" borderId="56" xfId="0" applyBorder="1" applyAlignment="1" applyProtection="1">
      <alignment/>
      <protection hidden="1"/>
    </xf>
    <xf numFmtId="197" fontId="46" fillId="32" borderId="30" xfId="0" applyNumberFormat="1" applyFont="1" applyFill="1" applyBorder="1" applyAlignment="1" applyProtection="1">
      <alignment horizontal="center" vertical="center"/>
      <protection hidden="1"/>
    </xf>
    <xf numFmtId="197" fontId="46" fillId="32" borderId="20" xfId="0" applyNumberFormat="1" applyFont="1" applyFill="1" applyBorder="1" applyAlignment="1" applyProtection="1">
      <alignment horizontal="center" vertical="center"/>
      <protection hidden="1"/>
    </xf>
    <xf numFmtId="1" fontId="46" fillId="0" borderId="30" xfId="0" applyNumberFormat="1" applyFont="1" applyBorder="1" applyAlignment="1" applyProtection="1">
      <alignment horizontal="center" vertical="center"/>
      <protection locked="0"/>
    </xf>
    <xf numFmtId="1" fontId="46" fillId="0" borderId="20" xfId="0" applyNumberFormat="1" applyFont="1" applyBorder="1" applyAlignment="1" applyProtection="1">
      <alignment horizontal="center" vertical="center"/>
      <protection locked="0"/>
    </xf>
    <xf numFmtId="0" fontId="46" fillId="0" borderId="53" xfId="0" applyFont="1" applyBorder="1" applyAlignment="1" applyProtection="1">
      <alignment horizontal="left"/>
      <protection locked="0"/>
    </xf>
    <xf numFmtId="0" fontId="46" fillId="0" borderId="35" xfId="0" applyFont="1" applyBorder="1" applyAlignment="1" applyProtection="1">
      <alignment horizontal="left"/>
      <protection locked="0"/>
    </xf>
    <xf numFmtId="197" fontId="46" fillId="0" borderId="41" xfId="0" applyNumberFormat="1" applyFont="1" applyFill="1" applyBorder="1" applyAlignment="1" applyProtection="1">
      <alignment horizontal="center"/>
      <protection hidden="1"/>
    </xf>
    <xf numFmtId="0" fontId="46" fillId="0" borderId="41" xfId="0" applyNumberFormat="1" applyFont="1" applyFill="1" applyBorder="1" applyAlignment="1" applyProtection="1">
      <alignment horizontal="center"/>
      <protection hidden="1"/>
    </xf>
    <xf numFmtId="0" fontId="46" fillId="0" borderId="30" xfId="0" applyFont="1" applyBorder="1" applyAlignment="1" applyProtection="1">
      <alignment horizontal="center"/>
      <protection locked="0"/>
    </xf>
    <xf numFmtId="0" fontId="46" fillId="0" borderId="20" xfId="0" applyFont="1" applyBorder="1" applyAlignment="1" applyProtection="1">
      <alignment horizontal="center"/>
      <protection locked="0"/>
    </xf>
    <xf numFmtId="0" fontId="44" fillId="0" borderId="29" xfId="0" applyFont="1" applyBorder="1" applyAlignment="1" applyProtection="1">
      <alignment horizontal="center" textRotation="90"/>
      <protection hidden="1"/>
    </xf>
    <xf numFmtId="0" fontId="44" fillId="0" borderId="61" xfId="0" applyFont="1" applyBorder="1" applyAlignment="1" applyProtection="1">
      <alignment horizontal="center" textRotation="90"/>
      <protection hidden="1"/>
    </xf>
    <xf numFmtId="0" fontId="44" fillId="0" borderId="24" xfId="0" applyFont="1" applyBorder="1" applyAlignment="1" applyProtection="1">
      <alignment horizontal="center" textRotation="90"/>
      <protection hidden="1"/>
    </xf>
    <xf numFmtId="197" fontId="46" fillId="33" borderId="30" xfId="0" applyNumberFormat="1" applyFont="1" applyFill="1" applyBorder="1" applyAlignment="1" applyProtection="1">
      <alignment horizontal="center"/>
      <protection hidden="1"/>
    </xf>
    <xf numFmtId="0" fontId="46" fillId="33" borderId="20" xfId="0" applyNumberFormat="1" applyFont="1" applyFill="1" applyBorder="1" applyAlignment="1" applyProtection="1">
      <alignment horizontal="center"/>
      <protection hidden="1"/>
    </xf>
    <xf numFmtId="0" fontId="44" fillId="0" borderId="30" xfId="0" applyFont="1" applyFill="1" applyBorder="1" applyAlignment="1" applyProtection="1">
      <alignment horizontal="center" vertical="center"/>
      <protection hidden="1"/>
    </xf>
    <xf numFmtId="0" fontId="44" fillId="0" borderId="31" xfId="0" applyFont="1" applyFill="1" applyBorder="1" applyAlignment="1" applyProtection="1">
      <alignment horizontal="center" vertical="center"/>
      <protection hidden="1"/>
    </xf>
    <xf numFmtId="0" fontId="44" fillId="0" borderId="20" xfId="0" applyFont="1" applyFill="1" applyBorder="1" applyAlignment="1" applyProtection="1">
      <alignment horizontal="center" vertical="center"/>
      <protection hidden="1"/>
    </xf>
    <xf numFmtId="0" fontId="44" fillId="0" borderId="30" xfId="0" applyFont="1" applyFill="1" applyBorder="1" applyAlignment="1" applyProtection="1">
      <alignment horizontal="center" vertical="top"/>
      <protection hidden="1"/>
    </xf>
    <xf numFmtId="0" fontId="44" fillId="0" borderId="20" xfId="0" applyFont="1" applyFill="1" applyBorder="1" applyAlignment="1" applyProtection="1">
      <alignment horizontal="center" vertical="top"/>
      <protection hidden="1"/>
    </xf>
    <xf numFmtId="49" fontId="45" fillId="0" borderId="30" xfId="0" applyNumberFormat="1" applyFont="1" applyBorder="1" applyAlignment="1" applyProtection="1">
      <alignment horizontal="left" vertical="top"/>
      <protection hidden="1"/>
    </xf>
    <xf numFmtId="49" fontId="45" fillId="0" borderId="31" xfId="0" applyNumberFormat="1" applyFont="1" applyBorder="1" applyAlignment="1" applyProtection="1">
      <alignment horizontal="left" vertical="top"/>
      <protection hidden="1"/>
    </xf>
    <xf numFmtId="49" fontId="45" fillId="0" borderId="20" xfId="0" applyNumberFormat="1" applyFont="1" applyBorder="1" applyAlignment="1" applyProtection="1">
      <alignment horizontal="left" vertical="top"/>
      <protection hidden="1"/>
    </xf>
    <xf numFmtId="0" fontId="56" fillId="0" borderId="0" xfId="0" applyFont="1" applyAlignment="1" applyProtection="1">
      <alignment/>
      <protection hidden="1"/>
    </xf>
    <xf numFmtId="0" fontId="55" fillId="0" borderId="0" xfId="0" applyFont="1" applyBorder="1" applyAlignment="1" applyProtection="1">
      <alignment horizontal="center"/>
      <protection hidden="1"/>
    </xf>
    <xf numFmtId="0" fontId="44" fillId="0" borderId="52" xfId="0" applyFont="1" applyBorder="1" applyAlignment="1" applyProtection="1">
      <alignment horizontal="center" textRotation="90"/>
      <protection hidden="1"/>
    </xf>
    <xf numFmtId="0" fontId="44" fillId="0" borderId="0" xfId="0" applyFont="1" applyBorder="1" applyAlignment="1" applyProtection="1">
      <alignment horizontal="center" textRotation="90"/>
      <protection hidden="1"/>
    </xf>
    <xf numFmtId="0" fontId="44" fillId="0" borderId="53" xfId="0" applyFont="1" applyBorder="1" applyAlignment="1" applyProtection="1">
      <alignment horizontal="center" textRotation="90"/>
      <protection hidden="1"/>
    </xf>
    <xf numFmtId="0" fontId="44" fillId="0" borderId="29" xfId="0" applyFont="1" applyBorder="1" applyAlignment="1" applyProtection="1">
      <alignment horizontal="center" vertical="center" textRotation="90"/>
      <protection hidden="1"/>
    </xf>
    <xf numFmtId="0" fontId="44" fillId="0" borderId="61" xfId="0" applyFont="1" applyBorder="1" applyAlignment="1" applyProtection="1">
      <alignment horizontal="center"/>
      <protection hidden="1"/>
    </xf>
    <xf numFmtId="0" fontId="44" fillId="0" borderId="24" xfId="0" applyFont="1" applyBorder="1" applyAlignment="1" applyProtection="1">
      <alignment horizontal="center"/>
      <protection hidden="1"/>
    </xf>
    <xf numFmtId="0" fontId="44" fillId="0" borderId="30" xfId="0" applyFont="1" applyFill="1" applyBorder="1" applyAlignment="1" applyProtection="1">
      <alignment horizontal="center" vertical="center" wrapText="1"/>
      <protection hidden="1"/>
    </xf>
    <xf numFmtId="0" fontId="44" fillId="0" borderId="31" xfId="0" applyFont="1" applyFill="1" applyBorder="1" applyAlignment="1" applyProtection="1">
      <alignment horizontal="center" vertical="center" wrapText="1"/>
      <protection hidden="1"/>
    </xf>
    <xf numFmtId="0" fontId="44" fillId="0" borderId="20" xfId="0" applyFont="1" applyFill="1" applyBorder="1" applyAlignment="1" applyProtection="1">
      <alignment horizontal="center" vertical="center" wrapText="1"/>
      <protection hidden="1"/>
    </xf>
    <xf numFmtId="0" fontId="44" fillId="0" borderId="31" xfId="0" applyFont="1" applyFill="1" applyBorder="1" applyAlignment="1" applyProtection="1">
      <alignment horizontal="center" vertical="top"/>
      <protection hidden="1"/>
    </xf>
    <xf numFmtId="0" fontId="46" fillId="0" borderId="55" xfId="0" applyFont="1" applyBorder="1" applyAlignment="1" applyProtection="1">
      <alignment vertical="center"/>
      <protection hidden="1"/>
    </xf>
    <xf numFmtId="0" fontId="46" fillId="0" borderId="36" xfId="0" applyFont="1" applyBorder="1" applyAlignment="1" applyProtection="1">
      <alignment vertical="center"/>
      <protection hidden="1"/>
    </xf>
    <xf numFmtId="1" fontId="46" fillId="33" borderId="0" xfId="0" applyNumberFormat="1" applyFont="1" applyFill="1" applyBorder="1" applyAlignment="1" applyProtection="1">
      <alignment horizontal="center" vertical="center"/>
      <protection locked="0"/>
    </xf>
    <xf numFmtId="0" fontId="46" fillId="0" borderId="30" xfId="0" applyFont="1" applyBorder="1" applyAlignment="1" applyProtection="1">
      <alignment horizontal="center" vertical="center"/>
      <protection hidden="1"/>
    </xf>
    <xf numFmtId="0" fontId="46" fillId="0" borderId="31" xfId="0" applyFont="1" applyBorder="1" applyAlignment="1" applyProtection="1">
      <alignment horizontal="center" vertical="center"/>
      <protection hidden="1"/>
    </xf>
    <xf numFmtId="0" fontId="46" fillId="0" borderId="20" xfId="0" applyFont="1" applyBorder="1" applyAlignment="1" applyProtection="1">
      <alignment horizontal="center" vertical="center"/>
      <protection hidden="1"/>
    </xf>
    <xf numFmtId="49" fontId="45" fillId="33" borderId="30" xfId="0" applyNumberFormat="1" applyFont="1" applyFill="1" applyBorder="1" applyAlignment="1" applyProtection="1">
      <alignment horizontal="left" vertical="top"/>
      <protection hidden="1"/>
    </xf>
    <xf numFmtId="49" fontId="45" fillId="33" borderId="31" xfId="0" applyNumberFormat="1" applyFont="1" applyFill="1" applyBorder="1" applyAlignment="1" applyProtection="1">
      <alignment horizontal="left" vertical="top"/>
      <protection hidden="1"/>
    </xf>
    <xf numFmtId="49" fontId="45" fillId="33" borderId="20" xfId="0" applyNumberFormat="1" applyFont="1" applyFill="1" applyBorder="1" applyAlignment="1" applyProtection="1">
      <alignment horizontal="left" vertical="top"/>
      <protection hidden="1"/>
    </xf>
    <xf numFmtId="0" fontId="46" fillId="0" borderId="55" xfId="0" applyFont="1" applyBorder="1" applyAlignment="1" applyProtection="1">
      <alignment vertical="center" wrapText="1"/>
      <protection hidden="1"/>
    </xf>
    <xf numFmtId="0" fontId="46" fillId="0" borderId="36" xfId="0" applyFont="1" applyBorder="1" applyAlignment="1" applyProtection="1">
      <alignment vertical="center" wrapText="1"/>
      <protection hidden="1"/>
    </xf>
    <xf numFmtId="0" fontId="44" fillId="0" borderId="30" xfId="0" applyFont="1" applyBorder="1" applyAlignment="1" applyProtection="1">
      <alignment horizontal="center" vertical="center" wrapText="1"/>
      <protection hidden="1"/>
    </xf>
    <xf numFmtId="0" fontId="44" fillId="0" borderId="31" xfId="0" applyFont="1" applyBorder="1" applyAlignment="1" applyProtection="1">
      <alignment horizontal="center" vertical="center" wrapText="1"/>
      <protection hidden="1"/>
    </xf>
    <xf numFmtId="0" fontId="44" fillId="0" borderId="20" xfId="0" applyFont="1" applyBorder="1" applyAlignment="1" applyProtection="1">
      <alignment horizontal="center" vertical="center" wrapText="1"/>
      <protection hidden="1"/>
    </xf>
    <xf numFmtId="49" fontId="28" fillId="33" borderId="30" xfId="0" applyNumberFormat="1" applyFont="1" applyFill="1" applyBorder="1" applyAlignment="1" applyProtection="1">
      <alignment horizontal="left" vertical="top"/>
      <protection hidden="1"/>
    </xf>
    <xf numFmtId="49" fontId="28" fillId="33" borderId="31" xfId="0" applyNumberFormat="1" applyFont="1" applyFill="1" applyBorder="1" applyAlignment="1" applyProtection="1">
      <alignment horizontal="left" vertical="top"/>
      <protection hidden="1"/>
    </xf>
    <xf numFmtId="49" fontId="28" fillId="33" borderId="20" xfId="0" applyNumberFormat="1" applyFont="1" applyFill="1" applyBorder="1" applyAlignment="1" applyProtection="1">
      <alignment horizontal="left" vertical="top"/>
      <protection hidden="1"/>
    </xf>
    <xf numFmtId="0" fontId="44" fillId="0" borderId="29" xfId="0" applyFont="1" applyBorder="1" applyAlignment="1" applyProtection="1">
      <alignment horizontal="center" vertical="center"/>
      <protection hidden="1"/>
    </xf>
    <xf numFmtId="0" fontId="44" fillId="0" borderId="61" xfId="0" applyFont="1" applyBorder="1" applyAlignment="1" applyProtection="1">
      <alignment horizontal="center" vertical="center"/>
      <protection hidden="1"/>
    </xf>
    <xf numFmtId="0" fontId="44" fillId="0" borderId="24" xfId="0" applyFont="1" applyBorder="1" applyAlignment="1" applyProtection="1">
      <alignment horizontal="center" vertical="center"/>
      <protection hidden="1"/>
    </xf>
    <xf numFmtId="0" fontId="44" fillId="0" borderId="30" xfId="0" applyFont="1" applyBorder="1" applyAlignment="1" applyProtection="1">
      <alignment horizontal="center" vertical="center"/>
      <protection hidden="1"/>
    </xf>
    <xf numFmtId="0" fontId="44" fillId="0" borderId="31" xfId="0" applyFont="1" applyBorder="1" applyAlignment="1" applyProtection="1">
      <alignment horizontal="center" vertical="center"/>
      <protection hidden="1"/>
    </xf>
    <xf numFmtId="0" fontId="44" fillId="0" borderId="20" xfId="0" applyFont="1" applyBorder="1" applyAlignment="1" applyProtection="1">
      <alignment horizontal="center" vertical="center"/>
      <protection hidden="1"/>
    </xf>
    <xf numFmtId="0" fontId="46" fillId="0" borderId="54" xfId="0" applyFont="1" applyBorder="1" applyAlignment="1" applyProtection="1">
      <alignment vertical="center"/>
      <protection hidden="1"/>
    </xf>
    <xf numFmtId="0" fontId="46" fillId="0" borderId="87" xfId="0" applyFont="1" applyBorder="1" applyAlignment="1" applyProtection="1">
      <alignment vertical="center"/>
      <protection hidden="1"/>
    </xf>
    <xf numFmtId="0" fontId="46" fillId="0" borderId="88" xfId="0" applyFont="1" applyBorder="1" applyAlignment="1" applyProtection="1">
      <alignment/>
      <protection hidden="1"/>
    </xf>
    <xf numFmtId="0" fontId="0" fillId="0" borderId="54" xfId="0" applyBorder="1" applyAlignment="1" applyProtection="1">
      <alignment/>
      <protection hidden="1"/>
    </xf>
    <xf numFmtId="0" fontId="0" fillId="0" borderId="69" xfId="0" applyBorder="1" applyAlignment="1" applyProtection="1">
      <alignment/>
      <protection hidden="1"/>
    </xf>
    <xf numFmtId="0" fontId="44" fillId="0" borderId="48" xfId="0" applyFont="1" applyBorder="1" applyAlignment="1" applyProtection="1">
      <alignment horizontal="center" vertical="center"/>
      <protection hidden="1"/>
    </xf>
    <xf numFmtId="0" fontId="44" fillId="0" borderId="52" xfId="0" applyFont="1" applyBorder="1" applyAlignment="1" applyProtection="1">
      <alignment horizontal="center" vertical="center"/>
      <protection hidden="1"/>
    </xf>
    <xf numFmtId="0" fontId="44" fillId="0" borderId="15" xfId="0" applyFont="1" applyBorder="1" applyAlignment="1" applyProtection="1">
      <alignment horizontal="center" vertical="center"/>
      <protection hidden="1"/>
    </xf>
    <xf numFmtId="0" fontId="44" fillId="0" borderId="50" xfId="0" applyFont="1" applyBorder="1" applyAlignment="1" applyProtection="1">
      <alignment horizontal="center" vertical="center"/>
      <protection hidden="1"/>
    </xf>
    <xf numFmtId="0" fontId="44" fillId="0" borderId="53" xfId="0" applyFont="1" applyBorder="1" applyAlignment="1" applyProtection="1">
      <alignment horizontal="center" vertical="center"/>
      <protection hidden="1"/>
    </xf>
    <xf numFmtId="0" fontId="44" fillId="0" borderId="35" xfId="0" applyFont="1" applyBorder="1" applyAlignment="1" applyProtection="1">
      <alignment horizontal="center" vertical="center"/>
      <protection hidden="1"/>
    </xf>
    <xf numFmtId="0" fontId="44" fillId="0" borderId="72" xfId="0" applyNumberFormat="1" applyFont="1" applyFill="1" applyBorder="1" applyAlignment="1" applyProtection="1">
      <alignment horizontal="center" textRotation="90"/>
      <protection hidden="1" locked="0"/>
    </xf>
    <xf numFmtId="0" fontId="44" fillId="0" borderId="89" xfId="0" applyNumberFormat="1" applyFont="1" applyFill="1" applyBorder="1" applyAlignment="1" applyProtection="1">
      <alignment horizontal="center" textRotation="90"/>
      <protection hidden="1" locked="0"/>
    </xf>
    <xf numFmtId="0" fontId="44" fillId="0" borderId="70" xfId="0" applyNumberFormat="1" applyFont="1" applyFill="1" applyBorder="1" applyAlignment="1" applyProtection="1">
      <alignment horizontal="center" textRotation="90"/>
      <protection hidden="1" locked="0"/>
    </xf>
    <xf numFmtId="0" fontId="44" fillId="0" borderId="90" xfId="0" applyNumberFormat="1" applyFont="1" applyFill="1" applyBorder="1" applyAlignment="1" applyProtection="1">
      <alignment horizontal="center" vertical="top"/>
      <protection hidden="1" locked="0"/>
    </xf>
    <xf numFmtId="0" fontId="44" fillId="0" borderId="73" xfId="0" applyNumberFormat="1" applyFont="1" applyFill="1" applyBorder="1" applyAlignment="1" applyProtection="1">
      <alignment horizontal="center" vertical="top"/>
      <protection hidden="1" locked="0"/>
    </xf>
    <xf numFmtId="0" fontId="44" fillId="0" borderId="90" xfId="0" applyNumberFormat="1" applyFont="1" applyFill="1" applyBorder="1" applyAlignment="1" applyProtection="1">
      <alignment horizontal="center" vertical="center"/>
      <protection hidden="1" locked="0"/>
    </xf>
    <xf numFmtId="0" fontId="44" fillId="0" borderId="91" xfId="0" applyNumberFormat="1" applyFont="1" applyFill="1" applyBorder="1" applyAlignment="1" applyProtection="1">
      <alignment horizontal="center" vertical="center"/>
      <protection hidden="1" locked="0"/>
    </xf>
    <xf numFmtId="0" fontId="44" fillId="0" borderId="73" xfId="0" applyNumberFormat="1" applyFont="1" applyFill="1" applyBorder="1" applyAlignment="1" applyProtection="1">
      <alignment horizontal="center" vertical="center"/>
      <protection hidden="1" locked="0"/>
    </xf>
    <xf numFmtId="0" fontId="44" fillId="0" borderId="90" xfId="0" applyNumberFormat="1" applyFont="1" applyFill="1" applyBorder="1" applyAlignment="1" applyProtection="1">
      <alignment horizontal="center" vertical="center" wrapText="1"/>
      <protection hidden="1" locked="0"/>
    </xf>
    <xf numFmtId="0" fontId="44" fillId="0" borderId="91" xfId="0" applyNumberFormat="1" applyFont="1" applyFill="1" applyBorder="1" applyAlignment="1" applyProtection="1">
      <alignment horizontal="center" vertical="center" wrapText="1"/>
      <protection hidden="1" locked="0"/>
    </xf>
    <xf numFmtId="0" fontId="44" fillId="0" borderId="73" xfId="0" applyNumberFormat="1" applyFont="1" applyFill="1" applyBorder="1" applyAlignment="1" applyProtection="1">
      <alignment horizontal="center" vertical="center" wrapText="1"/>
      <protection hidden="1" locked="0"/>
    </xf>
    <xf numFmtId="0" fontId="56" fillId="0" borderId="0" xfId="0" applyNumberFormat="1" applyFont="1" applyFill="1" applyBorder="1" applyAlignment="1" applyProtection="1">
      <alignment/>
      <protection hidden="1"/>
    </xf>
    <xf numFmtId="0" fontId="55" fillId="0" borderId="0" xfId="0" applyNumberFormat="1" applyFont="1" applyFill="1" applyBorder="1" applyAlignment="1" applyProtection="1">
      <alignment horizontal="center"/>
      <protection hidden="1" locked="0"/>
    </xf>
    <xf numFmtId="0" fontId="44" fillId="0" borderId="72" xfId="0" applyNumberFormat="1" applyFont="1" applyFill="1" applyBorder="1" applyAlignment="1" applyProtection="1">
      <alignment horizontal="center" vertical="center" textRotation="90"/>
      <protection hidden="1"/>
    </xf>
    <xf numFmtId="0" fontId="44" fillId="0" borderId="89" xfId="0" applyNumberFormat="1" applyFont="1" applyFill="1" applyBorder="1" applyAlignment="1" applyProtection="1">
      <alignment horizontal="center" vertical="center" textRotation="90"/>
      <protection hidden="1"/>
    </xf>
    <xf numFmtId="0" fontId="44" fillId="0" borderId="70" xfId="0" applyNumberFormat="1" applyFont="1" applyFill="1" applyBorder="1" applyAlignment="1" applyProtection="1">
      <alignment horizontal="center" vertical="center" textRotation="90"/>
      <protection hidden="1"/>
    </xf>
    <xf numFmtId="0" fontId="44" fillId="0" borderId="72" xfId="0" applyNumberFormat="1" applyFont="1" applyFill="1" applyBorder="1" applyAlignment="1" applyProtection="1">
      <alignment horizontal="center" vertical="center"/>
      <protection hidden="1" locked="0"/>
    </xf>
    <xf numFmtId="0" fontId="44" fillId="0" borderId="89" xfId="0" applyNumberFormat="1" applyFont="1" applyFill="1" applyBorder="1" applyAlignment="1" applyProtection="1">
      <alignment horizontal="center" vertical="center"/>
      <protection hidden="1" locked="0"/>
    </xf>
    <xf numFmtId="0" fontId="44" fillId="0" borderId="70" xfId="0" applyNumberFormat="1" applyFont="1" applyFill="1" applyBorder="1" applyAlignment="1" applyProtection="1">
      <alignment horizontal="center" vertical="center"/>
      <protection hidden="1" locked="0"/>
    </xf>
    <xf numFmtId="0" fontId="44" fillId="0" borderId="92" xfId="0" applyNumberFormat="1" applyFont="1" applyFill="1" applyBorder="1" applyAlignment="1" applyProtection="1">
      <alignment horizontal="center" textRotation="90"/>
      <protection hidden="1" locked="0"/>
    </xf>
    <xf numFmtId="0" fontId="44" fillId="0" borderId="0" xfId="0" applyNumberFormat="1" applyFont="1" applyFill="1" applyBorder="1" applyAlignment="1" applyProtection="1">
      <alignment horizontal="center" textRotation="90"/>
      <protection hidden="1" locked="0"/>
    </xf>
    <xf numFmtId="0" fontId="44" fillId="0" borderId="93" xfId="0" applyNumberFormat="1" applyFont="1" applyFill="1" applyBorder="1" applyAlignment="1" applyProtection="1">
      <alignment horizontal="center" textRotation="90"/>
      <protection hidden="1" locked="0"/>
    </xf>
    <xf numFmtId="49" fontId="81" fillId="0" borderId="94" xfId="0" applyNumberFormat="1" applyFont="1" applyFill="1" applyBorder="1" applyAlignment="1" applyProtection="1">
      <alignment horizontal="center" vertical="center" wrapText="1"/>
      <protection locked="0"/>
    </xf>
    <xf numFmtId="49" fontId="81" fillId="0" borderId="95" xfId="0" applyNumberFormat="1" applyFont="1" applyFill="1" applyBorder="1" applyAlignment="1" applyProtection="1">
      <alignment horizontal="center" vertical="center" wrapText="1"/>
      <protection locked="0"/>
    </xf>
    <xf numFmtId="49" fontId="81" fillId="0" borderId="96" xfId="0" applyNumberFormat="1" applyFont="1" applyFill="1" applyBorder="1" applyAlignment="1" applyProtection="1">
      <alignment horizontal="center" vertical="center" wrapText="1"/>
      <protection locked="0"/>
    </xf>
    <xf numFmtId="0" fontId="44" fillId="0" borderId="97" xfId="0" applyNumberFormat="1" applyFont="1" applyFill="1" applyBorder="1" applyAlignment="1" applyProtection="1">
      <alignment horizontal="center" vertical="center"/>
      <protection hidden="1" locked="0"/>
    </xf>
    <xf numFmtId="0" fontId="44" fillId="0" borderId="92" xfId="0" applyNumberFormat="1" applyFont="1" applyFill="1" applyBorder="1" applyAlignment="1" applyProtection="1">
      <alignment horizontal="center" vertical="center"/>
      <protection hidden="1" locked="0"/>
    </xf>
    <xf numFmtId="0" fontId="44" fillId="0" borderId="98" xfId="0" applyNumberFormat="1" applyFont="1" applyFill="1" applyBorder="1" applyAlignment="1" applyProtection="1">
      <alignment horizontal="center" vertical="center"/>
      <protection hidden="1" locked="0"/>
    </xf>
    <xf numFmtId="0" fontId="44" fillId="0" borderId="99" xfId="0" applyNumberFormat="1" applyFont="1" applyFill="1" applyBorder="1" applyAlignment="1" applyProtection="1">
      <alignment horizontal="center" vertical="center"/>
      <protection hidden="1" locked="0"/>
    </xf>
    <xf numFmtId="0" fontId="44" fillId="0" borderId="93" xfId="0" applyNumberFormat="1" applyFont="1" applyFill="1" applyBorder="1" applyAlignment="1" applyProtection="1">
      <alignment horizontal="center" vertical="center"/>
      <protection hidden="1" locked="0"/>
    </xf>
    <xf numFmtId="0" fontId="44" fillId="0" borderId="100" xfId="0" applyNumberFormat="1" applyFont="1" applyFill="1" applyBorder="1" applyAlignment="1" applyProtection="1">
      <alignment horizontal="center" vertical="center"/>
      <protection hidden="1" locked="0"/>
    </xf>
    <xf numFmtId="0" fontId="44" fillId="0" borderId="91" xfId="0" applyNumberFormat="1" applyFont="1" applyFill="1" applyBorder="1" applyAlignment="1" applyProtection="1">
      <alignment horizontal="center" vertical="top"/>
      <protection hidden="1" locked="0"/>
    </xf>
    <xf numFmtId="0" fontId="13" fillId="0" borderId="29" xfId="0" applyNumberFormat="1" applyFont="1" applyBorder="1" applyAlignment="1" applyProtection="1">
      <alignment horizontal="center" vertical="center" wrapText="1"/>
      <protection hidden="1"/>
    </xf>
    <xf numFmtId="0" fontId="13" fillId="0" borderId="24" xfId="0" applyNumberFormat="1" applyFont="1" applyBorder="1" applyAlignment="1" applyProtection="1">
      <alignment horizontal="center" vertical="center" wrapText="1"/>
      <protection hidden="1"/>
    </xf>
    <xf numFmtId="49" fontId="11" fillId="0" borderId="53" xfId="0" applyNumberFormat="1" applyFont="1" applyBorder="1" applyAlignment="1" applyProtection="1">
      <alignment horizontal="center" vertical="center" wrapText="1"/>
      <protection hidden="1"/>
    </xf>
    <xf numFmtId="0" fontId="11" fillId="0" borderId="0" xfId="0" applyFont="1" applyAlignment="1">
      <alignment/>
    </xf>
    <xf numFmtId="0" fontId="11" fillId="0" borderId="0" xfId="0" applyNumberFormat="1" applyFont="1" applyBorder="1" applyAlignment="1" applyProtection="1">
      <alignment horizontal="left" wrapText="1"/>
      <protection hidden="1"/>
    </xf>
    <xf numFmtId="49" fontId="11" fillId="0" borderId="0" xfId="0" applyNumberFormat="1" applyFont="1" applyBorder="1" applyAlignment="1" applyProtection="1">
      <alignment horizontal="left" vertical="center" wrapText="1"/>
      <protection hidden="1"/>
    </xf>
    <xf numFmtId="0" fontId="0" fillId="0" borderId="0" xfId="0" applyAlignment="1">
      <alignment horizontal="left" vertical="center" wrapText="1"/>
    </xf>
    <xf numFmtId="0" fontId="11" fillId="0" borderId="0" xfId="0" applyNumberFormat="1" applyFont="1" applyBorder="1" applyAlignment="1" applyProtection="1">
      <alignment horizontal="left" vertical="center" wrapText="1"/>
      <protection hidden="1"/>
    </xf>
    <xf numFmtId="0" fontId="10" fillId="0" borderId="0" xfId="0" applyFont="1" applyAlignment="1">
      <alignment/>
    </xf>
    <xf numFmtId="0" fontId="3" fillId="0" borderId="0" xfId="0" applyFont="1" applyAlignment="1">
      <alignment/>
    </xf>
    <xf numFmtId="0" fontId="11" fillId="0" borderId="53" xfId="0" applyNumberFormat="1" applyFont="1" applyBorder="1" applyAlignment="1" applyProtection="1">
      <alignment horizontal="center" vertical="center" wrapText="1"/>
      <protection hidden="1"/>
    </xf>
    <xf numFmtId="0" fontId="13" fillId="0" borderId="101" xfId="0" applyNumberFormat="1" applyFont="1" applyBorder="1" applyAlignment="1" applyProtection="1">
      <alignment horizontal="center" vertical="center" wrapText="1"/>
      <protection hidden="1"/>
    </xf>
    <xf numFmtId="0" fontId="13" fillId="0" borderId="35" xfId="0" applyNumberFormat="1" applyFont="1" applyBorder="1" applyAlignment="1" applyProtection="1">
      <alignment horizontal="center" vertical="center" wrapText="1"/>
      <protection hidden="1"/>
    </xf>
    <xf numFmtId="49" fontId="7" fillId="0" borderId="0" xfId="0" applyNumberFormat="1" applyFont="1" applyBorder="1" applyAlignment="1" applyProtection="1">
      <alignment horizontal="left" wrapText="1"/>
      <protection hidden="1"/>
    </xf>
    <xf numFmtId="0" fontId="7" fillId="0" borderId="0" xfId="0" applyFont="1" applyBorder="1" applyAlignment="1" applyProtection="1">
      <alignment horizontal="left" wrapText="1"/>
      <protection hidden="1"/>
    </xf>
    <xf numFmtId="0" fontId="13" fillId="0" borderId="26" xfId="0" applyNumberFormat="1" applyFont="1" applyBorder="1" applyAlignment="1" applyProtection="1">
      <alignment horizontal="center" vertical="center" wrapText="1"/>
      <protection hidden="1"/>
    </xf>
    <xf numFmtId="0" fontId="13" fillId="0" borderId="25" xfId="0" applyNumberFormat="1" applyFont="1" applyBorder="1" applyAlignment="1" applyProtection="1">
      <alignment horizontal="center" vertical="center" wrapText="1"/>
      <protection hidden="1"/>
    </xf>
    <xf numFmtId="0" fontId="13" fillId="0" borderId="67" xfId="0" applyNumberFormat="1" applyFont="1" applyBorder="1" applyAlignment="1" applyProtection="1">
      <alignment horizontal="center" vertical="center" wrapText="1"/>
      <protection hidden="1"/>
    </xf>
    <xf numFmtId="0" fontId="13" fillId="0" borderId="54" xfId="0" applyNumberFormat="1" applyFont="1" applyBorder="1" applyAlignment="1" applyProtection="1">
      <alignment horizontal="center" vertical="center" wrapText="1"/>
      <protection hidden="1"/>
    </xf>
    <xf numFmtId="0" fontId="13" fillId="0" borderId="55" xfId="0" applyNumberFormat="1" applyFont="1" applyBorder="1" applyAlignment="1" applyProtection="1">
      <alignment horizontal="center" vertical="center" wrapText="1"/>
      <protection hidden="1"/>
    </xf>
    <xf numFmtId="0" fontId="13" fillId="0" borderId="102" xfId="0" applyNumberFormat="1" applyFont="1" applyBorder="1" applyAlignment="1" applyProtection="1">
      <alignment horizontal="center" vertical="center" wrapText="1"/>
      <protection hidden="1"/>
    </xf>
    <xf numFmtId="0" fontId="12" fillId="0" borderId="15" xfId="0" applyNumberFormat="1" applyFont="1" applyBorder="1" applyAlignment="1" applyProtection="1">
      <alignment horizontal="center" vertical="center" wrapText="1"/>
      <protection hidden="1"/>
    </xf>
    <xf numFmtId="0" fontId="12" fillId="0" borderId="19" xfId="0" applyNumberFormat="1" applyFont="1" applyBorder="1" applyAlignment="1" applyProtection="1">
      <alignment horizontal="center" vertical="center" wrapText="1"/>
      <protection hidden="1"/>
    </xf>
    <xf numFmtId="0" fontId="12" fillId="0" borderId="35" xfId="0" applyNumberFormat="1" applyFont="1" applyBorder="1" applyAlignment="1" applyProtection="1">
      <alignment horizontal="center" vertical="center" wrapText="1"/>
      <protection hidden="1"/>
    </xf>
    <xf numFmtId="49" fontId="11" fillId="0" borderId="0" xfId="0" applyNumberFormat="1" applyFont="1" applyBorder="1" applyAlignment="1" applyProtection="1">
      <alignment horizontal="center" vertical="center" wrapText="1"/>
      <protection hidden="1"/>
    </xf>
    <xf numFmtId="0" fontId="11" fillId="0" borderId="0" xfId="0" applyNumberFormat="1" applyFont="1" applyBorder="1" applyAlignment="1" applyProtection="1">
      <alignment horizontal="center" vertical="center" wrapText="1"/>
      <protection hidden="1"/>
    </xf>
    <xf numFmtId="0" fontId="13" fillId="0" borderId="30" xfId="0" applyNumberFormat="1" applyFont="1" applyBorder="1" applyAlignment="1" applyProtection="1">
      <alignment horizontal="center" vertical="center" wrapText="1"/>
      <protection hidden="1"/>
    </xf>
    <xf numFmtId="0" fontId="13" fillId="0" borderId="31" xfId="0" applyNumberFormat="1" applyFont="1" applyBorder="1" applyAlignment="1" applyProtection="1">
      <alignment horizontal="center" vertical="center" wrapText="1"/>
      <protection hidden="1"/>
    </xf>
    <xf numFmtId="0" fontId="13" fillId="0" borderId="20" xfId="0" applyNumberFormat="1" applyFont="1" applyBorder="1" applyAlignment="1" applyProtection="1">
      <alignment horizontal="center" vertical="center" wrapText="1"/>
      <protection hidden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4</xdr:row>
      <xdr:rowOff>0</xdr:rowOff>
    </xdr:from>
    <xdr:to>
      <xdr:col>0</xdr:col>
      <xdr:colOff>257175</xdr:colOff>
      <xdr:row>5</xdr:row>
      <xdr:rowOff>28575</xdr:rowOff>
    </xdr:to>
    <xdr:pic>
      <xdr:nvPicPr>
        <xdr:cNvPr id="1" name="Picture 1" descr="kpi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1076325"/>
          <a:ext cx="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266700</xdr:colOff>
      <xdr:row>3</xdr:row>
      <xdr:rowOff>28575</xdr:rowOff>
    </xdr:from>
    <xdr:to>
      <xdr:col>6</xdr:col>
      <xdr:colOff>28575</xdr:colOff>
      <xdr:row>5</xdr:row>
      <xdr:rowOff>0</xdr:rowOff>
    </xdr:to>
    <xdr:pic>
      <xdr:nvPicPr>
        <xdr:cNvPr id="2" name="Picture 6" descr="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62025" y="704850"/>
          <a:ext cx="10953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257175</xdr:colOff>
      <xdr:row>4</xdr:row>
      <xdr:rowOff>0</xdr:rowOff>
    </xdr:from>
    <xdr:to>
      <xdr:col>0</xdr:col>
      <xdr:colOff>257175</xdr:colOff>
      <xdr:row>5</xdr:row>
      <xdr:rowOff>28575</xdr:rowOff>
    </xdr:to>
    <xdr:pic>
      <xdr:nvPicPr>
        <xdr:cNvPr id="3" name="Picture 1" descr="kpi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1076325"/>
          <a:ext cx="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266700</xdr:colOff>
      <xdr:row>3</xdr:row>
      <xdr:rowOff>28575</xdr:rowOff>
    </xdr:from>
    <xdr:to>
      <xdr:col>6</xdr:col>
      <xdr:colOff>28575</xdr:colOff>
      <xdr:row>5</xdr:row>
      <xdr:rowOff>0</xdr:rowOff>
    </xdr:to>
    <xdr:pic>
      <xdr:nvPicPr>
        <xdr:cNvPr id="4" name="Picture 6" descr="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62025" y="704850"/>
          <a:ext cx="10953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362"/>
  <sheetViews>
    <sheetView view="pageBreakPreview" zoomScaleSheetLayoutView="100" zoomScalePageLayoutView="0" workbookViewId="0" topLeftCell="A1">
      <selection activeCell="C11" sqref="A11:IV13"/>
    </sheetView>
  </sheetViews>
  <sheetFormatPr defaultColWidth="9.00390625" defaultRowHeight="12.75"/>
  <cols>
    <col min="1" max="1" width="7.75390625" style="0" customWidth="1"/>
    <col min="2" max="2" width="8.625" style="0" customWidth="1"/>
    <col min="3" max="3" width="59.375" style="0" customWidth="1"/>
    <col min="4" max="4" width="6.875" style="482" customWidth="1"/>
  </cols>
  <sheetData>
    <row r="2" spans="3:4" ht="14.25">
      <c r="C2" s="489"/>
      <c r="D2" s="483"/>
    </row>
    <row r="3" spans="1:4" ht="12.75">
      <c r="A3" s="697" t="s">
        <v>332</v>
      </c>
      <c r="B3" s="699" t="s">
        <v>333</v>
      </c>
      <c r="C3" s="701" t="s">
        <v>57</v>
      </c>
      <c r="D3" s="702" t="s">
        <v>334</v>
      </c>
    </row>
    <row r="4" spans="1:4" ht="12.75">
      <c r="A4" s="698"/>
      <c r="B4" s="700"/>
      <c r="C4" s="697"/>
      <c r="D4" s="703"/>
    </row>
    <row r="5" spans="1:4" ht="14.25">
      <c r="A5" s="704" t="s">
        <v>335</v>
      </c>
      <c r="B5" s="704">
        <v>120</v>
      </c>
      <c r="C5" s="484" t="s">
        <v>336</v>
      </c>
      <c r="D5" s="485">
        <v>121</v>
      </c>
    </row>
    <row r="6" spans="1:4" ht="14.25">
      <c r="A6" s="705"/>
      <c r="B6" s="705"/>
      <c r="C6" s="484" t="s">
        <v>337</v>
      </c>
      <c r="D6" s="485">
        <v>122</v>
      </c>
    </row>
    <row r="7" spans="1:4" ht="14.25">
      <c r="A7" s="705"/>
      <c r="B7" s="705"/>
      <c r="C7" s="484" t="s">
        <v>338</v>
      </c>
      <c r="D7" s="485">
        <v>123</v>
      </c>
    </row>
    <row r="8" spans="1:4" ht="14.25">
      <c r="A8" s="705"/>
      <c r="B8" s="705"/>
      <c r="C8" s="484" t="s">
        <v>339</v>
      </c>
      <c r="D8" s="485">
        <v>124</v>
      </c>
    </row>
    <row r="9" spans="1:4" ht="14.25">
      <c r="A9" s="705"/>
      <c r="B9" s="705"/>
      <c r="C9" s="484" t="s">
        <v>340</v>
      </c>
      <c r="D9" s="485">
        <v>125</v>
      </c>
    </row>
    <row r="10" spans="1:4" ht="14.25">
      <c r="A10" s="705"/>
      <c r="B10" s="705"/>
      <c r="C10" s="484" t="s">
        <v>341</v>
      </c>
      <c r="D10" s="485">
        <v>126</v>
      </c>
    </row>
    <row r="11" spans="1:4" ht="14.25">
      <c r="A11" s="705"/>
      <c r="B11" s="705"/>
      <c r="C11" s="484" t="s">
        <v>342</v>
      </c>
      <c r="D11" s="485">
        <v>127</v>
      </c>
    </row>
    <row r="12" spans="1:4" ht="14.25">
      <c r="A12" s="705"/>
      <c r="B12" s="705"/>
      <c r="C12" s="484" t="s">
        <v>343</v>
      </c>
      <c r="D12" s="485">
        <v>128</v>
      </c>
    </row>
    <row r="13" spans="1:4" ht="14.25">
      <c r="A13" s="705"/>
      <c r="B13" s="705"/>
      <c r="C13" s="484" t="s">
        <v>344</v>
      </c>
      <c r="D13" s="485">
        <v>129</v>
      </c>
    </row>
    <row r="14" spans="1:4" ht="14.25">
      <c r="A14" s="705"/>
      <c r="B14" s="705"/>
      <c r="C14" s="484" t="s">
        <v>137</v>
      </c>
      <c r="D14" s="485">
        <v>130</v>
      </c>
    </row>
    <row r="15" spans="1:4" ht="14.25">
      <c r="A15" s="705"/>
      <c r="B15" s="705"/>
      <c r="C15" s="484" t="s">
        <v>345</v>
      </c>
      <c r="D15" s="485">
        <v>131</v>
      </c>
    </row>
    <row r="16" spans="1:4" ht="14.25">
      <c r="A16" s="705"/>
      <c r="B16" s="705"/>
      <c r="C16" s="484" t="s">
        <v>346</v>
      </c>
      <c r="D16" s="485">
        <v>132</v>
      </c>
    </row>
    <row r="17" spans="1:4" ht="14.25">
      <c r="A17" s="705"/>
      <c r="B17" s="705"/>
      <c r="C17" s="484" t="s">
        <v>347</v>
      </c>
      <c r="D17" s="485">
        <v>133</v>
      </c>
    </row>
    <row r="18" spans="1:4" ht="14.25">
      <c r="A18" s="705"/>
      <c r="B18" s="705"/>
      <c r="C18" s="484" t="s">
        <v>348</v>
      </c>
      <c r="D18" s="485">
        <v>134</v>
      </c>
    </row>
    <row r="19" spans="1:4" ht="14.25">
      <c r="A19" s="705"/>
      <c r="B19" s="705"/>
      <c r="C19" s="484" t="s">
        <v>349</v>
      </c>
      <c r="D19" s="485">
        <v>135</v>
      </c>
    </row>
    <row r="20" spans="1:4" ht="14.25">
      <c r="A20" s="705"/>
      <c r="B20" s="705"/>
      <c r="C20" s="484" t="s">
        <v>350</v>
      </c>
      <c r="D20" s="485">
        <v>136</v>
      </c>
    </row>
    <row r="21" spans="1:4" ht="14.25">
      <c r="A21" s="706"/>
      <c r="B21" s="706"/>
      <c r="C21" s="484" t="s">
        <v>351</v>
      </c>
      <c r="D21" s="485">
        <v>137</v>
      </c>
    </row>
    <row r="22" spans="1:4" ht="14.25">
      <c r="A22" s="704" t="s">
        <v>352</v>
      </c>
      <c r="B22" s="704">
        <v>140</v>
      </c>
      <c r="C22" s="484" t="s">
        <v>353</v>
      </c>
      <c r="D22" s="485">
        <v>141</v>
      </c>
    </row>
    <row r="23" spans="1:4" ht="14.25">
      <c r="A23" s="707"/>
      <c r="B23" s="707"/>
      <c r="C23" s="484" t="s">
        <v>354</v>
      </c>
      <c r="D23" s="485">
        <v>142</v>
      </c>
    </row>
    <row r="24" spans="1:4" ht="14.25">
      <c r="A24" s="707"/>
      <c r="B24" s="707"/>
      <c r="C24" s="484" t="s">
        <v>355</v>
      </c>
      <c r="D24" s="485">
        <v>143</v>
      </c>
    </row>
    <row r="25" spans="1:4" ht="14.25">
      <c r="A25" s="707"/>
      <c r="B25" s="707"/>
      <c r="C25" s="484" t="s">
        <v>356</v>
      </c>
      <c r="D25" s="485">
        <v>144</v>
      </c>
    </row>
    <row r="26" spans="1:4" ht="14.25">
      <c r="A26" s="707"/>
      <c r="B26" s="707"/>
      <c r="C26" s="484" t="s">
        <v>357</v>
      </c>
      <c r="D26" s="485">
        <v>145</v>
      </c>
    </row>
    <row r="27" spans="1:4" ht="14.25">
      <c r="A27" s="707"/>
      <c r="B27" s="707"/>
      <c r="C27" s="484" t="s">
        <v>358</v>
      </c>
      <c r="D27" s="485">
        <v>146</v>
      </c>
    </row>
    <row r="28" spans="1:4" ht="14.25">
      <c r="A28" s="707"/>
      <c r="B28" s="707"/>
      <c r="C28" s="484" t="s">
        <v>359</v>
      </c>
      <c r="D28" s="485">
        <v>147</v>
      </c>
    </row>
    <row r="29" spans="1:4" ht="14.25">
      <c r="A29" s="707"/>
      <c r="B29" s="707"/>
      <c r="C29" s="484" t="s">
        <v>360</v>
      </c>
      <c r="D29" s="485">
        <v>148</v>
      </c>
    </row>
    <row r="30" spans="1:4" ht="14.25">
      <c r="A30" s="707"/>
      <c r="B30" s="707"/>
      <c r="C30" s="484" t="s">
        <v>361</v>
      </c>
      <c r="D30" s="485">
        <v>149</v>
      </c>
    </row>
    <row r="31" spans="1:4" ht="14.25">
      <c r="A31" s="707"/>
      <c r="B31" s="707"/>
      <c r="C31" s="484" t="s">
        <v>362</v>
      </c>
      <c r="D31" s="485">
        <v>150</v>
      </c>
    </row>
    <row r="32" spans="1:4" ht="14.25">
      <c r="A32" s="707"/>
      <c r="B32" s="707"/>
      <c r="C32" s="484" t="s">
        <v>363</v>
      </c>
      <c r="D32" s="485">
        <v>151</v>
      </c>
    </row>
    <row r="33" spans="1:4" ht="14.25">
      <c r="A33" s="707"/>
      <c r="B33" s="707"/>
      <c r="C33" s="484" t="s">
        <v>364</v>
      </c>
      <c r="D33" s="485">
        <v>152</v>
      </c>
    </row>
    <row r="34" spans="1:4" ht="14.25">
      <c r="A34" s="707"/>
      <c r="B34" s="707"/>
      <c r="C34" s="484" t="s">
        <v>365</v>
      </c>
      <c r="D34" s="485">
        <v>153</v>
      </c>
    </row>
    <row r="35" spans="1:4" ht="14.25">
      <c r="A35" s="707"/>
      <c r="B35" s="707"/>
      <c r="C35" s="484" t="s">
        <v>366</v>
      </c>
      <c r="D35" s="485">
        <v>154</v>
      </c>
    </row>
    <row r="36" spans="1:4" ht="14.25">
      <c r="A36" s="708"/>
      <c r="B36" s="708"/>
      <c r="C36" s="484" t="s">
        <v>367</v>
      </c>
      <c r="D36" s="485">
        <v>155</v>
      </c>
    </row>
    <row r="37" spans="1:4" ht="14.25">
      <c r="A37" s="709" t="s">
        <v>368</v>
      </c>
      <c r="B37" s="709">
        <v>160</v>
      </c>
      <c r="C37" s="484" t="s">
        <v>369</v>
      </c>
      <c r="D37" s="485">
        <v>161</v>
      </c>
    </row>
    <row r="38" spans="1:4" ht="14.25">
      <c r="A38" s="710"/>
      <c r="B38" s="710"/>
      <c r="C38" s="484" t="s">
        <v>370</v>
      </c>
      <c r="D38" s="485">
        <v>162</v>
      </c>
    </row>
    <row r="39" spans="1:4" ht="14.25">
      <c r="A39" s="710"/>
      <c r="B39" s="710"/>
      <c r="C39" s="484" t="s">
        <v>371</v>
      </c>
      <c r="D39" s="485">
        <v>163</v>
      </c>
    </row>
    <row r="40" spans="1:4" ht="14.25">
      <c r="A40" s="710"/>
      <c r="B40" s="710"/>
      <c r="C40" s="484" t="s">
        <v>372</v>
      </c>
      <c r="D40" s="485">
        <v>164</v>
      </c>
    </row>
    <row r="41" spans="1:4" ht="14.25">
      <c r="A41" s="710"/>
      <c r="B41" s="710"/>
      <c r="C41" s="484" t="s">
        <v>373</v>
      </c>
      <c r="D41" s="485">
        <v>165</v>
      </c>
    </row>
    <row r="42" spans="1:4" ht="14.25">
      <c r="A42" s="710"/>
      <c r="B42" s="710"/>
      <c r="C42" s="484" t="s">
        <v>374</v>
      </c>
      <c r="D42" s="485">
        <v>166</v>
      </c>
    </row>
    <row r="43" spans="1:4" ht="14.25">
      <c r="A43" s="710"/>
      <c r="B43" s="710"/>
      <c r="C43" s="484" t="s">
        <v>375</v>
      </c>
      <c r="D43" s="485">
        <v>167</v>
      </c>
    </row>
    <row r="44" spans="1:4" ht="14.25">
      <c r="A44" s="710"/>
      <c r="B44" s="710"/>
      <c r="C44" s="484" t="s">
        <v>376</v>
      </c>
      <c r="D44" s="485">
        <v>168</v>
      </c>
    </row>
    <row r="45" spans="1:4" ht="14.25">
      <c r="A45" s="710"/>
      <c r="B45" s="710"/>
      <c r="C45" s="484" t="s">
        <v>377</v>
      </c>
      <c r="D45" s="485">
        <v>169</v>
      </c>
    </row>
    <row r="46" spans="1:4" ht="14.25">
      <c r="A46" s="711"/>
      <c r="B46" s="711"/>
      <c r="C46" s="484" t="s">
        <v>378</v>
      </c>
      <c r="D46" s="485">
        <v>170</v>
      </c>
    </row>
    <row r="47" spans="1:4" ht="14.25">
      <c r="A47" s="709" t="s">
        <v>379</v>
      </c>
      <c r="B47" s="709">
        <v>180</v>
      </c>
      <c r="C47" s="484" t="s">
        <v>380</v>
      </c>
      <c r="D47" s="485">
        <v>181</v>
      </c>
    </row>
    <row r="48" spans="1:4" ht="14.25">
      <c r="A48" s="710"/>
      <c r="B48" s="710"/>
      <c r="C48" s="484" t="s">
        <v>381</v>
      </c>
      <c r="D48" s="485">
        <v>182</v>
      </c>
    </row>
    <row r="49" spans="1:4" ht="14.25">
      <c r="A49" s="710"/>
      <c r="B49" s="710"/>
      <c r="C49" s="484" t="s">
        <v>382</v>
      </c>
      <c r="D49" s="485">
        <v>183</v>
      </c>
    </row>
    <row r="50" spans="1:4" ht="14.25">
      <c r="A50" s="710"/>
      <c r="B50" s="710"/>
      <c r="C50" s="484" t="s">
        <v>383</v>
      </c>
      <c r="D50" s="485">
        <v>184</v>
      </c>
    </row>
    <row r="51" spans="1:4" ht="14.25">
      <c r="A51" s="710"/>
      <c r="B51" s="710"/>
      <c r="C51" s="484" t="s">
        <v>384</v>
      </c>
      <c r="D51" s="485">
        <v>185</v>
      </c>
    </row>
    <row r="52" spans="1:4" ht="14.25">
      <c r="A52" s="710"/>
      <c r="B52" s="710"/>
      <c r="C52" s="484" t="s">
        <v>385</v>
      </c>
      <c r="D52" s="485">
        <v>186</v>
      </c>
    </row>
    <row r="53" spans="1:4" ht="14.25">
      <c r="A53" s="710"/>
      <c r="B53" s="710"/>
      <c r="C53" s="484" t="s">
        <v>386</v>
      </c>
      <c r="D53" s="485">
        <v>187</v>
      </c>
    </row>
    <row r="54" spans="1:4" ht="14.25">
      <c r="A54" s="710"/>
      <c r="B54" s="710"/>
      <c r="C54" s="484" t="s">
        <v>387</v>
      </c>
      <c r="D54" s="485">
        <v>188</v>
      </c>
    </row>
    <row r="55" spans="1:4" ht="14.25">
      <c r="A55" s="710"/>
      <c r="B55" s="710"/>
      <c r="C55" s="484" t="s">
        <v>388</v>
      </c>
      <c r="D55" s="485">
        <v>189</v>
      </c>
    </row>
    <row r="56" spans="1:4" ht="14.25">
      <c r="A56" s="710"/>
      <c r="B56" s="710"/>
      <c r="C56" s="484" t="s">
        <v>389</v>
      </c>
      <c r="D56" s="485">
        <v>190</v>
      </c>
    </row>
    <row r="57" spans="1:4" ht="14.25">
      <c r="A57" s="710"/>
      <c r="B57" s="710"/>
      <c r="C57" s="484" t="s">
        <v>390</v>
      </c>
      <c r="D57" s="485">
        <v>191</v>
      </c>
    </row>
    <row r="58" spans="1:4" ht="14.25">
      <c r="A58" s="710"/>
      <c r="B58" s="710"/>
      <c r="C58" s="484" t="s">
        <v>391</v>
      </c>
      <c r="D58" s="485">
        <v>192</v>
      </c>
    </row>
    <row r="59" spans="1:4" ht="14.25">
      <c r="A59" s="710"/>
      <c r="B59" s="710"/>
      <c r="C59" s="484" t="s">
        <v>392</v>
      </c>
      <c r="D59" s="485">
        <v>193</v>
      </c>
    </row>
    <row r="60" spans="1:4" ht="14.25">
      <c r="A60" s="711"/>
      <c r="B60" s="711"/>
      <c r="C60" s="484" t="s">
        <v>393</v>
      </c>
      <c r="D60" s="485">
        <v>194</v>
      </c>
    </row>
    <row r="61" spans="1:4" ht="14.25">
      <c r="A61" s="709" t="s">
        <v>394</v>
      </c>
      <c r="B61" s="709">
        <v>200</v>
      </c>
      <c r="C61" s="484" t="s">
        <v>395</v>
      </c>
      <c r="D61" s="485">
        <v>201</v>
      </c>
    </row>
    <row r="62" spans="1:4" ht="14.25">
      <c r="A62" s="712"/>
      <c r="B62" s="712"/>
      <c r="C62" s="484" t="s">
        <v>396</v>
      </c>
      <c r="D62" s="485">
        <v>202</v>
      </c>
    </row>
    <row r="63" spans="1:4" ht="14.25">
      <c r="A63" s="712"/>
      <c r="B63" s="712"/>
      <c r="C63" s="484" t="s">
        <v>397</v>
      </c>
      <c r="D63" s="485">
        <v>203</v>
      </c>
    </row>
    <row r="64" spans="1:4" ht="14.25">
      <c r="A64" s="712"/>
      <c r="B64" s="712"/>
      <c r="C64" s="484" t="s">
        <v>398</v>
      </c>
      <c r="D64" s="485">
        <v>204</v>
      </c>
    </row>
    <row r="65" spans="1:4" ht="14.25">
      <c r="A65" s="712"/>
      <c r="B65" s="712"/>
      <c r="C65" s="484" t="s">
        <v>399</v>
      </c>
      <c r="D65" s="485">
        <v>205</v>
      </c>
    </row>
    <row r="66" spans="1:4" ht="14.25">
      <c r="A66" s="712"/>
      <c r="B66" s="712"/>
      <c r="C66" s="484" t="s">
        <v>400</v>
      </c>
      <c r="D66" s="485">
        <v>206</v>
      </c>
    </row>
    <row r="67" spans="1:4" ht="14.25">
      <c r="A67" s="712"/>
      <c r="B67" s="712"/>
      <c r="C67" s="484" t="s">
        <v>401</v>
      </c>
      <c r="D67" s="485">
        <v>207</v>
      </c>
    </row>
    <row r="68" spans="1:4" ht="14.25">
      <c r="A68" s="712"/>
      <c r="B68" s="712"/>
      <c r="C68" s="484" t="s">
        <v>402</v>
      </c>
      <c r="D68" s="485">
        <v>208</v>
      </c>
    </row>
    <row r="69" spans="1:4" ht="14.25">
      <c r="A69" s="713"/>
      <c r="B69" s="713"/>
      <c r="C69" s="484" t="s">
        <v>403</v>
      </c>
      <c r="D69" s="485">
        <v>209</v>
      </c>
    </row>
    <row r="70" spans="1:4" ht="14.25">
      <c r="A70" s="709" t="s">
        <v>404</v>
      </c>
      <c r="B70" s="709">
        <v>270</v>
      </c>
      <c r="C70" s="484" t="s">
        <v>405</v>
      </c>
      <c r="D70" s="485">
        <v>271</v>
      </c>
    </row>
    <row r="71" spans="1:4" ht="14.25">
      <c r="A71" s="714"/>
      <c r="B71" s="714"/>
      <c r="C71" s="484" t="s">
        <v>406</v>
      </c>
      <c r="D71" s="485">
        <v>272</v>
      </c>
    </row>
    <row r="72" spans="1:4" ht="14.25">
      <c r="A72" s="714"/>
      <c r="B72" s="714"/>
      <c r="C72" s="484" t="s">
        <v>407</v>
      </c>
      <c r="D72" s="485">
        <v>273</v>
      </c>
    </row>
    <row r="73" spans="1:4" ht="14.25">
      <c r="A73" s="714"/>
      <c r="B73" s="714"/>
      <c r="C73" s="484" t="s">
        <v>408</v>
      </c>
      <c r="D73" s="485">
        <v>274</v>
      </c>
    </row>
    <row r="74" spans="1:4" ht="14.25">
      <c r="A74" s="715"/>
      <c r="B74" s="715"/>
      <c r="C74" s="484" t="s">
        <v>409</v>
      </c>
      <c r="D74" s="485">
        <v>275</v>
      </c>
    </row>
    <row r="75" spans="1:4" ht="14.25">
      <c r="A75" s="709" t="s">
        <v>410</v>
      </c>
      <c r="B75" s="709">
        <v>300</v>
      </c>
      <c r="C75" s="484" t="s">
        <v>411</v>
      </c>
      <c r="D75" s="485">
        <v>301</v>
      </c>
    </row>
    <row r="76" spans="1:4" ht="14.25">
      <c r="A76" s="712"/>
      <c r="B76" s="712"/>
      <c r="C76" s="484" t="s">
        <v>412</v>
      </c>
      <c r="D76" s="485">
        <v>302</v>
      </c>
    </row>
    <row r="77" spans="1:4" ht="14.25">
      <c r="A77" s="712"/>
      <c r="B77" s="712"/>
      <c r="C77" s="484" t="s">
        <v>413</v>
      </c>
      <c r="D77" s="485">
        <v>303</v>
      </c>
    </row>
    <row r="78" spans="1:4" ht="14.25">
      <c r="A78" s="712"/>
      <c r="B78" s="712"/>
      <c r="C78" s="484" t="s">
        <v>414</v>
      </c>
      <c r="D78" s="485">
        <v>304</v>
      </c>
    </row>
    <row r="79" spans="1:4" ht="14.25">
      <c r="A79" s="712"/>
      <c r="B79" s="712"/>
      <c r="C79" s="484" t="s">
        <v>415</v>
      </c>
      <c r="D79" s="485">
        <v>305</v>
      </c>
    </row>
    <row r="80" spans="1:4" ht="14.25">
      <c r="A80" s="712"/>
      <c r="B80" s="712"/>
      <c r="C80" s="484" t="s">
        <v>416</v>
      </c>
      <c r="D80" s="485">
        <v>306</v>
      </c>
    </row>
    <row r="81" spans="1:4" ht="14.25">
      <c r="A81" s="712"/>
      <c r="B81" s="712"/>
      <c r="C81" s="484" t="s">
        <v>417</v>
      </c>
      <c r="D81" s="485">
        <v>307</v>
      </c>
    </row>
    <row r="82" spans="1:4" ht="14.25">
      <c r="A82" s="712"/>
      <c r="B82" s="712"/>
      <c r="C82" s="484" t="s">
        <v>418</v>
      </c>
      <c r="D82" s="485">
        <v>308</v>
      </c>
    </row>
    <row r="83" spans="1:4" ht="14.25">
      <c r="A83" s="712"/>
      <c r="B83" s="712"/>
      <c r="C83" s="484" t="s">
        <v>419</v>
      </c>
      <c r="D83" s="485">
        <v>309</v>
      </c>
    </row>
    <row r="84" spans="1:4" ht="14.25">
      <c r="A84" s="713"/>
      <c r="B84" s="713"/>
      <c r="C84" s="484" t="s">
        <v>420</v>
      </c>
      <c r="D84" s="485">
        <v>310</v>
      </c>
    </row>
    <row r="85" spans="1:4" ht="14.25">
      <c r="A85" s="709" t="s">
        <v>421</v>
      </c>
      <c r="B85" s="709">
        <v>320</v>
      </c>
      <c r="C85" s="484" t="s">
        <v>422</v>
      </c>
      <c r="D85" s="485">
        <v>321</v>
      </c>
    </row>
    <row r="86" spans="1:4" ht="14.25">
      <c r="A86" s="710"/>
      <c r="B86" s="710"/>
      <c r="C86" s="484" t="s">
        <v>423</v>
      </c>
      <c r="D86" s="485">
        <v>322</v>
      </c>
    </row>
    <row r="87" spans="1:4" ht="14.25">
      <c r="A87" s="710"/>
      <c r="B87" s="710"/>
      <c r="C87" s="484" t="s">
        <v>424</v>
      </c>
      <c r="D87" s="485">
        <v>323</v>
      </c>
    </row>
    <row r="88" spans="1:4" ht="14.25">
      <c r="A88" s="710"/>
      <c r="B88" s="710"/>
      <c r="C88" s="484" t="s">
        <v>425</v>
      </c>
      <c r="D88" s="485">
        <v>324</v>
      </c>
    </row>
    <row r="89" spans="1:4" ht="14.25">
      <c r="A89" s="711"/>
      <c r="B89" s="711"/>
      <c r="C89" s="484" t="s">
        <v>426</v>
      </c>
      <c r="D89" s="485">
        <v>325</v>
      </c>
    </row>
    <row r="90" spans="1:4" ht="14.25">
      <c r="A90" s="709" t="s">
        <v>427</v>
      </c>
      <c r="B90" s="709">
        <v>350</v>
      </c>
      <c r="C90" s="484" t="s">
        <v>428</v>
      </c>
      <c r="D90" s="485">
        <v>351</v>
      </c>
    </row>
    <row r="91" spans="1:4" ht="14.25">
      <c r="A91" s="710"/>
      <c r="B91" s="710"/>
      <c r="C91" s="484" t="s">
        <v>429</v>
      </c>
      <c r="D91" s="485">
        <v>352</v>
      </c>
    </row>
    <row r="92" spans="1:4" ht="14.25">
      <c r="A92" s="710"/>
      <c r="B92" s="710"/>
      <c r="C92" s="484" t="s">
        <v>430</v>
      </c>
      <c r="D92" s="485">
        <v>353</v>
      </c>
    </row>
    <row r="93" spans="1:4" ht="14.25">
      <c r="A93" s="710"/>
      <c r="B93" s="710"/>
      <c r="C93" s="484" t="s">
        <v>431</v>
      </c>
      <c r="D93" s="485">
        <v>354</v>
      </c>
    </row>
    <row r="94" spans="1:4" ht="14.25">
      <c r="A94" s="710"/>
      <c r="B94" s="710"/>
      <c r="C94" s="484" t="s">
        <v>432</v>
      </c>
      <c r="D94" s="485">
        <v>355</v>
      </c>
    </row>
    <row r="95" spans="1:4" ht="14.25">
      <c r="A95" s="710"/>
      <c r="B95" s="710"/>
      <c r="C95" s="484" t="s">
        <v>433</v>
      </c>
      <c r="D95" s="485">
        <v>356</v>
      </c>
    </row>
    <row r="96" spans="1:4" ht="14.25">
      <c r="A96" s="710"/>
      <c r="B96" s="710"/>
      <c r="C96" s="484" t="s">
        <v>434</v>
      </c>
      <c r="D96" s="485">
        <v>357</v>
      </c>
    </row>
    <row r="97" spans="1:4" ht="14.25">
      <c r="A97" s="711"/>
      <c r="B97" s="711"/>
      <c r="C97" s="484" t="s">
        <v>435</v>
      </c>
      <c r="D97" s="485">
        <v>358</v>
      </c>
    </row>
    <row r="98" spans="1:4" ht="14.25">
      <c r="A98" s="151"/>
      <c r="B98" s="151"/>
      <c r="C98" s="486"/>
      <c r="D98" s="487"/>
    </row>
    <row r="99" spans="1:4" ht="14.25">
      <c r="A99" s="151"/>
      <c r="B99" s="151"/>
      <c r="C99" s="486"/>
      <c r="D99" s="487"/>
    </row>
    <row r="100" spans="1:4" ht="14.25">
      <c r="A100" s="151"/>
      <c r="B100" s="151"/>
      <c r="C100" s="486"/>
      <c r="D100" s="487"/>
    </row>
    <row r="101" spans="1:4" ht="14.25">
      <c r="A101" s="151"/>
      <c r="B101" s="151"/>
      <c r="C101" s="486"/>
      <c r="D101" s="487"/>
    </row>
    <row r="102" spans="1:4" ht="14.25">
      <c r="A102" s="151"/>
      <c r="B102" s="151"/>
      <c r="C102" s="486"/>
      <c r="D102" s="487"/>
    </row>
    <row r="103" spans="1:4" ht="14.25">
      <c r="A103" s="151"/>
      <c r="B103" s="151"/>
      <c r="C103" s="486"/>
      <c r="D103" s="487"/>
    </row>
    <row r="104" spans="1:4" ht="14.25">
      <c r="A104" s="151"/>
      <c r="B104" s="151"/>
      <c r="C104" s="486"/>
      <c r="D104" s="487"/>
    </row>
    <row r="105" spans="1:4" ht="16.5" customHeight="1">
      <c r="A105" s="151"/>
      <c r="B105" s="151"/>
      <c r="C105" s="486"/>
      <c r="D105" s="487"/>
    </row>
    <row r="106" spans="1:4" ht="14.25">
      <c r="A106" s="151"/>
      <c r="B106" s="151"/>
      <c r="C106" s="486"/>
      <c r="D106" s="487"/>
    </row>
    <row r="107" spans="1:4" ht="14.25">
      <c r="A107" s="151"/>
      <c r="B107" s="151"/>
      <c r="C107" s="486"/>
      <c r="D107" s="487"/>
    </row>
    <row r="108" spans="1:4" ht="14.25">
      <c r="A108" s="151"/>
      <c r="B108" s="151"/>
      <c r="C108" s="486"/>
      <c r="D108" s="487"/>
    </row>
    <row r="109" spans="1:4" ht="14.25">
      <c r="A109" s="151"/>
      <c r="B109" s="151"/>
      <c r="C109" s="486"/>
      <c r="D109" s="487"/>
    </row>
    <row r="110" spans="1:4" ht="14.25">
      <c r="A110" s="151"/>
      <c r="B110" s="151"/>
      <c r="C110" s="486"/>
      <c r="D110" s="487"/>
    </row>
    <row r="111" spans="1:4" ht="14.25">
      <c r="A111" s="151"/>
      <c r="B111" s="151"/>
      <c r="C111" s="486"/>
      <c r="D111" s="487"/>
    </row>
    <row r="112" spans="1:4" ht="14.25">
      <c r="A112" s="151"/>
      <c r="B112" s="151"/>
      <c r="C112" s="486"/>
      <c r="D112" s="487"/>
    </row>
    <row r="113" spans="1:4" ht="14.25">
      <c r="A113" s="151"/>
      <c r="B113" s="151"/>
      <c r="C113" s="486"/>
      <c r="D113" s="487"/>
    </row>
    <row r="114" spans="1:4" ht="14.25">
      <c r="A114" s="151"/>
      <c r="B114" s="151"/>
      <c r="C114" s="486"/>
      <c r="D114" s="487"/>
    </row>
    <row r="115" spans="1:4" ht="14.25">
      <c r="A115" s="151"/>
      <c r="B115" s="151"/>
      <c r="C115" s="486"/>
      <c r="D115" s="487"/>
    </row>
    <row r="116" spans="1:4" ht="14.25">
      <c r="A116" s="151"/>
      <c r="B116" s="151"/>
      <c r="C116" s="486"/>
      <c r="D116" s="487"/>
    </row>
    <row r="117" spans="1:4" ht="14.25">
      <c r="A117" s="151"/>
      <c r="B117" s="151"/>
      <c r="C117" s="486"/>
      <c r="D117" s="487"/>
    </row>
    <row r="118" spans="1:4" ht="14.25">
      <c r="A118" s="151"/>
      <c r="B118" s="151"/>
      <c r="C118" s="486"/>
      <c r="D118" s="487"/>
    </row>
    <row r="119" spans="1:4" ht="14.25">
      <c r="A119" s="151"/>
      <c r="B119" s="151"/>
      <c r="C119" s="486"/>
      <c r="D119" s="487"/>
    </row>
    <row r="120" spans="1:4" ht="14.25">
      <c r="A120" s="151"/>
      <c r="B120" s="151"/>
      <c r="C120" s="486"/>
      <c r="D120" s="487"/>
    </row>
    <row r="121" spans="1:4" ht="14.25">
      <c r="A121" s="151"/>
      <c r="B121" s="151"/>
      <c r="C121" s="486"/>
      <c r="D121" s="487"/>
    </row>
    <row r="122" spans="1:4" ht="14.25">
      <c r="A122" s="151"/>
      <c r="B122" s="151"/>
      <c r="C122" s="486"/>
      <c r="D122" s="487"/>
    </row>
    <row r="123" spans="1:4" ht="14.25">
      <c r="A123" s="151"/>
      <c r="B123" s="151"/>
      <c r="C123" s="486"/>
      <c r="D123" s="487"/>
    </row>
    <row r="124" spans="1:4" ht="14.25">
      <c r="A124" s="151"/>
      <c r="B124" s="151"/>
      <c r="C124" s="486"/>
      <c r="D124" s="487"/>
    </row>
    <row r="125" spans="1:4" ht="14.25">
      <c r="A125" s="151"/>
      <c r="B125" s="151"/>
      <c r="C125" s="486"/>
      <c r="D125" s="487"/>
    </row>
    <row r="126" spans="1:4" ht="14.25">
      <c r="A126" s="151"/>
      <c r="B126" s="151"/>
      <c r="C126" s="486"/>
      <c r="D126" s="487"/>
    </row>
    <row r="127" spans="1:4" ht="14.25">
      <c r="A127" s="151"/>
      <c r="B127" s="151"/>
      <c r="C127" s="486"/>
      <c r="D127" s="487"/>
    </row>
    <row r="128" spans="1:4" ht="14.25">
      <c r="A128" s="151"/>
      <c r="B128" s="151"/>
      <c r="C128" s="486"/>
      <c r="D128" s="487"/>
    </row>
    <row r="129" spans="1:4" ht="14.25">
      <c r="A129" s="151"/>
      <c r="B129" s="151"/>
      <c r="C129" s="486"/>
      <c r="D129" s="487"/>
    </row>
    <row r="130" spans="1:4" ht="14.25">
      <c r="A130" s="151"/>
      <c r="B130" s="151"/>
      <c r="C130" s="486"/>
      <c r="D130" s="487"/>
    </row>
    <row r="131" spans="1:4" ht="14.25" hidden="1">
      <c r="A131" s="151"/>
      <c r="B131" s="151"/>
      <c r="C131" s="486"/>
      <c r="D131" s="487"/>
    </row>
    <row r="132" spans="1:4" ht="14.25" hidden="1">
      <c r="A132" s="151"/>
      <c r="B132" s="151"/>
      <c r="C132" s="486"/>
      <c r="D132" s="487"/>
    </row>
    <row r="133" spans="1:4" ht="14.25" hidden="1">
      <c r="A133" s="151"/>
      <c r="B133" s="151"/>
      <c r="C133" s="486"/>
      <c r="D133" s="487"/>
    </row>
    <row r="134" spans="1:4" ht="14.25" hidden="1">
      <c r="A134" s="151"/>
      <c r="B134" s="151"/>
      <c r="C134" s="486"/>
      <c r="D134" s="487"/>
    </row>
    <row r="135" spans="1:4" ht="14.25">
      <c r="A135" s="151"/>
      <c r="B135" s="151"/>
      <c r="C135" s="486"/>
      <c r="D135" s="487"/>
    </row>
    <row r="136" spans="1:4" ht="14.25">
      <c r="A136" s="151"/>
      <c r="B136" s="151"/>
      <c r="C136" s="486"/>
      <c r="D136" s="487"/>
    </row>
    <row r="137" spans="1:4" ht="14.25">
      <c r="A137" s="151"/>
      <c r="B137" s="151"/>
      <c r="C137" s="486"/>
      <c r="D137" s="487"/>
    </row>
    <row r="138" spans="1:4" ht="14.25">
      <c r="A138" s="151"/>
      <c r="B138" s="151"/>
      <c r="C138" s="486"/>
      <c r="D138" s="487"/>
    </row>
    <row r="139" spans="1:4" ht="14.25">
      <c r="A139" s="151"/>
      <c r="B139" s="151"/>
      <c r="C139" s="486"/>
      <c r="D139" s="487"/>
    </row>
    <row r="140" spans="1:4" ht="14.25">
      <c r="A140" s="151"/>
      <c r="B140" s="151"/>
      <c r="C140" s="486"/>
      <c r="D140" s="487"/>
    </row>
    <row r="141" spans="1:4" ht="14.25">
      <c r="A141" s="151"/>
      <c r="B141" s="151"/>
      <c r="C141" s="486"/>
      <c r="D141" s="487"/>
    </row>
    <row r="142" spans="1:4" ht="14.25">
      <c r="A142" s="151"/>
      <c r="B142" s="151"/>
      <c r="C142" s="486"/>
      <c r="D142" s="487"/>
    </row>
    <row r="143" spans="1:4" ht="14.25">
      <c r="A143" s="151"/>
      <c r="B143" s="151"/>
      <c r="C143" s="486"/>
      <c r="D143" s="487"/>
    </row>
    <row r="144" spans="1:4" ht="14.25">
      <c r="A144" s="151"/>
      <c r="B144" s="151"/>
      <c r="C144" s="486"/>
      <c r="D144" s="487"/>
    </row>
    <row r="145" spans="1:4" ht="14.25">
      <c r="A145" s="151"/>
      <c r="B145" s="151"/>
      <c r="C145" s="486"/>
      <c r="D145" s="487"/>
    </row>
    <row r="146" spans="1:4" ht="14.25">
      <c r="A146" s="151"/>
      <c r="B146" s="151"/>
      <c r="C146" s="486"/>
      <c r="D146" s="487"/>
    </row>
    <row r="147" spans="1:4" ht="14.25">
      <c r="A147" s="151"/>
      <c r="B147" s="151"/>
      <c r="C147" s="486"/>
      <c r="D147" s="487"/>
    </row>
    <row r="148" spans="1:4" ht="12" customHeight="1">
      <c r="A148" s="151"/>
      <c r="B148" s="151"/>
      <c r="C148" s="486"/>
      <c r="D148" s="487"/>
    </row>
    <row r="149" spans="1:4" ht="14.25">
      <c r="A149" s="151"/>
      <c r="B149" s="151"/>
      <c r="C149" s="486"/>
      <c r="D149" s="487"/>
    </row>
    <row r="150" spans="1:4" ht="14.25">
      <c r="A150" s="151"/>
      <c r="B150" s="151"/>
      <c r="C150" s="486"/>
      <c r="D150" s="487"/>
    </row>
    <row r="151" spans="1:4" ht="14.25">
      <c r="A151" s="151"/>
      <c r="B151" s="151"/>
      <c r="C151" s="486"/>
      <c r="D151" s="487"/>
    </row>
    <row r="152" spans="1:4" ht="14.25">
      <c r="A152" s="151"/>
      <c r="B152" s="151"/>
      <c r="C152" s="486"/>
      <c r="D152" s="487"/>
    </row>
    <row r="153" spans="1:4" ht="14.25">
      <c r="A153" s="151"/>
      <c r="B153" s="151"/>
      <c r="C153" s="486"/>
      <c r="D153" s="487"/>
    </row>
    <row r="154" spans="1:4" ht="14.25">
      <c r="A154" s="151"/>
      <c r="B154" s="151"/>
      <c r="C154" s="486"/>
      <c r="D154" s="487"/>
    </row>
    <row r="155" spans="1:4" ht="14.25">
      <c r="A155" s="151"/>
      <c r="B155" s="151"/>
      <c r="C155" s="486"/>
      <c r="D155" s="487"/>
    </row>
    <row r="156" spans="1:4" ht="14.25">
      <c r="A156" s="151"/>
      <c r="B156" s="151"/>
      <c r="C156" s="486"/>
      <c r="D156" s="487"/>
    </row>
    <row r="157" spans="1:4" ht="14.25">
      <c r="A157" s="151"/>
      <c r="B157" s="151"/>
      <c r="C157" s="486"/>
      <c r="D157" s="487"/>
    </row>
    <row r="158" spans="1:4" ht="14.25">
      <c r="A158" s="151"/>
      <c r="B158" s="151"/>
      <c r="C158" s="486"/>
      <c r="D158" s="487"/>
    </row>
    <row r="159" spans="1:4" ht="14.25">
      <c r="A159" s="151"/>
      <c r="B159" s="151"/>
      <c r="C159" s="486"/>
      <c r="D159" s="487"/>
    </row>
    <row r="160" spans="1:4" ht="14.25">
      <c r="A160" s="151"/>
      <c r="B160" s="151"/>
      <c r="C160" s="486"/>
      <c r="D160" s="487"/>
    </row>
    <row r="161" spans="1:4" ht="14.25">
      <c r="A161" s="151"/>
      <c r="B161" s="151"/>
      <c r="C161" s="486"/>
      <c r="D161" s="487"/>
    </row>
    <row r="162" spans="1:4" ht="14.25">
      <c r="A162" s="151"/>
      <c r="B162" s="151"/>
      <c r="C162" s="486"/>
      <c r="D162" s="487"/>
    </row>
    <row r="163" spans="1:4" ht="14.25">
      <c r="A163" s="151"/>
      <c r="B163" s="151"/>
      <c r="C163" s="486"/>
      <c r="D163" s="487"/>
    </row>
    <row r="164" spans="1:4" ht="14.25">
      <c r="A164" s="151"/>
      <c r="B164" s="151"/>
      <c r="C164" s="486"/>
      <c r="D164" s="487"/>
    </row>
    <row r="165" spans="1:4" ht="14.25">
      <c r="A165" s="151"/>
      <c r="B165" s="151"/>
      <c r="C165" s="486"/>
      <c r="D165" s="487"/>
    </row>
    <row r="166" spans="1:4" ht="14.25">
      <c r="A166" s="151"/>
      <c r="B166" s="151"/>
      <c r="C166" s="486"/>
      <c r="D166" s="487"/>
    </row>
    <row r="167" spans="1:4" ht="14.25">
      <c r="A167" s="151"/>
      <c r="B167" s="151"/>
      <c r="C167" s="486"/>
      <c r="D167" s="487"/>
    </row>
    <row r="168" spans="1:4" ht="14.25">
      <c r="A168" s="151"/>
      <c r="B168" s="151"/>
      <c r="C168" s="486"/>
      <c r="D168" s="487"/>
    </row>
    <row r="169" spans="1:4" ht="14.25">
      <c r="A169" s="151"/>
      <c r="B169" s="151"/>
      <c r="C169" s="486"/>
      <c r="D169" s="487"/>
    </row>
    <row r="170" spans="1:4" ht="14.25">
      <c r="A170" s="151"/>
      <c r="B170" s="151"/>
      <c r="C170" s="486"/>
      <c r="D170" s="487"/>
    </row>
    <row r="171" spans="1:4" ht="14.25">
      <c r="A171" s="151"/>
      <c r="B171" s="151"/>
      <c r="C171" s="486"/>
      <c r="D171" s="487"/>
    </row>
    <row r="172" spans="1:4" ht="14.25">
      <c r="A172" s="151"/>
      <c r="B172" s="151"/>
      <c r="C172" s="486"/>
      <c r="D172" s="487"/>
    </row>
    <row r="173" spans="1:4" ht="14.25">
      <c r="A173" s="151"/>
      <c r="B173" s="151"/>
      <c r="C173" s="486"/>
      <c r="D173" s="487"/>
    </row>
    <row r="174" spans="1:4" ht="14.25">
      <c r="A174" s="151"/>
      <c r="B174" s="151"/>
      <c r="C174" s="486"/>
      <c r="D174" s="487"/>
    </row>
    <row r="175" spans="1:4" ht="14.25">
      <c r="A175" s="151"/>
      <c r="B175" s="151"/>
      <c r="C175" s="486"/>
      <c r="D175" s="487"/>
    </row>
    <row r="176" spans="1:4" ht="14.25">
      <c r="A176" s="151"/>
      <c r="B176" s="151"/>
      <c r="C176" s="486"/>
      <c r="D176" s="487"/>
    </row>
    <row r="177" spans="1:4" ht="14.25">
      <c r="A177" s="151"/>
      <c r="B177" s="151"/>
      <c r="C177" s="486"/>
      <c r="D177" s="487"/>
    </row>
    <row r="178" spans="1:4" ht="14.25">
      <c r="A178" s="151"/>
      <c r="B178" s="151"/>
      <c r="C178" s="486"/>
      <c r="D178" s="487"/>
    </row>
    <row r="179" spans="1:4" ht="14.25">
      <c r="A179" s="151"/>
      <c r="B179" s="151"/>
      <c r="C179" s="486"/>
      <c r="D179" s="487"/>
    </row>
    <row r="180" spans="1:4" ht="14.25">
      <c r="A180" s="151"/>
      <c r="B180" s="151"/>
      <c r="C180" s="486"/>
      <c r="D180" s="487"/>
    </row>
    <row r="181" spans="1:4" ht="14.25">
      <c r="A181" s="151"/>
      <c r="B181" s="151"/>
      <c r="C181" s="486"/>
      <c r="D181" s="487"/>
    </row>
    <row r="182" spans="1:4" ht="14.25">
      <c r="A182" s="151"/>
      <c r="B182" s="151"/>
      <c r="C182" s="486"/>
      <c r="D182" s="487"/>
    </row>
    <row r="183" spans="1:4" ht="14.25">
      <c r="A183" s="151"/>
      <c r="B183" s="151"/>
      <c r="C183" s="486"/>
      <c r="D183" s="487"/>
    </row>
    <row r="184" spans="1:4" ht="14.25">
      <c r="A184" s="151"/>
      <c r="B184" s="151"/>
      <c r="C184" s="486"/>
      <c r="D184" s="487"/>
    </row>
    <row r="185" spans="1:4" ht="14.25">
      <c r="A185" s="151"/>
      <c r="B185" s="151"/>
      <c r="C185" s="486"/>
      <c r="D185" s="487"/>
    </row>
    <row r="186" spans="1:4" ht="14.25">
      <c r="A186" s="151"/>
      <c r="B186" s="151"/>
      <c r="C186" s="486"/>
      <c r="D186" s="487"/>
    </row>
    <row r="187" spans="1:4" ht="14.25">
      <c r="A187" s="151"/>
      <c r="B187" s="151"/>
      <c r="C187" s="486"/>
      <c r="D187" s="487"/>
    </row>
    <row r="188" spans="1:4" ht="14.25">
      <c r="A188" s="151"/>
      <c r="B188" s="151"/>
      <c r="C188" s="486"/>
      <c r="D188" s="487"/>
    </row>
    <row r="189" spans="1:4" ht="14.25">
      <c r="A189" s="151"/>
      <c r="B189" s="151"/>
      <c r="C189" s="486"/>
      <c r="D189" s="487"/>
    </row>
    <row r="190" spans="1:4" ht="14.25">
      <c r="A190" s="151"/>
      <c r="B190" s="151"/>
      <c r="C190" s="486"/>
      <c r="D190" s="487"/>
    </row>
    <row r="191" spans="1:4" ht="14.25">
      <c r="A191" s="151"/>
      <c r="B191" s="151"/>
      <c r="C191" s="486"/>
      <c r="D191" s="487"/>
    </row>
    <row r="192" spans="1:4" ht="14.25">
      <c r="A192" s="151"/>
      <c r="B192" s="151"/>
      <c r="C192" s="486"/>
      <c r="D192" s="487"/>
    </row>
    <row r="193" spans="1:4" ht="14.25">
      <c r="A193" s="151"/>
      <c r="B193" s="151"/>
      <c r="C193" s="486"/>
      <c r="D193" s="487"/>
    </row>
    <row r="194" spans="1:4" ht="14.25">
      <c r="A194" s="151"/>
      <c r="B194" s="151"/>
      <c r="C194" s="486"/>
      <c r="D194" s="487"/>
    </row>
    <row r="195" spans="1:4" ht="14.25">
      <c r="A195" s="151"/>
      <c r="B195" s="151"/>
      <c r="C195" s="486"/>
      <c r="D195" s="487"/>
    </row>
    <row r="196" spans="1:4" ht="14.25">
      <c r="A196" s="151"/>
      <c r="B196" s="151"/>
      <c r="C196" s="486"/>
      <c r="D196" s="487"/>
    </row>
    <row r="197" spans="1:4" ht="14.25">
      <c r="A197" s="151"/>
      <c r="B197" s="151"/>
      <c r="C197" s="486"/>
      <c r="D197" s="487"/>
    </row>
    <row r="198" spans="1:4" ht="14.25">
      <c r="A198" s="151"/>
      <c r="B198" s="151"/>
      <c r="C198" s="486"/>
      <c r="D198" s="487"/>
    </row>
    <row r="199" spans="1:4" ht="14.25">
      <c r="A199" s="151"/>
      <c r="B199" s="151"/>
      <c r="C199" s="486"/>
      <c r="D199" s="487"/>
    </row>
    <row r="200" spans="1:4" ht="14.25">
      <c r="A200" s="151"/>
      <c r="B200" s="151"/>
      <c r="C200" s="486"/>
      <c r="D200" s="487"/>
    </row>
    <row r="201" spans="1:4" ht="14.25">
      <c r="A201" s="151"/>
      <c r="B201" s="151"/>
      <c r="C201" s="486"/>
      <c r="D201" s="487"/>
    </row>
    <row r="202" spans="1:4" ht="14.25">
      <c r="A202" s="151"/>
      <c r="B202" s="151"/>
      <c r="C202" s="486"/>
      <c r="D202" s="487"/>
    </row>
    <row r="203" spans="1:4" ht="14.25">
      <c r="A203" s="151"/>
      <c r="B203" s="151"/>
      <c r="C203" s="486"/>
      <c r="D203" s="487"/>
    </row>
    <row r="204" spans="1:4" ht="14.25">
      <c r="A204" s="151"/>
      <c r="B204" s="151"/>
      <c r="C204" s="486"/>
      <c r="D204" s="487"/>
    </row>
    <row r="205" spans="1:4" ht="14.25">
      <c r="A205" s="151"/>
      <c r="B205" s="151"/>
      <c r="C205" s="486"/>
      <c r="D205" s="487"/>
    </row>
    <row r="206" spans="1:4" ht="14.25">
      <c r="A206" s="151"/>
      <c r="B206" s="151"/>
      <c r="C206" s="486"/>
      <c r="D206" s="487"/>
    </row>
    <row r="207" spans="1:4" ht="14.25">
      <c r="A207" s="151"/>
      <c r="B207" s="151"/>
      <c r="C207" s="486"/>
      <c r="D207" s="487"/>
    </row>
    <row r="208" spans="1:4" ht="14.25">
      <c r="A208" s="151"/>
      <c r="B208" s="151"/>
      <c r="C208" s="486"/>
      <c r="D208" s="487"/>
    </row>
    <row r="209" spans="1:4" ht="14.25">
      <c r="A209" s="151"/>
      <c r="B209" s="151"/>
      <c r="C209" s="486"/>
      <c r="D209" s="487"/>
    </row>
    <row r="210" spans="1:4" ht="14.25">
      <c r="A210" s="151"/>
      <c r="B210" s="151"/>
      <c r="C210" s="486"/>
      <c r="D210" s="487"/>
    </row>
    <row r="211" spans="1:4" ht="14.25">
      <c r="A211" s="151"/>
      <c r="B211" s="151"/>
      <c r="C211" s="486"/>
      <c r="D211" s="487"/>
    </row>
    <row r="212" spans="1:4" ht="14.25">
      <c r="A212" s="151"/>
      <c r="B212" s="151"/>
      <c r="C212" s="486"/>
      <c r="D212" s="487"/>
    </row>
    <row r="213" spans="1:4" ht="14.25">
      <c r="A213" s="151"/>
      <c r="B213" s="151"/>
      <c r="C213" s="486"/>
      <c r="D213" s="487"/>
    </row>
    <row r="214" spans="1:4" ht="14.25">
      <c r="A214" s="151"/>
      <c r="B214" s="151"/>
      <c r="C214" s="486"/>
      <c r="D214" s="487"/>
    </row>
    <row r="215" spans="1:4" ht="14.25">
      <c r="A215" s="151"/>
      <c r="B215" s="151"/>
      <c r="C215" s="486"/>
      <c r="D215" s="487"/>
    </row>
    <row r="216" spans="1:4" ht="14.25">
      <c r="A216" s="151"/>
      <c r="B216" s="151"/>
      <c r="C216" s="486"/>
      <c r="D216" s="487"/>
    </row>
    <row r="217" spans="1:4" ht="14.25">
      <c r="A217" s="151"/>
      <c r="B217" s="151"/>
      <c r="C217" s="486"/>
      <c r="D217" s="487"/>
    </row>
    <row r="218" spans="1:4" ht="14.25">
      <c r="A218" s="151"/>
      <c r="B218" s="151"/>
      <c r="C218" s="486"/>
      <c r="D218" s="487"/>
    </row>
    <row r="219" spans="1:4" ht="14.25">
      <c r="A219" s="151"/>
      <c r="B219" s="151"/>
      <c r="C219" s="486"/>
      <c r="D219" s="487"/>
    </row>
    <row r="220" spans="1:4" ht="14.25">
      <c r="A220" s="151"/>
      <c r="B220" s="151"/>
      <c r="C220" s="486"/>
      <c r="D220" s="487"/>
    </row>
    <row r="221" spans="1:4" ht="14.25">
      <c r="A221" s="151"/>
      <c r="B221" s="151"/>
      <c r="C221" s="486"/>
      <c r="D221" s="487"/>
    </row>
    <row r="222" spans="1:4" ht="14.25">
      <c r="A222" s="151"/>
      <c r="B222" s="151"/>
      <c r="C222" s="486"/>
      <c r="D222" s="487"/>
    </row>
    <row r="223" spans="1:4" ht="14.25">
      <c r="A223" s="151"/>
      <c r="B223" s="151"/>
      <c r="C223" s="486"/>
      <c r="D223" s="487"/>
    </row>
    <row r="224" spans="1:4" ht="14.25">
      <c r="A224" s="151"/>
      <c r="B224" s="151"/>
      <c r="C224" s="486"/>
      <c r="D224" s="487"/>
    </row>
    <row r="225" spans="1:4" ht="14.25">
      <c r="A225" s="151"/>
      <c r="B225" s="151"/>
      <c r="C225" s="486"/>
      <c r="D225" s="487"/>
    </row>
    <row r="226" spans="1:4" ht="14.25">
      <c r="A226" s="151"/>
      <c r="B226" s="151"/>
      <c r="C226" s="486"/>
      <c r="D226" s="487"/>
    </row>
    <row r="227" spans="1:4" ht="14.25">
      <c r="A227" s="151"/>
      <c r="B227" s="151"/>
      <c r="C227" s="486"/>
      <c r="D227" s="487"/>
    </row>
    <row r="228" spans="1:4" ht="14.25">
      <c r="A228" s="151"/>
      <c r="B228" s="151"/>
      <c r="C228" s="486"/>
      <c r="D228" s="487"/>
    </row>
    <row r="229" spans="1:4" ht="14.25">
      <c r="A229" s="151"/>
      <c r="B229" s="151"/>
      <c r="C229" s="486"/>
      <c r="D229" s="487"/>
    </row>
    <row r="230" spans="1:4" ht="14.25">
      <c r="A230" s="151"/>
      <c r="B230" s="151"/>
      <c r="C230" s="486"/>
      <c r="D230" s="487"/>
    </row>
    <row r="231" spans="1:4" ht="14.25">
      <c r="A231" s="151"/>
      <c r="B231" s="151"/>
      <c r="C231" s="486"/>
      <c r="D231" s="487"/>
    </row>
    <row r="232" spans="1:4" ht="14.25">
      <c r="A232" s="151"/>
      <c r="B232" s="151"/>
      <c r="C232" s="486"/>
      <c r="D232" s="487"/>
    </row>
    <row r="233" spans="1:4" ht="14.25">
      <c r="A233" s="151"/>
      <c r="B233" s="151"/>
      <c r="C233" s="486"/>
      <c r="D233" s="487"/>
    </row>
    <row r="234" spans="1:4" ht="14.25">
      <c r="A234" s="151"/>
      <c r="B234" s="151"/>
      <c r="C234" s="486"/>
      <c r="D234" s="487"/>
    </row>
    <row r="235" spans="1:4" ht="14.25">
      <c r="A235" s="151"/>
      <c r="B235" s="151"/>
      <c r="C235" s="486"/>
      <c r="D235" s="487"/>
    </row>
    <row r="236" spans="1:4" ht="14.25">
      <c r="A236" s="151"/>
      <c r="B236" s="151"/>
      <c r="C236" s="486"/>
      <c r="D236" s="487"/>
    </row>
    <row r="237" spans="1:4" ht="14.25">
      <c r="A237" s="151"/>
      <c r="B237" s="151"/>
      <c r="C237" s="486"/>
      <c r="D237" s="487"/>
    </row>
    <row r="238" spans="1:4" ht="14.25">
      <c r="A238" s="151"/>
      <c r="B238" s="151"/>
      <c r="C238" s="486"/>
      <c r="D238" s="487"/>
    </row>
    <row r="239" spans="1:4" ht="14.25">
      <c r="A239" s="151"/>
      <c r="B239" s="151"/>
      <c r="C239" s="486"/>
      <c r="D239" s="487"/>
    </row>
    <row r="240" spans="1:4" ht="14.25">
      <c r="A240" s="151"/>
      <c r="B240" s="151"/>
      <c r="C240" s="486"/>
      <c r="D240" s="487"/>
    </row>
    <row r="241" spans="1:4" ht="14.25">
      <c r="A241" s="151"/>
      <c r="B241" s="151"/>
      <c r="C241" s="486"/>
      <c r="D241" s="487"/>
    </row>
    <row r="242" spans="1:4" ht="14.25">
      <c r="A242" s="151"/>
      <c r="B242" s="151"/>
      <c r="C242" s="486"/>
      <c r="D242" s="487"/>
    </row>
    <row r="243" spans="1:4" ht="14.25">
      <c r="A243" s="151"/>
      <c r="B243" s="151"/>
      <c r="C243" s="486"/>
      <c r="D243" s="487"/>
    </row>
    <row r="244" spans="1:4" ht="14.25">
      <c r="A244" s="151"/>
      <c r="B244" s="151"/>
      <c r="C244" s="486"/>
      <c r="D244" s="487"/>
    </row>
    <row r="245" spans="1:4" ht="14.25">
      <c r="A245" s="151"/>
      <c r="B245" s="151"/>
      <c r="C245" s="486"/>
      <c r="D245" s="487"/>
    </row>
    <row r="246" spans="1:4" ht="14.25">
      <c r="A246" s="151"/>
      <c r="B246" s="151"/>
      <c r="C246" s="486"/>
      <c r="D246" s="487"/>
    </row>
    <row r="247" spans="1:4" ht="14.25">
      <c r="A247" s="151"/>
      <c r="B247" s="151"/>
      <c r="C247" s="486"/>
      <c r="D247" s="487"/>
    </row>
    <row r="248" spans="1:4" ht="14.25">
      <c r="A248" s="151"/>
      <c r="B248" s="151"/>
      <c r="C248" s="486"/>
      <c r="D248" s="487"/>
    </row>
    <row r="249" spans="1:4" ht="14.25">
      <c r="A249" s="151"/>
      <c r="B249" s="151"/>
      <c r="C249" s="486"/>
      <c r="D249" s="487"/>
    </row>
    <row r="250" spans="1:4" ht="14.25">
      <c r="A250" s="151"/>
      <c r="B250" s="151"/>
      <c r="C250" s="486"/>
      <c r="D250" s="487"/>
    </row>
    <row r="251" spans="1:4" ht="14.25">
      <c r="A251" s="151"/>
      <c r="B251" s="151"/>
      <c r="C251" s="486"/>
      <c r="D251" s="487"/>
    </row>
    <row r="252" spans="1:4" ht="14.25">
      <c r="A252" s="151"/>
      <c r="B252" s="151"/>
      <c r="C252" s="486"/>
      <c r="D252" s="487"/>
    </row>
    <row r="253" spans="1:4" ht="14.25">
      <c r="A253" s="151"/>
      <c r="B253" s="151"/>
      <c r="C253" s="486"/>
      <c r="D253" s="487"/>
    </row>
    <row r="254" spans="1:4" ht="14.25">
      <c r="A254" s="151"/>
      <c r="B254" s="151"/>
      <c r="C254" s="486"/>
      <c r="D254" s="487"/>
    </row>
    <row r="255" spans="1:4" ht="14.25">
      <c r="A255" s="151"/>
      <c r="B255" s="151"/>
      <c r="C255" s="486"/>
      <c r="D255" s="487"/>
    </row>
    <row r="256" spans="1:4" ht="14.25">
      <c r="A256" s="151"/>
      <c r="B256" s="151"/>
      <c r="C256" s="486"/>
      <c r="D256" s="487"/>
    </row>
    <row r="257" spans="1:4" ht="14.25">
      <c r="A257" s="151"/>
      <c r="B257" s="151"/>
      <c r="C257" s="486"/>
      <c r="D257" s="487"/>
    </row>
    <row r="258" spans="1:4" ht="14.25">
      <c r="A258" s="151"/>
      <c r="B258" s="151"/>
      <c r="C258" s="486"/>
      <c r="D258" s="487"/>
    </row>
    <row r="259" spans="1:4" ht="14.25">
      <c r="A259" s="151"/>
      <c r="B259" s="151"/>
      <c r="C259" s="486"/>
      <c r="D259" s="487"/>
    </row>
    <row r="260" spans="1:4" ht="14.25">
      <c r="A260" s="151"/>
      <c r="B260" s="151"/>
      <c r="C260" s="486"/>
      <c r="D260" s="487"/>
    </row>
    <row r="261" spans="1:4" ht="14.25">
      <c r="A261" s="151"/>
      <c r="B261" s="151"/>
      <c r="C261" s="486"/>
      <c r="D261" s="487"/>
    </row>
    <row r="262" spans="1:4" ht="14.25">
      <c r="A262" s="151"/>
      <c r="B262" s="151"/>
      <c r="C262" s="486"/>
      <c r="D262" s="487"/>
    </row>
    <row r="263" spans="1:4" ht="14.25">
      <c r="A263" s="151"/>
      <c r="B263" s="151"/>
      <c r="C263" s="486"/>
      <c r="D263" s="487"/>
    </row>
    <row r="264" spans="1:4" ht="14.25">
      <c r="A264" s="151"/>
      <c r="B264" s="151"/>
      <c r="C264" s="486"/>
      <c r="D264" s="487"/>
    </row>
    <row r="265" spans="1:4" ht="14.25">
      <c r="A265" s="151"/>
      <c r="B265" s="151"/>
      <c r="C265" s="486"/>
      <c r="D265" s="487"/>
    </row>
    <row r="266" spans="1:4" ht="14.25">
      <c r="A266" s="151"/>
      <c r="B266" s="151"/>
      <c r="C266" s="486"/>
      <c r="D266" s="487"/>
    </row>
    <row r="267" spans="1:4" ht="14.25">
      <c r="A267" s="151"/>
      <c r="B267" s="151"/>
      <c r="C267" s="486"/>
      <c r="D267" s="487"/>
    </row>
    <row r="268" spans="1:4" ht="14.25">
      <c r="A268" s="151"/>
      <c r="B268" s="151"/>
      <c r="C268" s="486"/>
      <c r="D268" s="487"/>
    </row>
    <row r="269" spans="1:4" ht="14.25">
      <c r="A269" s="151"/>
      <c r="B269" s="151"/>
      <c r="C269" s="486"/>
      <c r="D269" s="487"/>
    </row>
    <row r="270" spans="1:4" ht="14.25">
      <c r="A270" s="151"/>
      <c r="B270" s="151"/>
      <c r="C270" s="486"/>
      <c r="D270" s="487"/>
    </row>
    <row r="271" spans="1:4" ht="14.25">
      <c r="A271" s="151"/>
      <c r="B271" s="151"/>
      <c r="C271" s="486"/>
      <c r="D271" s="487"/>
    </row>
    <row r="272" spans="1:4" ht="14.25">
      <c r="A272" s="151"/>
      <c r="B272" s="151"/>
      <c r="C272" s="486"/>
      <c r="D272" s="487"/>
    </row>
    <row r="273" spans="1:4" ht="14.25">
      <c r="A273" s="151"/>
      <c r="B273" s="151"/>
      <c r="C273" s="486"/>
      <c r="D273" s="487"/>
    </row>
    <row r="274" spans="1:4" ht="14.25">
      <c r="A274" s="151"/>
      <c r="B274" s="151"/>
      <c r="C274" s="486"/>
      <c r="D274" s="487"/>
    </row>
    <row r="275" spans="1:4" ht="14.25">
      <c r="A275" s="151"/>
      <c r="B275" s="151"/>
      <c r="C275" s="486"/>
      <c r="D275" s="487"/>
    </row>
    <row r="276" spans="1:4" ht="14.25">
      <c r="A276" s="151"/>
      <c r="B276" s="151"/>
      <c r="C276" s="486"/>
      <c r="D276" s="487"/>
    </row>
    <row r="277" spans="1:4" ht="14.25">
      <c r="A277" s="151"/>
      <c r="B277" s="151"/>
      <c r="C277" s="486"/>
      <c r="D277" s="487"/>
    </row>
    <row r="278" spans="1:4" ht="14.25">
      <c r="A278" s="151"/>
      <c r="B278" s="151"/>
      <c r="C278" s="486"/>
      <c r="D278" s="487"/>
    </row>
    <row r="279" spans="1:4" ht="14.25">
      <c r="A279" s="151"/>
      <c r="B279" s="151"/>
      <c r="C279" s="486"/>
      <c r="D279" s="487"/>
    </row>
    <row r="280" spans="1:4" ht="14.25">
      <c r="A280" s="151"/>
      <c r="B280" s="151"/>
      <c r="C280" s="486"/>
      <c r="D280" s="487"/>
    </row>
    <row r="281" spans="1:4" ht="14.25">
      <c r="A281" s="151"/>
      <c r="B281" s="151"/>
      <c r="C281" s="486"/>
      <c r="D281" s="487"/>
    </row>
    <row r="282" spans="1:4" ht="14.25">
      <c r="A282" s="151"/>
      <c r="B282" s="151"/>
      <c r="C282" s="486"/>
      <c r="D282" s="487"/>
    </row>
    <row r="283" spans="1:4" ht="14.25">
      <c r="A283" s="151"/>
      <c r="B283" s="151"/>
      <c r="C283" s="486"/>
      <c r="D283" s="487"/>
    </row>
    <row r="284" spans="1:4" ht="14.25">
      <c r="A284" s="151"/>
      <c r="B284" s="151"/>
      <c r="C284" s="486"/>
      <c r="D284" s="487"/>
    </row>
    <row r="285" spans="1:4" ht="14.25">
      <c r="A285" s="151"/>
      <c r="B285" s="151"/>
      <c r="C285" s="486"/>
      <c r="D285" s="487"/>
    </row>
    <row r="286" spans="1:4" ht="14.25">
      <c r="A286" s="151"/>
      <c r="B286" s="151"/>
      <c r="C286" s="486"/>
      <c r="D286" s="487"/>
    </row>
    <row r="287" spans="1:4" ht="14.25">
      <c r="A287" s="151"/>
      <c r="B287" s="151"/>
      <c r="C287" s="486"/>
      <c r="D287" s="487"/>
    </row>
    <row r="288" spans="1:4" ht="14.25">
      <c r="A288" s="151"/>
      <c r="B288" s="151"/>
      <c r="C288" s="486"/>
      <c r="D288" s="487"/>
    </row>
    <row r="289" spans="1:4" ht="14.25">
      <c r="A289" s="151"/>
      <c r="B289" s="151"/>
      <c r="C289" s="486"/>
      <c r="D289" s="487"/>
    </row>
    <row r="290" spans="1:4" ht="14.25">
      <c r="A290" s="151"/>
      <c r="B290" s="151"/>
      <c r="C290" s="486"/>
      <c r="D290" s="487"/>
    </row>
    <row r="291" spans="1:4" ht="14.25">
      <c r="A291" s="151"/>
      <c r="B291" s="151"/>
      <c r="C291" s="486"/>
      <c r="D291" s="487"/>
    </row>
    <row r="292" spans="1:4" ht="14.25">
      <c r="A292" s="151"/>
      <c r="B292" s="151"/>
      <c r="C292" s="486"/>
      <c r="D292" s="487"/>
    </row>
    <row r="293" spans="1:4" ht="14.25">
      <c r="A293" s="151"/>
      <c r="B293" s="151"/>
      <c r="C293" s="486"/>
      <c r="D293" s="487"/>
    </row>
    <row r="294" spans="1:4" ht="14.25">
      <c r="A294" s="151"/>
      <c r="B294" s="151"/>
      <c r="C294" s="486"/>
      <c r="D294" s="487"/>
    </row>
    <row r="295" spans="1:4" ht="14.25">
      <c r="A295" s="151"/>
      <c r="B295" s="151"/>
      <c r="C295" s="486"/>
      <c r="D295" s="487"/>
    </row>
    <row r="296" spans="1:4" ht="14.25">
      <c r="A296" s="151"/>
      <c r="B296" s="151"/>
      <c r="C296" s="486"/>
      <c r="D296" s="487"/>
    </row>
    <row r="297" spans="1:4" ht="14.25">
      <c r="A297" s="151"/>
      <c r="B297" s="151"/>
      <c r="C297" s="486"/>
      <c r="D297" s="487"/>
    </row>
    <row r="298" spans="1:4" ht="14.25">
      <c r="A298" s="151"/>
      <c r="B298" s="151"/>
      <c r="C298" s="486"/>
      <c r="D298" s="487"/>
    </row>
    <row r="299" spans="1:4" ht="14.25">
      <c r="A299" s="151"/>
      <c r="B299" s="151"/>
      <c r="C299" s="486"/>
      <c r="D299" s="487"/>
    </row>
    <row r="300" spans="1:4" ht="14.25">
      <c r="A300" s="151"/>
      <c r="B300" s="151"/>
      <c r="C300" s="486"/>
      <c r="D300" s="487"/>
    </row>
    <row r="301" spans="1:4" ht="14.25">
      <c r="A301" s="151"/>
      <c r="B301" s="151"/>
      <c r="C301" s="486"/>
      <c r="D301" s="487"/>
    </row>
    <row r="302" spans="1:4" ht="14.25">
      <c r="A302" s="151"/>
      <c r="B302" s="151"/>
      <c r="C302" s="486"/>
      <c r="D302" s="487"/>
    </row>
    <row r="303" spans="1:4" ht="14.25">
      <c r="A303" s="151"/>
      <c r="B303" s="151"/>
      <c r="C303" s="151"/>
      <c r="D303" s="488"/>
    </row>
    <row r="304" spans="1:4" ht="14.25">
      <c r="A304" s="151"/>
      <c r="B304" s="151"/>
      <c r="C304" s="151"/>
      <c r="D304" s="488"/>
    </row>
    <row r="305" spans="1:4" ht="14.25">
      <c r="A305" s="151"/>
      <c r="B305" s="151"/>
      <c r="C305" s="151"/>
      <c r="D305" s="488"/>
    </row>
    <row r="306" spans="1:4" ht="14.25">
      <c r="A306" s="151"/>
      <c r="B306" s="151"/>
      <c r="C306" s="151"/>
      <c r="D306" s="488"/>
    </row>
    <row r="307" spans="1:4" ht="14.25">
      <c r="A307" s="151"/>
      <c r="B307" s="151"/>
      <c r="C307" s="151"/>
      <c r="D307" s="488"/>
    </row>
    <row r="308" spans="1:4" ht="14.25">
      <c r="A308" s="151"/>
      <c r="B308" s="151"/>
      <c r="C308" s="151"/>
      <c r="D308" s="488"/>
    </row>
    <row r="309" spans="1:4" ht="14.25">
      <c r="A309" s="151"/>
      <c r="B309" s="151"/>
      <c r="C309" s="151"/>
      <c r="D309" s="488"/>
    </row>
    <row r="310" spans="1:4" ht="14.25">
      <c r="A310" s="151"/>
      <c r="B310" s="151"/>
      <c r="C310" s="151"/>
      <c r="D310" s="488"/>
    </row>
    <row r="311" spans="1:4" ht="14.25">
      <c r="A311" s="151"/>
      <c r="B311" s="151"/>
      <c r="C311" s="151"/>
      <c r="D311" s="488"/>
    </row>
    <row r="312" spans="1:4" ht="14.25">
      <c r="A312" s="151"/>
      <c r="B312" s="151"/>
      <c r="C312" s="151"/>
      <c r="D312" s="488"/>
    </row>
    <row r="313" spans="1:4" ht="14.25">
      <c r="A313" s="151"/>
      <c r="B313" s="151"/>
      <c r="C313" s="151"/>
      <c r="D313" s="488"/>
    </row>
    <row r="314" spans="1:4" ht="14.25">
      <c r="A314" s="151"/>
      <c r="B314" s="151"/>
      <c r="C314" s="151"/>
      <c r="D314" s="488"/>
    </row>
    <row r="315" spans="1:4" ht="14.25">
      <c r="A315" s="151"/>
      <c r="B315" s="151"/>
      <c r="C315" s="151"/>
      <c r="D315" s="488"/>
    </row>
    <row r="316" spans="1:4" ht="14.25">
      <c r="A316" s="151"/>
      <c r="B316" s="151"/>
      <c r="C316" s="151"/>
      <c r="D316" s="488"/>
    </row>
    <row r="317" spans="1:4" ht="14.25">
      <c r="A317" s="151"/>
      <c r="B317" s="151"/>
      <c r="C317" s="151"/>
      <c r="D317" s="488"/>
    </row>
    <row r="318" spans="1:4" ht="14.25">
      <c r="A318" s="151"/>
      <c r="B318" s="151"/>
      <c r="C318" s="151"/>
      <c r="D318" s="488"/>
    </row>
    <row r="319" spans="1:4" ht="14.25">
      <c r="A319" s="151"/>
      <c r="B319" s="151"/>
      <c r="C319" s="151"/>
      <c r="D319" s="488"/>
    </row>
    <row r="320" spans="1:4" ht="14.25">
      <c r="A320" s="151"/>
      <c r="B320" s="151"/>
      <c r="C320" s="151"/>
      <c r="D320" s="488"/>
    </row>
    <row r="321" spans="1:4" ht="14.25">
      <c r="A321" s="151"/>
      <c r="B321" s="151"/>
      <c r="C321" s="151"/>
      <c r="D321" s="488"/>
    </row>
    <row r="322" spans="1:4" ht="14.25">
      <c r="A322" s="151"/>
      <c r="B322" s="151"/>
      <c r="C322" s="151"/>
      <c r="D322" s="488"/>
    </row>
    <row r="323" spans="1:4" ht="14.25">
      <c r="A323" s="151"/>
      <c r="B323" s="151"/>
      <c r="C323" s="151"/>
      <c r="D323" s="488"/>
    </row>
    <row r="324" spans="1:4" ht="14.25">
      <c r="A324" s="151"/>
      <c r="B324" s="151"/>
      <c r="C324" s="151"/>
      <c r="D324" s="488"/>
    </row>
    <row r="325" spans="1:4" ht="14.25">
      <c r="A325" s="151"/>
      <c r="B325" s="151"/>
      <c r="C325" s="151"/>
      <c r="D325" s="488"/>
    </row>
    <row r="326" spans="1:4" ht="14.25">
      <c r="A326" s="151"/>
      <c r="B326" s="151"/>
      <c r="C326" s="151"/>
      <c r="D326" s="488"/>
    </row>
    <row r="327" spans="1:4" ht="14.25">
      <c r="A327" s="151"/>
      <c r="B327" s="151"/>
      <c r="C327" s="151"/>
      <c r="D327" s="488"/>
    </row>
    <row r="328" spans="1:4" ht="14.25">
      <c r="A328" s="151"/>
      <c r="B328" s="151"/>
      <c r="C328" s="151"/>
      <c r="D328" s="488"/>
    </row>
    <row r="329" spans="1:4" ht="14.25">
      <c r="A329" s="151"/>
      <c r="B329" s="151"/>
      <c r="C329" s="151"/>
      <c r="D329" s="488"/>
    </row>
    <row r="330" spans="1:4" ht="14.25">
      <c r="A330" s="151"/>
      <c r="B330" s="151"/>
      <c r="C330" s="151"/>
      <c r="D330" s="488"/>
    </row>
    <row r="331" spans="1:4" ht="14.25">
      <c r="A331" s="151"/>
      <c r="B331" s="151"/>
      <c r="C331" s="151"/>
      <c r="D331" s="488"/>
    </row>
    <row r="332" spans="1:4" ht="14.25">
      <c r="A332" s="151"/>
      <c r="B332" s="151"/>
      <c r="C332" s="151"/>
      <c r="D332" s="488"/>
    </row>
    <row r="333" spans="1:4" ht="14.25">
      <c r="A333" s="151"/>
      <c r="B333" s="151"/>
      <c r="C333" s="151"/>
      <c r="D333" s="488"/>
    </row>
    <row r="334" spans="1:4" ht="14.25">
      <c r="A334" s="151"/>
      <c r="B334" s="151"/>
      <c r="C334" s="151"/>
      <c r="D334" s="488"/>
    </row>
    <row r="335" spans="1:4" ht="14.25">
      <c r="A335" s="151"/>
      <c r="B335" s="151"/>
      <c r="C335" s="151"/>
      <c r="D335" s="488"/>
    </row>
    <row r="336" spans="1:4" ht="14.25">
      <c r="A336" s="151"/>
      <c r="B336" s="151"/>
      <c r="C336" s="151"/>
      <c r="D336" s="488"/>
    </row>
    <row r="337" spans="1:4" ht="14.25">
      <c r="A337" s="151"/>
      <c r="B337" s="151"/>
      <c r="C337" s="151"/>
      <c r="D337" s="488"/>
    </row>
    <row r="338" spans="1:4" ht="14.25">
      <c r="A338" s="151"/>
      <c r="B338" s="151"/>
      <c r="C338" s="151"/>
      <c r="D338" s="488"/>
    </row>
    <row r="339" spans="1:4" ht="14.25">
      <c r="A339" s="151"/>
      <c r="B339" s="151"/>
      <c r="C339" s="151"/>
      <c r="D339" s="488"/>
    </row>
    <row r="340" spans="1:4" ht="14.25">
      <c r="A340" s="151"/>
      <c r="B340" s="151"/>
      <c r="C340" s="151"/>
      <c r="D340" s="488"/>
    </row>
    <row r="341" spans="1:4" ht="14.25">
      <c r="A341" s="151"/>
      <c r="B341" s="151"/>
      <c r="C341" s="151"/>
      <c r="D341" s="488"/>
    </row>
    <row r="342" spans="1:4" ht="14.25">
      <c r="A342" s="151"/>
      <c r="B342" s="151"/>
      <c r="C342" s="151"/>
      <c r="D342" s="488"/>
    </row>
    <row r="343" spans="1:4" ht="14.25">
      <c r="A343" s="151"/>
      <c r="B343" s="151"/>
      <c r="C343" s="151"/>
      <c r="D343" s="488"/>
    </row>
    <row r="344" spans="1:4" ht="14.25">
      <c r="A344" s="151"/>
      <c r="B344" s="151"/>
      <c r="C344" s="151"/>
      <c r="D344" s="488"/>
    </row>
    <row r="345" spans="1:4" ht="14.25">
      <c r="A345" s="151"/>
      <c r="B345" s="151"/>
      <c r="C345" s="151"/>
      <c r="D345" s="488"/>
    </row>
    <row r="346" spans="1:4" ht="14.25">
      <c r="A346" s="151"/>
      <c r="B346" s="151"/>
      <c r="C346" s="151"/>
      <c r="D346" s="488"/>
    </row>
    <row r="347" spans="1:4" ht="14.25">
      <c r="A347" s="151"/>
      <c r="B347" s="151"/>
      <c r="C347" s="151"/>
      <c r="D347" s="488"/>
    </row>
    <row r="348" spans="1:4" ht="14.25">
      <c r="A348" s="151"/>
      <c r="B348" s="151"/>
      <c r="C348" s="151"/>
      <c r="D348" s="488"/>
    </row>
    <row r="349" spans="1:4" ht="14.25">
      <c r="A349" s="151"/>
      <c r="B349" s="151"/>
      <c r="C349" s="151"/>
      <c r="D349" s="488"/>
    </row>
    <row r="350" spans="1:4" ht="14.25">
      <c r="A350" s="151"/>
      <c r="B350" s="151"/>
      <c r="C350" s="151"/>
      <c r="D350" s="488"/>
    </row>
    <row r="351" spans="1:4" ht="14.25">
      <c r="A351" s="151"/>
      <c r="B351" s="151"/>
      <c r="C351" s="151"/>
      <c r="D351" s="488"/>
    </row>
    <row r="352" spans="1:4" ht="14.25">
      <c r="A352" s="151"/>
      <c r="B352" s="151"/>
      <c r="C352" s="151"/>
      <c r="D352" s="488"/>
    </row>
    <row r="353" spans="1:4" ht="14.25">
      <c r="A353" s="151"/>
      <c r="B353" s="151"/>
      <c r="C353" s="151"/>
      <c r="D353" s="488"/>
    </row>
    <row r="354" spans="1:4" ht="14.25">
      <c r="A354" s="151"/>
      <c r="B354" s="151"/>
      <c r="C354" s="151"/>
      <c r="D354" s="488"/>
    </row>
    <row r="355" spans="1:4" ht="14.25">
      <c r="A355" s="151"/>
      <c r="B355" s="151"/>
      <c r="C355" s="151"/>
      <c r="D355" s="488"/>
    </row>
    <row r="356" spans="1:4" ht="14.25">
      <c r="A356" s="151"/>
      <c r="B356" s="151"/>
      <c r="C356" s="151"/>
      <c r="D356" s="488"/>
    </row>
    <row r="357" spans="1:4" ht="14.25">
      <c r="A357" s="151"/>
      <c r="B357" s="151"/>
      <c r="C357" s="151"/>
      <c r="D357" s="488"/>
    </row>
    <row r="358" spans="1:4" ht="14.25">
      <c r="A358" s="151"/>
      <c r="B358" s="151"/>
      <c r="C358" s="151"/>
      <c r="D358" s="488"/>
    </row>
    <row r="359" spans="1:4" ht="14.25">
      <c r="A359" s="151"/>
      <c r="B359" s="151"/>
      <c r="C359" s="151"/>
      <c r="D359" s="488"/>
    </row>
    <row r="360" spans="1:4" ht="14.25">
      <c r="A360" s="151"/>
      <c r="B360" s="151"/>
      <c r="C360" s="151"/>
      <c r="D360" s="488"/>
    </row>
    <row r="361" spans="1:4" ht="14.25">
      <c r="A361" s="151"/>
      <c r="B361" s="151"/>
      <c r="C361" s="151"/>
      <c r="D361" s="488"/>
    </row>
    <row r="362" spans="1:4" ht="14.25">
      <c r="A362" s="151"/>
      <c r="B362" s="151"/>
      <c r="C362" s="151"/>
      <c r="D362" s="488"/>
    </row>
  </sheetData>
  <sheetProtection/>
  <mergeCells count="22">
    <mergeCell ref="A85:A89"/>
    <mergeCell ref="B85:B89"/>
    <mergeCell ref="A90:A97"/>
    <mergeCell ref="B90:B97"/>
    <mergeCell ref="A61:A69"/>
    <mergeCell ref="B61:B69"/>
    <mergeCell ref="A70:A74"/>
    <mergeCell ref="B70:B74"/>
    <mergeCell ref="A75:A84"/>
    <mergeCell ref="B75:B84"/>
    <mergeCell ref="A22:A36"/>
    <mergeCell ref="B22:B36"/>
    <mergeCell ref="A37:A46"/>
    <mergeCell ref="B37:B46"/>
    <mergeCell ref="A47:A60"/>
    <mergeCell ref="B47:B60"/>
    <mergeCell ref="A3:A4"/>
    <mergeCell ref="B3:B4"/>
    <mergeCell ref="C3:C4"/>
    <mergeCell ref="D3:D4"/>
    <mergeCell ref="A5:A21"/>
    <mergeCell ref="B5:B21"/>
  </mergeCells>
  <printOptions/>
  <pageMargins left="0.75" right="0.75" top="1" bottom="1" header="0.5" footer="0.5"/>
  <pageSetup horizontalDpi="600" verticalDpi="600" orientation="portrait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4"/>
  <sheetViews>
    <sheetView view="pageBreakPreview" zoomScaleSheetLayoutView="100" zoomScalePageLayoutView="0" workbookViewId="0" topLeftCell="A1">
      <selection activeCell="B19" sqref="B19"/>
    </sheetView>
  </sheetViews>
  <sheetFormatPr defaultColWidth="9.00390625" defaultRowHeight="12.75"/>
  <cols>
    <col min="1" max="1" width="50.25390625" style="0" customWidth="1"/>
    <col min="2" max="2" width="106.625" style="0" customWidth="1"/>
  </cols>
  <sheetData>
    <row r="1" spans="1:2" ht="30.75" thickBot="1">
      <c r="A1" s="137" t="s">
        <v>87</v>
      </c>
      <c r="B1" s="138" t="str">
        <f>CONCATENATE(B4,"-М",B7,B17,B2)</f>
        <v>Е-М420заочна</v>
      </c>
    </row>
    <row r="2" spans="1:2" ht="24" thickBot="1">
      <c r="A2" s="139" t="s">
        <v>88</v>
      </c>
      <c r="B2" s="140" t="s">
        <v>472</v>
      </c>
    </row>
    <row r="3" spans="1:2" ht="24" thickBot="1">
      <c r="A3" s="141" t="s">
        <v>140</v>
      </c>
      <c r="B3" s="142" t="s">
        <v>141</v>
      </c>
    </row>
    <row r="4" spans="1:2" ht="24" thickBot="1">
      <c r="A4" s="141" t="s">
        <v>457</v>
      </c>
      <c r="B4" s="143" t="s">
        <v>335</v>
      </c>
    </row>
    <row r="5" spans="1:2" ht="23.25">
      <c r="A5" s="521"/>
      <c r="B5" s="144"/>
    </row>
    <row r="6" spans="1:4" ht="24" thickBot="1">
      <c r="A6" s="522"/>
      <c r="B6" s="145"/>
      <c r="D6" s="152"/>
    </row>
    <row r="7" spans="1:4" ht="19.5" customHeight="1">
      <c r="A7" s="523" t="s">
        <v>458</v>
      </c>
      <c r="B7" s="525" t="s">
        <v>496</v>
      </c>
      <c r="D7" s="152"/>
    </row>
    <row r="8" spans="1:4" ht="19.5" customHeight="1" thickBot="1">
      <c r="A8" s="524" t="s">
        <v>459</v>
      </c>
      <c r="B8" s="526" t="s">
        <v>497</v>
      </c>
      <c r="D8" s="152"/>
    </row>
    <row r="9" spans="1:4" ht="23.25">
      <c r="A9" s="162" t="s">
        <v>91</v>
      </c>
      <c r="B9" s="163" t="s">
        <v>138</v>
      </c>
      <c r="D9" s="152"/>
    </row>
    <row r="10" spans="1:4" ht="24" thickBot="1">
      <c r="A10" s="164" t="s">
        <v>92</v>
      </c>
      <c r="B10" s="145" t="s">
        <v>139</v>
      </c>
      <c r="D10" s="152"/>
    </row>
    <row r="11" spans="1:2" ht="23.25">
      <c r="A11" s="160" t="s">
        <v>118</v>
      </c>
      <c r="B11" s="161" t="s">
        <v>498</v>
      </c>
    </row>
    <row r="12" spans="1:2" ht="24" thickBot="1">
      <c r="A12" s="146" t="s">
        <v>107</v>
      </c>
      <c r="B12" s="396" t="s">
        <v>499</v>
      </c>
    </row>
    <row r="13" spans="1:2" ht="24" thickBot="1">
      <c r="A13" s="439"/>
      <c r="B13" s="438"/>
    </row>
    <row r="14" spans="1:2" ht="24" thickBot="1">
      <c r="A14" s="417"/>
      <c r="B14" s="442"/>
    </row>
    <row r="15" spans="1:6" ht="24" thickBot="1">
      <c r="A15" s="372" t="s">
        <v>108</v>
      </c>
      <c r="B15" s="147" t="s">
        <v>134</v>
      </c>
      <c r="E15" s="152"/>
      <c r="F15" s="152"/>
    </row>
    <row r="16" spans="1:2" ht="51.75" customHeight="1" thickBot="1">
      <c r="A16" s="373" t="s">
        <v>93</v>
      </c>
      <c r="B16" s="169" t="s">
        <v>500</v>
      </c>
    </row>
    <row r="17" spans="1:2" ht="24" thickBot="1">
      <c r="A17" s="166" t="s">
        <v>460</v>
      </c>
      <c r="B17" s="148" t="s">
        <v>461</v>
      </c>
    </row>
    <row r="18" spans="1:2" ht="18.75" customHeight="1" thickBot="1">
      <c r="A18" s="165"/>
      <c r="B18" s="149"/>
    </row>
    <row r="19" spans="1:2" ht="24" thickBot="1">
      <c r="A19" s="167" t="s">
        <v>89</v>
      </c>
      <c r="B19" s="168" t="s">
        <v>501</v>
      </c>
    </row>
    <row r="20" spans="1:2" s="151" customFormat="1" ht="23.25">
      <c r="A20" s="150"/>
      <c r="B20" s="187"/>
    </row>
    <row r="21" spans="1:2" ht="12.75">
      <c r="A21" s="304" t="s">
        <v>133</v>
      </c>
      <c r="B21" s="188" t="s">
        <v>462</v>
      </c>
    </row>
    <row r="22" spans="1:6" ht="20.25">
      <c r="A22" s="355" t="s">
        <v>456</v>
      </c>
      <c r="B22" s="513">
        <v>1.4</v>
      </c>
      <c r="C22" s="446">
        <v>1.4</v>
      </c>
      <c r="D22" s="446">
        <v>1.9</v>
      </c>
      <c r="E22" s="151"/>
      <c r="F22" s="151"/>
    </row>
    <row r="23" spans="3:6" ht="12.75">
      <c r="C23" s="446"/>
      <c r="D23" s="446"/>
      <c r="E23" s="151"/>
      <c r="F23" s="151"/>
    </row>
    <row r="24" spans="3:6" ht="12.75">
      <c r="C24" s="446"/>
      <c r="D24" s="446"/>
      <c r="E24" s="151"/>
      <c r="F24" s="151"/>
    </row>
  </sheetData>
  <sheetProtection password="CC79" sheet="1"/>
  <protectedRanges>
    <protectedRange sqref="B2 B17" name="данні для навчаних планів_1_4_1"/>
    <protectedRange sqref="B4 B6" name="данні для навчаних планів_1_2_3_1"/>
    <protectedRange sqref="B12:B13 B9:B10" name="данні для навчаних планів_1_3_2_1"/>
    <protectedRange sqref="B8" name="данні для навчаних планів_1_2_2_1_1_1_1"/>
  </protectedRanges>
  <printOptions/>
  <pageMargins left="0.75" right="0.75" top="1" bottom="1" header="0.5" footer="0.5"/>
  <pageSetup horizontalDpi="600" verticalDpi="600" orientation="portrait" paperSize="9" scale="5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112"/>
  <sheetViews>
    <sheetView showZeros="0" view="pageBreakPreview" zoomScale="60" zoomScaleNormal="50" zoomScalePageLayoutView="0" workbookViewId="0" topLeftCell="A1">
      <selection activeCell="P36" sqref="P36:S36"/>
    </sheetView>
  </sheetViews>
  <sheetFormatPr defaultColWidth="10.125" defaultRowHeight="12.75"/>
  <cols>
    <col min="1" max="1" width="3.375" style="1" customWidth="1"/>
    <col min="2" max="2" width="5.75390625" style="1" customWidth="1"/>
    <col min="3" max="12" width="4.375" style="1" customWidth="1"/>
    <col min="13" max="14" width="4.375" style="40" customWidth="1"/>
    <col min="15" max="15" width="4.875" style="38" customWidth="1"/>
    <col min="16" max="16" width="4.375" style="38" customWidth="1"/>
    <col min="17" max="18" width="4.375" style="8" customWidth="1"/>
    <col min="19" max="19" width="6.00390625" style="8" customWidth="1"/>
    <col min="20" max="20" width="4.375" style="8" customWidth="1"/>
    <col min="21" max="21" width="5.375" style="8" customWidth="1"/>
    <col min="22" max="22" width="4.375" style="8" customWidth="1"/>
    <col min="23" max="23" width="5.625" style="8" customWidth="1"/>
    <col min="24" max="24" width="5.00390625" style="8" customWidth="1"/>
    <col min="25" max="25" width="4.625" style="8" customWidth="1"/>
    <col min="26" max="27" width="4.375" style="8" customWidth="1"/>
    <col min="28" max="28" width="4.00390625" style="6" customWidth="1"/>
    <col min="29" max="29" width="5.125" style="6" customWidth="1"/>
    <col min="30" max="30" width="4.375" style="6" customWidth="1"/>
    <col min="31" max="31" width="5.75390625" style="6" customWidth="1"/>
    <col min="32" max="43" width="4.375" style="1" customWidth="1"/>
    <col min="44" max="44" width="5.125" style="1" customWidth="1"/>
    <col min="45" max="45" width="5.375" style="1" customWidth="1"/>
    <col min="46" max="48" width="4.375" style="1" customWidth="1"/>
    <col min="49" max="50" width="4.875" style="1" customWidth="1"/>
    <col min="51" max="52" width="4.375" style="1" customWidth="1"/>
    <col min="53" max="53" width="5.875" style="1" customWidth="1"/>
    <col min="54" max="54" width="19.375" style="1" customWidth="1"/>
    <col min="55" max="62" width="3.375" style="1" customWidth="1"/>
    <col min="63" max="16384" width="10.125" style="1" customWidth="1"/>
  </cols>
  <sheetData>
    <row r="1" spans="1:53" ht="15.75">
      <c r="A1" s="189"/>
      <c r="B1" s="354" t="str">
        <f>CONCATENATE('Основні дані'!A22,"_(",'Основні дані'!B22,")")</f>
        <v>Форма МоП1-20_(1,4)</v>
      </c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90"/>
      <c r="N1" s="190"/>
      <c r="O1" s="191"/>
      <c r="P1" s="191"/>
      <c r="Q1" s="192"/>
      <c r="R1" s="192"/>
      <c r="S1" s="192"/>
      <c r="T1" s="192"/>
      <c r="U1" s="192"/>
      <c r="V1" s="192"/>
      <c r="W1" s="192"/>
      <c r="X1" s="192"/>
      <c r="Y1" s="192"/>
      <c r="Z1" s="192"/>
      <c r="AA1" s="192"/>
      <c r="AB1" s="193"/>
      <c r="AC1" s="193"/>
      <c r="AD1" s="193"/>
      <c r="AE1" s="193"/>
      <c r="AF1" s="189"/>
      <c r="AG1" s="189"/>
      <c r="AH1" s="189"/>
      <c r="AI1" s="189"/>
      <c r="AJ1" s="189"/>
      <c r="AK1" s="189"/>
      <c r="AL1" s="189"/>
      <c r="AM1" s="189"/>
      <c r="AN1" s="189"/>
      <c r="AO1" s="189"/>
      <c r="AP1" s="189"/>
      <c r="AQ1" s="194"/>
      <c r="AR1" s="195"/>
      <c r="AS1" s="733" t="str">
        <f>'Основні дані'!B1</f>
        <v>Е-М420заочна</v>
      </c>
      <c r="AT1" s="733"/>
      <c r="AU1" s="733"/>
      <c r="AV1" s="733"/>
      <c r="AW1" s="733"/>
      <c r="AX1" s="733"/>
      <c r="AY1" s="733"/>
      <c r="AZ1" s="733"/>
      <c r="BA1" s="195"/>
    </row>
    <row r="2" spans="1:53" ht="15">
      <c r="A2" s="189"/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90"/>
      <c r="N2" s="190"/>
      <c r="O2" s="191"/>
      <c r="P2" s="191"/>
      <c r="Q2" s="192"/>
      <c r="R2" s="192"/>
      <c r="S2" s="192"/>
      <c r="T2" s="192"/>
      <c r="U2" s="192"/>
      <c r="V2" s="192"/>
      <c r="W2" s="192"/>
      <c r="X2" s="192"/>
      <c r="Y2" s="192"/>
      <c r="Z2" s="192"/>
      <c r="AA2" s="192"/>
      <c r="AB2" s="193"/>
      <c r="AC2" s="193"/>
      <c r="AD2" s="193"/>
      <c r="AE2" s="193"/>
      <c r="AF2" s="189"/>
      <c r="AG2" s="189"/>
      <c r="AH2" s="189"/>
      <c r="AI2" s="189"/>
      <c r="AJ2" s="189"/>
      <c r="AK2" s="189"/>
      <c r="AL2" s="189"/>
      <c r="AM2" s="189"/>
      <c r="AN2" s="189"/>
      <c r="AO2" s="189"/>
      <c r="AP2" s="189"/>
      <c r="AQ2" s="189"/>
      <c r="AR2" s="189"/>
      <c r="AS2" s="189"/>
      <c r="AT2" s="189"/>
      <c r="AU2" s="189"/>
      <c r="AV2" s="189"/>
      <c r="AW2" s="221"/>
      <c r="AX2" s="221"/>
      <c r="AY2" s="221"/>
      <c r="AZ2" s="221"/>
      <c r="BA2" s="189"/>
    </row>
    <row r="3" spans="1:57" s="257" customFormat="1" ht="22.5" customHeight="1">
      <c r="A3" s="775" t="s">
        <v>98</v>
      </c>
      <c r="B3" s="775"/>
      <c r="C3" s="775"/>
      <c r="D3" s="775"/>
      <c r="E3" s="775"/>
      <c r="F3" s="775"/>
      <c r="G3" s="775"/>
      <c r="H3" s="775"/>
      <c r="I3" s="775"/>
      <c r="J3" s="775"/>
      <c r="K3" s="775"/>
      <c r="L3" s="775"/>
      <c r="M3" s="775"/>
      <c r="N3" s="775"/>
      <c r="O3" s="775"/>
      <c r="P3" s="775"/>
      <c r="Q3" s="775"/>
      <c r="R3" s="775"/>
      <c r="S3" s="775"/>
      <c r="T3" s="775"/>
      <c r="U3" s="775"/>
      <c r="V3" s="775"/>
      <c r="W3" s="775"/>
      <c r="X3" s="775"/>
      <c r="Y3" s="775"/>
      <c r="Z3" s="775"/>
      <c r="AA3" s="775"/>
      <c r="AB3" s="775"/>
      <c r="AC3" s="775"/>
      <c r="AD3" s="775"/>
      <c r="AE3" s="775"/>
      <c r="AF3" s="775"/>
      <c r="AG3" s="775"/>
      <c r="AH3" s="775"/>
      <c r="AI3" s="775"/>
      <c r="AJ3" s="775"/>
      <c r="AK3" s="775"/>
      <c r="AL3" s="775"/>
      <c r="AM3" s="775"/>
      <c r="AN3" s="775"/>
      <c r="AO3" s="775"/>
      <c r="AP3" s="775"/>
      <c r="AQ3" s="775"/>
      <c r="AR3" s="775"/>
      <c r="AS3" s="775"/>
      <c r="AT3" s="775"/>
      <c r="AU3" s="775"/>
      <c r="AV3" s="775"/>
      <c r="AW3" s="775"/>
      <c r="AX3" s="775"/>
      <c r="AY3" s="775"/>
      <c r="AZ3" s="775"/>
      <c r="BA3" s="775"/>
      <c r="BB3" s="247"/>
      <c r="BC3" s="247"/>
      <c r="BD3" s="247"/>
      <c r="BE3" s="247"/>
    </row>
    <row r="4" spans="1:66" s="259" customFormat="1" ht="31.5" customHeight="1">
      <c r="A4" s="776" t="s">
        <v>29</v>
      </c>
      <c r="B4" s="776"/>
      <c r="C4" s="776"/>
      <c r="D4" s="776"/>
      <c r="E4" s="776"/>
      <c r="F4" s="776"/>
      <c r="G4" s="776"/>
      <c r="H4" s="776"/>
      <c r="I4" s="776"/>
      <c r="J4" s="776"/>
      <c r="K4" s="776"/>
      <c r="L4" s="776"/>
      <c r="M4" s="776"/>
      <c r="N4" s="776"/>
      <c r="O4" s="776"/>
      <c r="P4" s="776"/>
      <c r="Q4" s="776"/>
      <c r="R4" s="776"/>
      <c r="S4" s="776"/>
      <c r="T4" s="776"/>
      <c r="U4" s="776"/>
      <c r="V4" s="776"/>
      <c r="W4" s="776"/>
      <c r="X4" s="776"/>
      <c r="Y4" s="776"/>
      <c r="Z4" s="776"/>
      <c r="AA4" s="776"/>
      <c r="AB4" s="776"/>
      <c r="AC4" s="776"/>
      <c r="AD4" s="776"/>
      <c r="AE4" s="776"/>
      <c r="AF4" s="776"/>
      <c r="AG4" s="776"/>
      <c r="AH4" s="776"/>
      <c r="AI4" s="776"/>
      <c r="AJ4" s="776"/>
      <c r="AK4" s="776"/>
      <c r="AL4" s="776"/>
      <c r="AM4" s="776"/>
      <c r="AN4" s="776"/>
      <c r="AO4" s="776"/>
      <c r="AP4" s="776"/>
      <c r="AQ4" s="776"/>
      <c r="AR4" s="776"/>
      <c r="AS4" s="776"/>
      <c r="AT4" s="776"/>
      <c r="AU4" s="776"/>
      <c r="AV4" s="776"/>
      <c r="AW4" s="776"/>
      <c r="AX4" s="776"/>
      <c r="AY4" s="776"/>
      <c r="AZ4" s="776"/>
      <c r="BA4" s="776"/>
      <c r="BB4" s="258"/>
      <c r="BC4" s="258"/>
      <c r="BD4" s="258"/>
      <c r="BE4" s="258"/>
      <c r="BF4" s="258"/>
      <c r="BG4" s="258"/>
      <c r="BH4" s="258"/>
      <c r="BI4" s="258"/>
      <c r="BJ4" s="258"/>
      <c r="BK4" s="258"/>
      <c r="BL4" s="258"/>
      <c r="BM4" s="258"/>
      <c r="BN4" s="258"/>
    </row>
    <row r="5" spans="1:62" s="257" customFormat="1" ht="43.5" customHeight="1">
      <c r="A5" s="777" t="s">
        <v>22</v>
      </c>
      <c r="B5" s="777"/>
      <c r="C5" s="777"/>
      <c r="D5" s="777"/>
      <c r="E5" s="777"/>
      <c r="F5" s="777"/>
      <c r="G5" s="777"/>
      <c r="H5" s="777"/>
      <c r="I5" s="777"/>
      <c r="J5" s="777"/>
      <c r="K5" s="777"/>
      <c r="L5" s="777"/>
      <c r="M5" s="777"/>
      <c r="N5" s="777"/>
      <c r="O5" s="777"/>
      <c r="P5" s="777"/>
      <c r="Q5" s="777"/>
      <c r="R5" s="777"/>
      <c r="S5" s="777"/>
      <c r="T5" s="777"/>
      <c r="U5" s="777"/>
      <c r="V5" s="777"/>
      <c r="W5" s="777"/>
      <c r="X5" s="777"/>
      <c r="Y5" s="777"/>
      <c r="Z5" s="777"/>
      <c r="AA5" s="777"/>
      <c r="AB5" s="777"/>
      <c r="AC5" s="777"/>
      <c r="AD5" s="777"/>
      <c r="AE5" s="777"/>
      <c r="AF5" s="777"/>
      <c r="AG5" s="777"/>
      <c r="AH5" s="777"/>
      <c r="AI5" s="777"/>
      <c r="AJ5" s="777"/>
      <c r="AK5" s="777"/>
      <c r="AL5" s="777"/>
      <c r="AM5" s="777"/>
      <c r="AN5" s="777"/>
      <c r="AO5" s="777"/>
      <c r="AP5" s="777"/>
      <c r="AQ5" s="777"/>
      <c r="AR5" s="777"/>
      <c r="AS5" s="777"/>
      <c r="AT5" s="777"/>
      <c r="AU5" s="777"/>
      <c r="AV5" s="777"/>
      <c r="AW5" s="777"/>
      <c r="AX5" s="777"/>
      <c r="AY5" s="777"/>
      <c r="AZ5" s="777"/>
      <c r="BA5" s="777"/>
      <c r="BB5" s="260"/>
      <c r="BC5" s="260"/>
      <c r="BD5" s="260"/>
      <c r="BE5" s="260"/>
      <c r="BF5" s="260"/>
      <c r="BG5" s="260"/>
      <c r="BH5" s="260"/>
      <c r="BI5" s="260"/>
      <c r="BJ5" s="260"/>
    </row>
    <row r="6" spans="2:53" s="261" customFormat="1" ht="28.5" customHeight="1">
      <c r="B6" s="238" t="s">
        <v>3</v>
      </c>
      <c r="C6" s="239"/>
      <c r="D6" s="240"/>
      <c r="E6" s="240"/>
      <c r="F6" s="240"/>
      <c r="G6" s="240"/>
      <c r="H6" s="240"/>
      <c r="I6" s="240"/>
      <c r="J6" s="240"/>
      <c r="K6" s="240"/>
      <c r="L6" s="240"/>
      <c r="M6" s="240"/>
      <c r="N6" s="240"/>
      <c r="O6" s="240"/>
      <c r="P6" s="240"/>
      <c r="Q6" s="398"/>
      <c r="R6" s="398"/>
      <c r="S6" s="398"/>
      <c r="T6" s="716" t="s">
        <v>454</v>
      </c>
      <c r="U6" s="716"/>
      <c r="V6" s="716"/>
      <c r="W6" s="716"/>
      <c r="X6" s="716"/>
      <c r="Y6" s="716"/>
      <c r="Z6" s="716"/>
      <c r="AA6" s="716"/>
      <c r="AB6" s="716"/>
      <c r="AC6" s="716"/>
      <c r="AD6" s="716"/>
      <c r="AE6" s="716"/>
      <c r="AF6" s="716"/>
      <c r="AG6" s="716"/>
      <c r="AH6" s="716"/>
      <c r="AI6" s="716"/>
      <c r="AJ6" s="399"/>
      <c r="AK6" s="399"/>
      <c r="AL6" s="399"/>
      <c r="AM6" s="399"/>
      <c r="AN6" s="399"/>
      <c r="AO6" s="399"/>
      <c r="AP6" s="399"/>
      <c r="AQ6" s="399"/>
      <c r="AR6" s="239"/>
      <c r="AS6" s="239"/>
      <c r="AT6" s="239"/>
      <c r="AU6" s="239"/>
      <c r="AV6" s="239"/>
      <c r="AW6" s="239"/>
      <c r="AX6" s="239"/>
      <c r="AY6" s="239"/>
      <c r="AZ6" s="239"/>
      <c r="BA6" s="239"/>
    </row>
    <row r="7" spans="2:53" s="261" customFormat="1" ht="28.5" customHeight="1">
      <c r="B7" s="238"/>
      <c r="C7" s="239"/>
      <c r="D7" s="240"/>
      <c r="E7" s="240"/>
      <c r="F7" s="240"/>
      <c r="G7" s="240"/>
      <c r="H7" s="240"/>
      <c r="I7" s="240"/>
      <c r="J7" s="240"/>
      <c r="K7" s="240"/>
      <c r="L7" s="830" t="str">
        <f>'Основні дані'!B8</f>
        <v>Енергетика</v>
      </c>
      <c r="M7" s="831"/>
      <c r="N7" s="831"/>
      <c r="O7" s="831"/>
      <c r="P7" s="831"/>
      <c r="Q7" s="831"/>
      <c r="R7" s="831"/>
      <c r="S7" s="831"/>
      <c r="T7" s="831"/>
      <c r="U7" s="831"/>
      <c r="V7" s="831"/>
      <c r="W7" s="831"/>
      <c r="X7" s="831"/>
      <c r="Y7" s="831"/>
      <c r="Z7" s="831"/>
      <c r="AA7" s="831"/>
      <c r="AB7" s="831"/>
      <c r="AC7" s="831"/>
      <c r="AD7" s="831"/>
      <c r="AE7" s="831"/>
      <c r="AF7" s="831"/>
      <c r="AG7" s="831"/>
      <c r="AH7" s="831"/>
      <c r="AI7" s="831"/>
      <c r="AJ7" s="831"/>
      <c r="AK7" s="831"/>
      <c r="AL7" s="831"/>
      <c r="AM7" s="831"/>
      <c r="AN7" s="831"/>
      <c r="AO7" s="831"/>
      <c r="AP7" s="831"/>
      <c r="AQ7" s="831"/>
      <c r="AR7" s="239"/>
      <c r="AS7" s="239"/>
      <c r="AT7" s="239"/>
      <c r="AU7" s="239"/>
      <c r="AV7" s="239"/>
      <c r="AW7" s="239"/>
      <c r="AX7" s="239"/>
      <c r="AY7" s="239"/>
      <c r="AZ7" s="239"/>
      <c r="BA7" s="239"/>
    </row>
    <row r="8" spans="1:59" s="261" customFormat="1" ht="34.5" customHeight="1">
      <c r="A8" s="400"/>
      <c r="B8" s="241" t="s">
        <v>466</v>
      </c>
      <c r="C8" s="242"/>
      <c r="D8" s="242"/>
      <c r="E8" s="242"/>
      <c r="F8" s="242"/>
      <c r="G8" s="242"/>
      <c r="H8" s="239"/>
      <c r="I8" s="242"/>
      <c r="J8" s="390" t="s">
        <v>34</v>
      </c>
      <c r="L8" s="242"/>
      <c r="N8" s="717" t="str">
        <f>'Основні дані'!B15</f>
        <v>другого (магістерського) рівня</v>
      </c>
      <c r="O8" s="718"/>
      <c r="P8" s="718"/>
      <c r="Q8" s="718"/>
      <c r="R8" s="718"/>
      <c r="S8" s="718"/>
      <c r="T8" s="718"/>
      <c r="U8" s="718"/>
      <c r="V8" s="718"/>
      <c r="W8" s="718"/>
      <c r="X8" s="743" t="s">
        <v>121</v>
      </c>
      <c r="Y8" s="743"/>
      <c r="Z8" s="743"/>
      <c r="AA8" s="743"/>
      <c r="AB8" s="743"/>
      <c r="AC8" s="719" t="str">
        <f>'Основні дані'!B9</f>
        <v>14</v>
      </c>
      <c r="AD8" s="719"/>
      <c r="AE8" s="720" t="str">
        <f>'Основні дані'!B10</f>
        <v>Електрична інженерія</v>
      </c>
      <c r="AF8" s="720"/>
      <c r="AG8" s="720"/>
      <c r="AH8" s="720"/>
      <c r="AI8" s="720"/>
      <c r="AJ8" s="720"/>
      <c r="AK8" s="720"/>
      <c r="AL8" s="720"/>
      <c r="AM8" s="720"/>
      <c r="AN8" s="720"/>
      <c r="AO8" s="720"/>
      <c r="AP8" s="720"/>
      <c r="AQ8" s="401"/>
      <c r="AR8" s="401"/>
      <c r="AS8" s="401"/>
      <c r="AT8" s="401"/>
      <c r="AU8" s="401"/>
      <c r="AV8" s="401"/>
      <c r="AW8" s="401"/>
      <c r="AX8" s="401"/>
      <c r="AY8" s="401"/>
      <c r="AZ8" s="401"/>
      <c r="BA8" s="401"/>
      <c r="BF8" s="262"/>
      <c r="BG8" s="262"/>
    </row>
    <row r="9" spans="2:59" s="261" customFormat="1" ht="18">
      <c r="B9" s="239"/>
      <c r="C9" s="239"/>
      <c r="D9" s="239"/>
      <c r="E9" s="239"/>
      <c r="F9" s="239"/>
      <c r="G9" s="239"/>
      <c r="H9" s="239"/>
      <c r="I9" s="239"/>
      <c r="J9" s="239"/>
      <c r="K9" s="239"/>
      <c r="L9" s="239"/>
      <c r="M9" s="241"/>
      <c r="N9" s="402"/>
      <c r="O9" s="403"/>
      <c r="P9" s="404" t="s">
        <v>116</v>
      </c>
      <c r="Q9" s="239"/>
      <c r="R9" s="239"/>
      <c r="S9" s="239"/>
      <c r="T9" s="404"/>
      <c r="U9" s="404"/>
      <c r="V9" s="404"/>
      <c r="W9" s="404"/>
      <c r="X9" s="404"/>
      <c r="Y9" s="404"/>
      <c r="Z9" s="404"/>
      <c r="AA9" s="404"/>
      <c r="AB9" s="239"/>
      <c r="AC9" s="239"/>
      <c r="AD9" s="404" t="s">
        <v>35</v>
      </c>
      <c r="AE9" s="239"/>
      <c r="AF9" s="239"/>
      <c r="AG9" s="239"/>
      <c r="AH9" s="239"/>
      <c r="AI9" s="239"/>
      <c r="AJ9" s="239"/>
      <c r="AK9" s="239"/>
      <c r="AL9" s="239"/>
      <c r="AM9" s="239"/>
      <c r="AN9" s="239"/>
      <c r="AO9" s="239"/>
      <c r="AP9" s="239"/>
      <c r="AQ9" s="239"/>
      <c r="AR9" s="239"/>
      <c r="AS9" s="239"/>
      <c r="AT9" s="239"/>
      <c r="AU9" s="239"/>
      <c r="AV9" s="239"/>
      <c r="AW9" s="405"/>
      <c r="AX9" s="405"/>
      <c r="AY9" s="405"/>
      <c r="AZ9" s="405"/>
      <c r="BA9" s="239"/>
      <c r="BF9" s="262"/>
      <c r="BG9" s="262"/>
    </row>
    <row r="10" spans="1:59" s="261" customFormat="1" ht="73.5" customHeight="1">
      <c r="A10" s="528"/>
      <c r="B10" s="243" t="s">
        <v>21</v>
      </c>
      <c r="C10" s="244"/>
      <c r="D10" s="244"/>
      <c r="E10" s="244"/>
      <c r="F10" s="785" t="s">
        <v>470</v>
      </c>
      <c r="G10" s="785"/>
      <c r="H10" s="785"/>
      <c r="I10" s="785"/>
      <c r="J10" s="785"/>
      <c r="K10" s="785"/>
      <c r="L10" s="785"/>
      <c r="M10" s="244"/>
      <c r="N10" s="390" t="s">
        <v>117</v>
      </c>
      <c r="O10" s="242"/>
      <c r="P10" s="242"/>
      <c r="Q10" s="239"/>
      <c r="R10" s="391"/>
      <c r="S10" s="392"/>
      <c r="T10" s="392"/>
      <c r="U10" s="392"/>
      <c r="V10" s="246"/>
      <c r="W10" s="246"/>
      <c r="X10" s="245" t="s">
        <v>28</v>
      </c>
      <c r="Y10" s="719" t="str">
        <f>'Основні дані'!B11</f>
        <v>142</v>
      </c>
      <c r="Z10" s="769"/>
      <c r="AA10" s="769"/>
      <c r="AB10" s="769"/>
      <c r="AC10" s="720" t="str">
        <f>'Основні дані'!B12</f>
        <v>Енергетичне машинобудування</v>
      </c>
      <c r="AD10" s="768"/>
      <c r="AE10" s="768"/>
      <c r="AF10" s="768"/>
      <c r="AG10" s="768"/>
      <c r="AH10" s="768"/>
      <c r="AI10" s="768"/>
      <c r="AJ10" s="768"/>
      <c r="AK10" s="768"/>
      <c r="AL10" s="768"/>
      <c r="AM10" s="768"/>
      <c r="AN10" s="768"/>
      <c r="AO10" s="239"/>
      <c r="AP10" s="767" t="s">
        <v>135</v>
      </c>
      <c r="AQ10" s="767"/>
      <c r="AR10" s="767"/>
      <c r="AS10" s="767"/>
      <c r="AT10" s="767"/>
      <c r="AU10" s="770" t="str">
        <f>'Основні дані'!B16</f>
        <v>магістр з енергетичного машинобудування</v>
      </c>
      <c r="AV10" s="771"/>
      <c r="AW10" s="771"/>
      <c r="AX10" s="771"/>
      <c r="AY10" s="771"/>
      <c r="AZ10" s="771"/>
      <c r="BA10" s="771"/>
      <c r="BF10" s="263"/>
      <c r="BG10" s="263"/>
    </row>
    <row r="11" spans="1:59" s="261" customFormat="1" ht="35.25" customHeight="1">
      <c r="A11" s="528"/>
      <c r="B11" s="239"/>
      <c r="C11" s="239"/>
      <c r="D11" s="239"/>
      <c r="E11" s="239"/>
      <c r="F11" s="239"/>
      <c r="G11" s="239"/>
      <c r="H11" s="239"/>
      <c r="I11" s="239"/>
      <c r="J11" s="239"/>
      <c r="K11" s="239"/>
      <c r="L11" s="245"/>
      <c r="M11" s="245"/>
      <c r="N11" s="390"/>
      <c r="O11" s="242"/>
      <c r="P11" s="242"/>
      <c r="Q11" s="239"/>
      <c r="R11" s="391"/>
      <c r="S11" s="392"/>
      <c r="T11" s="406"/>
      <c r="U11" s="407"/>
      <c r="V11" s="407"/>
      <c r="W11" s="407"/>
      <c r="X11" s="245"/>
      <c r="Y11" s="778">
        <f>'Основні дані'!B13</f>
        <v>0</v>
      </c>
      <c r="Z11" s="779"/>
      <c r="AA11" s="779"/>
      <c r="AB11" s="779"/>
      <c r="AC11" s="780">
        <f>'Основні дані'!B14</f>
        <v>0</v>
      </c>
      <c r="AD11" s="781"/>
      <c r="AE11" s="781"/>
      <c r="AF11" s="781"/>
      <c r="AG11" s="781"/>
      <c r="AH11" s="781"/>
      <c r="AI11" s="781"/>
      <c r="AJ11" s="781"/>
      <c r="AK11" s="781"/>
      <c r="AL11" s="781"/>
      <c r="AM11" s="781"/>
      <c r="AN11" s="781"/>
      <c r="AO11" s="408"/>
      <c r="AP11" s="390" t="s">
        <v>36</v>
      </c>
      <c r="AQ11" s="239"/>
      <c r="AR11" s="239"/>
      <c r="AS11" s="239"/>
      <c r="AT11" s="239"/>
      <c r="AU11" s="409"/>
      <c r="AV11" s="410" t="str">
        <f>IF('Основні дані'!B22=1.9,"1рік 9 місяців","1 рік 4 місяці")</f>
        <v>1 рік 4 місяці</v>
      </c>
      <c r="AW11" s="411"/>
      <c r="AX11" s="409"/>
      <c r="AY11" s="409"/>
      <c r="AZ11" s="409"/>
      <c r="BA11" s="409"/>
      <c r="BF11" s="264"/>
      <c r="BG11" s="264"/>
    </row>
    <row r="12" spans="1:59" s="261" customFormat="1" ht="30" customHeight="1">
      <c r="A12" s="528"/>
      <c r="B12" s="246" t="s">
        <v>471</v>
      </c>
      <c r="C12" s="245"/>
      <c r="D12" s="245"/>
      <c r="E12" s="245"/>
      <c r="F12" s="245"/>
      <c r="G12" s="245"/>
      <c r="H12" s="245"/>
      <c r="I12" s="245"/>
      <c r="J12" s="245"/>
      <c r="K12" s="245"/>
      <c r="L12" s="245"/>
      <c r="M12" s="245"/>
      <c r="N12" s="390"/>
      <c r="O12" s="412"/>
      <c r="P12" s="412"/>
      <c r="Q12" s="239"/>
      <c r="R12" s="412"/>
      <c r="S12" s="239"/>
      <c r="T12" s="239"/>
      <c r="U12" s="239"/>
      <c r="V12" s="413"/>
      <c r="W12" s="239"/>
      <c r="X12" s="245"/>
      <c r="Y12" s="414"/>
      <c r="Z12" s="408"/>
      <c r="AA12" s="408"/>
      <c r="AB12" s="408"/>
      <c r="AC12" s="408"/>
      <c r="AD12" s="408"/>
      <c r="AE12" s="408"/>
      <c r="AF12" s="408"/>
      <c r="AG12" s="408"/>
      <c r="AH12" s="408"/>
      <c r="AI12" s="408"/>
      <c r="AJ12" s="408"/>
      <c r="AK12" s="408"/>
      <c r="AL12" s="408"/>
      <c r="AM12" s="408"/>
      <c r="AN12" s="408"/>
      <c r="AO12" s="408"/>
      <c r="AP12" s="390" t="s">
        <v>37</v>
      </c>
      <c r="AQ12" s="239"/>
      <c r="AR12" s="239"/>
      <c r="AS12" s="415" t="s">
        <v>142</v>
      </c>
      <c r="AT12" s="415"/>
      <c r="AU12" s="415"/>
      <c r="AV12" s="415"/>
      <c r="AW12" s="415"/>
      <c r="AX12" s="415"/>
      <c r="AY12" s="415"/>
      <c r="AZ12" s="415"/>
      <c r="BA12" s="415"/>
      <c r="BB12" s="264"/>
      <c r="BF12" s="264"/>
      <c r="BG12" s="264"/>
    </row>
    <row r="13" spans="2:59" s="261" customFormat="1" ht="21" customHeight="1" thickBot="1">
      <c r="B13" s="246"/>
      <c r="C13" s="245"/>
      <c r="D13" s="245"/>
      <c r="E13" s="245"/>
      <c r="F13" s="245"/>
      <c r="G13" s="245"/>
      <c r="H13" s="245"/>
      <c r="I13" s="245"/>
      <c r="J13" s="245"/>
      <c r="K13" s="245"/>
      <c r="L13" s="245"/>
      <c r="M13" s="245"/>
      <c r="N13" s="405"/>
      <c r="O13" s="390" t="s">
        <v>7</v>
      </c>
      <c r="P13" s="239"/>
      <c r="Q13" s="239"/>
      <c r="R13" s="239"/>
      <c r="S13" s="239"/>
      <c r="T13" s="416"/>
      <c r="U13" s="719" t="s">
        <v>472</v>
      </c>
      <c r="V13" s="745"/>
      <c r="W13" s="405"/>
      <c r="X13" s="413"/>
      <c r="Y13" s="414"/>
      <c r="Z13" s="239"/>
      <c r="AA13" s="239"/>
      <c r="AB13" s="239"/>
      <c r="AC13" s="239"/>
      <c r="AD13" s="239"/>
      <c r="AE13" s="239"/>
      <c r="AF13" s="239"/>
      <c r="AG13" s="239"/>
      <c r="AH13" s="239"/>
      <c r="AI13" s="239"/>
      <c r="AJ13" s="239"/>
      <c r="AK13" s="239"/>
      <c r="AL13" s="239"/>
      <c r="AM13" s="239"/>
      <c r="AN13" s="239"/>
      <c r="AO13" s="239"/>
      <c r="AP13" s="239"/>
      <c r="AQ13" s="239"/>
      <c r="AR13" s="239"/>
      <c r="AS13" s="239"/>
      <c r="AT13" s="239"/>
      <c r="AU13" s="239"/>
      <c r="AV13" s="239"/>
      <c r="AW13" s="405"/>
      <c r="AX13" s="405"/>
      <c r="AY13" s="405"/>
      <c r="AZ13" s="405"/>
      <c r="BA13" s="405"/>
      <c r="BB13" s="264"/>
      <c r="BF13" s="264"/>
      <c r="BG13" s="264"/>
    </row>
    <row r="14" spans="1:63" ht="21" customHeight="1">
      <c r="A14" s="261"/>
      <c r="B14" s="246"/>
      <c r="C14" s="245"/>
      <c r="D14" s="245"/>
      <c r="E14" s="245"/>
      <c r="F14" s="245"/>
      <c r="G14" s="245"/>
      <c r="H14" s="245"/>
      <c r="I14" s="245"/>
      <c r="J14" s="245"/>
      <c r="K14" s="245"/>
      <c r="L14" s="245"/>
      <c r="M14" s="245"/>
      <c r="N14" s="405"/>
      <c r="O14" s="241"/>
      <c r="P14" s="398"/>
      <c r="Q14" s="412"/>
      <c r="R14" s="412"/>
      <c r="S14" s="412"/>
      <c r="T14" s="412"/>
      <c r="U14" s="239"/>
      <c r="V14" s="239"/>
      <c r="W14" s="239"/>
      <c r="X14" s="413"/>
      <c r="Y14" s="239"/>
      <c r="Z14" s="239"/>
      <c r="AA14" s="239"/>
      <c r="AB14" s="239"/>
      <c r="AC14" s="239"/>
      <c r="AD14" s="239"/>
      <c r="AE14" s="239"/>
      <c r="AF14" s="239"/>
      <c r="AG14" s="239"/>
      <c r="AH14" s="239"/>
      <c r="AI14" s="239"/>
      <c r="AJ14" s="239"/>
      <c r="AK14" s="239"/>
      <c r="AL14" s="239"/>
      <c r="AM14" s="239"/>
      <c r="AN14" s="239"/>
      <c r="AO14" s="239"/>
      <c r="AP14" s="239"/>
      <c r="AQ14" s="239"/>
      <c r="AR14" s="239"/>
      <c r="AS14" s="239"/>
      <c r="AT14" s="239"/>
      <c r="AU14" s="239"/>
      <c r="AV14" s="239"/>
      <c r="AW14" s="239"/>
      <c r="AX14" s="239"/>
      <c r="AY14" s="239"/>
      <c r="AZ14" s="239"/>
      <c r="BA14" s="246"/>
      <c r="BB14" s="336"/>
      <c r="BC14" s="337"/>
      <c r="BD14" s="337"/>
      <c r="BE14" s="337"/>
      <c r="BF14" s="338"/>
      <c r="BG14" s="338"/>
      <c r="BH14" s="339"/>
      <c r="BI14" s="339"/>
      <c r="BJ14" s="339"/>
      <c r="BK14" s="340"/>
    </row>
    <row r="15" spans="1:63" ht="21" thickBot="1">
      <c r="A15" s="786" t="s">
        <v>23</v>
      </c>
      <c r="B15" s="786"/>
      <c r="C15" s="786"/>
      <c r="D15" s="786"/>
      <c r="E15" s="786"/>
      <c r="F15" s="786"/>
      <c r="G15" s="786"/>
      <c r="H15" s="786"/>
      <c r="I15" s="786"/>
      <c r="J15" s="786"/>
      <c r="K15" s="786"/>
      <c r="L15" s="786"/>
      <c r="M15" s="786"/>
      <c r="N15" s="786"/>
      <c r="O15" s="786"/>
      <c r="P15" s="786"/>
      <c r="Q15" s="786"/>
      <c r="R15" s="786"/>
      <c r="S15" s="786"/>
      <c r="T15" s="786"/>
      <c r="U15" s="786"/>
      <c r="V15" s="786"/>
      <c r="W15" s="786"/>
      <c r="X15" s="786"/>
      <c r="Y15" s="786"/>
      <c r="Z15" s="786"/>
      <c r="AA15" s="786"/>
      <c r="AB15" s="786"/>
      <c r="AC15" s="786"/>
      <c r="AD15" s="786"/>
      <c r="AE15" s="786"/>
      <c r="AF15" s="786"/>
      <c r="AG15" s="786"/>
      <c r="AH15" s="786"/>
      <c r="AI15" s="786"/>
      <c r="AJ15" s="786"/>
      <c r="AK15" s="786"/>
      <c r="AL15" s="786"/>
      <c r="AM15" s="786"/>
      <c r="AN15" s="786"/>
      <c r="AO15" s="786"/>
      <c r="AP15" s="786"/>
      <c r="AQ15" s="786"/>
      <c r="AR15" s="786"/>
      <c r="AS15" s="786"/>
      <c r="AT15" s="786"/>
      <c r="AU15" s="786"/>
      <c r="AV15" s="786"/>
      <c r="AW15" s="786"/>
      <c r="AX15" s="200"/>
      <c r="AY15" s="189"/>
      <c r="AZ15" s="189"/>
      <c r="BA15" s="189"/>
      <c r="BB15" s="341"/>
      <c r="BC15" s="189"/>
      <c r="BD15" s="189"/>
      <c r="BE15" s="189"/>
      <c r="BF15" s="189"/>
      <c r="BG15" s="189"/>
      <c r="BH15" s="189"/>
      <c r="BI15" s="189"/>
      <c r="BJ15" s="189"/>
      <c r="BK15" s="342"/>
    </row>
    <row r="16" spans="1:63" ht="17.25" customHeight="1" thickBot="1">
      <c r="A16" s="189"/>
      <c r="B16" s="189"/>
      <c r="C16" s="189"/>
      <c r="D16" s="189"/>
      <c r="E16" s="189"/>
      <c r="F16" s="201"/>
      <c r="G16" s="201"/>
      <c r="H16" s="201"/>
      <c r="I16" s="201"/>
      <c r="J16" s="201"/>
      <c r="K16" s="201"/>
      <c r="L16" s="201"/>
      <c r="M16" s="201"/>
      <c r="N16" s="201"/>
      <c r="O16" s="202"/>
      <c r="P16" s="202"/>
      <c r="Q16" s="196"/>
      <c r="R16" s="196"/>
      <c r="S16" s="196"/>
      <c r="T16" s="196"/>
      <c r="U16" s="198"/>
      <c r="V16" s="198"/>
      <c r="W16" s="198"/>
      <c r="X16" s="198"/>
      <c r="Y16" s="192"/>
      <c r="Z16" s="192"/>
      <c r="AA16" s="192"/>
      <c r="AB16" s="199"/>
      <c r="AC16" s="193"/>
      <c r="AD16" s="193"/>
      <c r="AE16" s="193"/>
      <c r="AF16" s="189"/>
      <c r="AG16" s="189"/>
      <c r="AH16" s="189"/>
      <c r="AI16" s="189"/>
      <c r="AJ16" s="189"/>
      <c r="AK16" s="189"/>
      <c r="AL16" s="189"/>
      <c r="AM16" s="189"/>
      <c r="AN16" s="189"/>
      <c r="AO16" s="189"/>
      <c r="AP16" s="189"/>
      <c r="AQ16" s="189"/>
      <c r="AR16" s="189"/>
      <c r="AS16" s="189"/>
      <c r="AT16" s="189"/>
      <c r="AU16" s="189"/>
      <c r="AV16" s="189"/>
      <c r="AW16" s="189"/>
      <c r="AX16" s="200"/>
      <c r="AY16" s="189"/>
      <c r="AZ16" s="189"/>
      <c r="BA16" s="189"/>
      <c r="BB16" s="343"/>
      <c r="BC16" s="818">
        <f>SUM(BC17:BF17)</f>
        <v>2</v>
      </c>
      <c r="BD16" s="819"/>
      <c r="BE16" s="819"/>
      <c r="BF16" s="820"/>
      <c r="BG16" s="344"/>
      <c r="BH16" s="344"/>
      <c r="BI16" s="344"/>
      <c r="BJ16" s="189"/>
      <c r="BK16" s="342"/>
    </row>
    <row r="17" spans="1:63" s="12" customFormat="1" ht="21" customHeight="1" thickBot="1">
      <c r="A17" s="759" t="s">
        <v>8</v>
      </c>
      <c r="B17" s="746" t="s">
        <v>9</v>
      </c>
      <c r="C17" s="746"/>
      <c r="D17" s="746"/>
      <c r="E17" s="747"/>
      <c r="F17" s="748" t="s">
        <v>10</v>
      </c>
      <c r="G17" s="749"/>
      <c r="H17" s="749"/>
      <c r="I17" s="749"/>
      <c r="J17" s="772" t="s">
        <v>11</v>
      </c>
      <c r="K17" s="773"/>
      <c r="L17" s="773"/>
      <c r="M17" s="773"/>
      <c r="N17" s="774"/>
      <c r="O17" s="772" t="s">
        <v>12</v>
      </c>
      <c r="P17" s="773"/>
      <c r="Q17" s="773"/>
      <c r="R17" s="774"/>
      <c r="S17" s="764" t="s">
        <v>13</v>
      </c>
      <c r="T17" s="765"/>
      <c r="U17" s="765"/>
      <c r="V17" s="765"/>
      <c r="W17" s="766"/>
      <c r="X17" s="764" t="s">
        <v>14</v>
      </c>
      <c r="Y17" s="765"/>
      <c r="Z17" s="765"/>
      <c r="AA17" s="766"/>
      <c r="AB17" s="764" t="s">
        <v>15</v>
      </c>
      <c r="AC17" s="765"/>
      <c r="AD17" s="765"/>
      <c r="AE17" s="766"/>
      <c r="AF17" s="764" t="s">
        <v>16</v>
      </c>
      <c r="AG17" s="765"/>
      <c r="AH17" s="765"/>
      <c r="AI17" s="766"/>
      <c r="AJ17" s="764" t="s">
        <v>17</v>
      </c>
      <c r="AK17" s="765"/>
      <c r="AL17" s="765"/>
      <c r="AM17" s="765"/>
      <c r="AN17" s="766"/>
      <c r="AO17" s="764" t="s">
        <v>18</v>
      </c>
      <c r="AP17" s="765"/>
      <c r="AQ17" s="765"/>
      <c r="AR17" s="766"/>
      <c r="AS17" s="764" t="s">
        <v>19</v>
      </c>
      <c r="AT17" s="765"/>
      <c r="AU17" s="765"/>
      <c r="AV17" s="765"/>
      <c r="AW17" s="766"/>
      <c r="AX17" s="782" t="s">
        <v>20</v>
      </c>
      <c r="AY17" s="783"/>
      <c r="AZ17" s="783"/>
      <c r="BA17" s="784"/>
      <c r="BB17" s="331"/>
      <c r="BC17" s="810">
        <f>SUM(BC19:BD24)</f>
        <v>0</v>
      </c>
      <c r="BD17" s="811"/>
      <c r="BE17" s="810">
        <f>SUM(BE19:BF24)</f>
        <v>2</v>
      </c>
      <c r="BF17" s="811"/>
      <c r="BG17" s="317"/>
      <c r="BH17" s="317"/>
      <c r="BI17" s="317"/>
      <c r="BJ17" s="315"/>
      <c r="BK17" s="345"/>
    </row>
    <row r="18" spans="1:63" s="13" customFormat="1" ht="27" customHeight="1" thickBot="1">
      <c r="A18" s="760"/>
      <c r="B18" s="380">
        <v>1</v>
      </c>
      <c r="C18" s="377">
        <f aca="true" t="shared" si="0" ref="C18:BA18">B18+1</f>
        <v>2</v>
      </c>
      <c r="D18" s="377">
        <f t="shared" si="0"/>
        <v>3</v>
      </c>
      <c r="E18" s="378">
        <f t="shared" si="0"/>
        <v>4</v>
      </c>
      <c r="F18" s="376">
        <f t="shared" si="0"/>
        <v>5</v>
      </c>
      <c r="G18" s="377">
        <f t="shared" si="0"/>
        <v>6</v>
      </c>
      <c r="H18" s="377">
        <f t="shared" si="0"/>
        <v>7</v>
      </c>
      <c r="I18" s="379">
        <f t="shared" si="0"/>
        <v>8</v>
      </c>
      <c r="J18" s="376">
        <f t="shared" si="0"/>
        <v>9</v>
      </c>
      <c r="K18" s="380">
        <f t="shared" si="0"/>
        <v>10</v>
      </c>
      <c r="L18" s="377">
        <f t="shared" si="0"/>
        <v>11</v>
      </c>
      <c r="M18" s="377">
        <f t="shared" si="0"/>
        <v>12</v>
      </c>
      <c r="N18" s="378">
        <f t="shared" si="0"/>
        <v>13</v>
      </c>
      <c r="O18" s="381">
        <f t="shared" si="0"/>
        <v>14</v>
      </c>
      <c r="P18" s="377">
        <f t="shared" si="0"/>
        <v>15</v>
      </c>
      <c r="Q18" s="377">
        <f t="shared" si="0"/>
        <v>16</v>
      </c>
      <c r="R18" s="378">
        <f t="shared" si="0"/>
        <v>17</v>
      </c>
      <c r="S18" s="376">
        <f t="shared" si="0"/>
        <v>18</v>
      </c>
      <c r="T18" s="380">
        <f t="shared" si="0"/>
        <v>19</v>
      </c>
      <c r="U18" s="377">
        <f t="shared" si="0"/>
        <v>20</v>
      </c>
      <c r="V18" s="377">
        <f t="shared" si="0"/>
        <v>21</v>
      </c>
      <c r="W18" s="378">
        <f t="shared" si="0"/>
        <v>22</v>
      </c>
      <c r="X18" s="376">
        <f t="shared" si="0"/>
        <v>23</v>
      </c>
      <c r="Y18" s="380">
        <f t="shared" si="0"/>
        <v>24</v>
      </c>
      <c r="Z18" s="377">
        <f t="shared" si="0"/>
        <v>25</v>
      </c>
      <c r="AA18" s="378">
        <f t="shared" si="0"/>
        <v>26</v>
      </c>
      <c r="AB18" s="376">
        <f t="shared" si="0"/>
        <v>27</v>
      </c>
      <c r="AC18" s="382">
        <f t="shared" si="0"/>
        <v>28</v>
      </c>
      <c r="AD18" s="377">
        <f t="shared" si="0"/>
        <v>29</v>
      </c>
      <c r="AE18" s="378">
        <f t="shared" si="0"/>
        <v>30</v>
      </c>
      <c r="AF18" s="376">
        <f t="shared" si="0"/>
        <v>31</v>
      </c>
      <c r="AG18" s="382">
        <f t="shared" si="0"/>
        <v>32</v>
      </c>
      <c r="AH18" s="377">
        <f t="shared" si="0"/>
        <v>33</v>
      </c>
      <c r="AI18" s="378">
        <f t="shared" si="0"/>
        <v>34</v>
      </c>
      <c r="AJ18" s="376">
        <f t="shared" si="0"/>
        <v>35</v>
      </c>
      <c r="AK18" s="382">
        <f t="shared" si="0"/>
        <v>36</v>
      </c>
      <c r="AL18" s="377">
        <f t="shared" si="0"/>
        <v>37</v>
      </c>
      <c r="AM18" s="377">
        <f t="shared" si="0"/>
        <v>38</v>
      </c>
      <c r="AN18" s="378">
        <f t="shared" si="0"/>
        <v>39</v>
      </c>
      <c r="AO18" s="381">
        <f t="shared" si="0"/>
        <v>40</v>
      </c>
      <c r="AP18" s="377">
        <f t="shared" si="0"/>
        <v>41</v>
      </c>
      <c r="AQ18" s="377">
        <f t="shared" si="0"/>
        <v>42</v>
      </c>
      <c r="AR18" s="378">
        <f t="shared" si="0"/>
        <v>43</v>
      </c>
      <c r="AS18" s="376">
        <f t="shared" si="0"/>
        <v>44</v>
      </c>
      <c r="AT18" s="382">
        <f t="shared" si="0"/>
        <v>45</v>
      </c>
      <c r="AU18" s="377">
        <f t="shared" si="0"/>
        <v>46</v>
      </c>
      <c r="AV18" s="377">
        <f t="shared" si="0"/>
        <v>47</v>
      </c>
      <c r="AW18" s="379">
        <f t="shared" si="0"/>
        <v>48</v>
      </c>
      <c r="AX18" s="419">
        <f t="shared" si="0"/>
        <v>49</v>
      </c>
      <c r="AY18" s="420">
        <f t="shared" si="0"/>
        <v>50</v>
      </c>
      <c r="AZ18" s="420">
        <f t="shared" si="0"/>
        <v>51</v>
      </c>
      <c r="BA18" s="421">
        <f t="shared" si="0"/>
        <v>52</v>
      </c>
      <c r="BB18" s="332"/>
      <c r="BC18" s="318">
        <v>9</v>
      </c>
      <c r="BD18" s="318">
        <v>10</v>
      </c>
      <c r="BE18" s="319">
        <v>11</v>
      </c>
      <c r="BF18" s="319">
        <v>12</v>
      </c>
      <c r="BG18" s="320" t="s">
        <v>0</v>
      </c>
      <c r="BH18" s="809" t="s">
        <v>2</v>
      </c>
      <c r="BI18" s="809"/>
      <c r="BJ18" s="316"/>
      <c r="BK18" s="346"/>
    </row>
    <row r="19" spans="1:63" s="15" customFormat="1" ht="20.25" customHeight="1">
      <c r="A19" s="518">
        <v>5</v>
      </c>
      <c r="B19" s="534" t="s">
        <v>473</v>
      </c>
      <c r="C19" s="531" t="s">
        <v>477</v>
      </c>
      <c r="D19" s="531" t="s">
        <v>477</v>
      </c>
      <c r="E19" s="531" t="s">
        <v>477</v>
      </c>
      <c r="F19" s="531" t="s">
        <v>477</v>
      </c>
      <c r="G19" s="531" t="s">
        <v>477</v>
      </c>
      <c r="H19" s="531" t="s">
        <v>477</v>
      </c>
      <c r="I19" s="531" t="s">
        <v>477</v>
      </c>
      <c r="J19" s="531" t="s">
        <v>477</v>
      </c>
      <c r="K19" s="531" t="s">
        <v>477</v>
      </c>
      <c r="L19" s="531" t="s">
        <v>477</v>
      </c>
      <c r="M19" s="531" t="s">
        <v>477</v>
      </c>
      <c r="N19" s="531" t="s">
        <v>477</v>
      </c>
      <c r="O19" s="535" t="s">
        <v>25</v>
      </c>
      <c r="P19" s="531" t="s">
        <v>477</v>
      </c>
      <c r="Q19" s="531" t="s">
        <v>477</v>
      </c>
      <c r="R19" s="532" t="s">
        <v>477</v>
      </c>
      <c r="S19" s="532" t="s">
        <v>477</v>
      </c>
      <c r="T19" s="532" t="s">
        <v>30</v>
      </c>
      <c r="U19" s="532" t="s">
        <v>30</v>
      </c>
      <c r="V19" s="536" t="s">
        <v>473</v>
      </c>
      <c r="W19" s="532" t="s">
        <v>477</v>
      </c>
      <c r="X19" s="531" t="s">
        <v>477</v>
      </c>
      <c r="Y19" s="531" t="s">
        <v>477</v>
      </c>
      <c r="Z19" s="531" t="s">
        <v>477</v>
      </c>
      <c r="AA19" s="531" t="s">
        <v>477</v>
      </c>
      <c r="AB19" s="531" t="s">
        <v>477</v>
      </c>
      <c r="AC19" s="531" t="s">
        <v>477</v>
      </c>
      <c r="AD19" s="531" t="s">
        <v>477</v>
      </c>
      <c r="AE19" s="531" t="s">
        <v>477</v>
      </c>
      <c r="AF19" s="531" t="s">
        <v>477</v>
      </c>
      <c r="AG19" s="531" t="s">
        <v>477</v>
      </c>
      <c r="AH19" s="531" t="s">
        <v>477</v>
      </c>
      <c r="AI19" s="531" t="s">
        <v>477</v>
      </c>
      <c r="AJ19" s="535" t="s">
        <v>25</v>
      </c>
      <c r="AK19" s="531" t="s">
        <v>477</v>
      </c>
      <c r="AL19" s="531" t="s">
        <v>477</v>
      </c>
      <c r="AM19" s="531" t="s">
        <v>477</v>
      </c>
      <c r="AN19" s="532" t="s">
        <v>477</v>
      </c>
      <c r="AO19" s="532" t="s">
        <v>477</v>
      </c>
      <c r="AP19" s="532" t="s">
        <v>30</v>
      </c>
      <c r="AQ19" s="532" t="s">
        <v>30</v>
      </c>
      <c r="AR19" s="532" t="s">
        <v>479</v>
      </c>
      <c r="AS19" s="532" t="s">
        <v>479</v>
      </c>
      <c r="AT19" s="532" t="s">
        <v>479</v>
      </c>
      <c r="AU19" s="532" t="s">
        <v>479</v>
      </c>
      <c r="AV19" s="532" t="s">
        <v>479</v>
      </c>
      <c r="AW19" s="532" t="s">
        <v>479</v>
      </c>
      <c r="AX19" s="532" t="s">
        <v>479</v>
      </c>
      <c r="AY19" s="532" t="s">
        <v>479</v>
      </c>
      <c r="AZ19" s="532" t="s">
        <v>479</v>
      </c>
      <c r="BA19" s="533" t="s">
        <v>479</v>
      </c>
      <c r="BB19" s="374" t="s">
        <v>1</v>
      </c>
      <c r="BC19" s="321">
        <f>COUNTIF(B19:W19,BH19)</f>
        <v>0</v>
      </c>
      <c r="BD19" s="321">
        <f>COUNTIF(X19:BA19,BH19)</f>
        <v>0</v>
      </c>
      <c r="BE19" s="321">
        <f>COUNTIF(B20:W20,BH19)</f>
        <v>0</v>
      </c>
      <c r="BF19" s="322">
        <f>COUNTIF(X20:BA20,BH19)</f>
        <v>0</v>
      </c>
      <c r="BG19" s="323" t="str">
        <f>E25</f>
        <v>Н</v>
      </c>
      <c r="BH19" s="324" t="str">
        <f>F25</f>
        <v>Настановна сесія</v>
      </c>
      <c r="BI19" s="321"/>
      <c r="BJ19" s="360"/>
      <c r="BK19" s="347"/>
    </row>
    <row r="20" spans="1:63" s="15" customFormat="1" ht="21" customHeight="1" thickBot="1">
      <c r="A20" s="519">
        <v>6</v>
      </c>
      <c r="B20" s="517" t="s">
        <v>26</v>
      </c>
      <c r="C20" s="289" t="s">
        <v>26</v>
      </c>
      <c r="D20" s="289" t="s">
        <v>26</v>
      </c>
      <c r="E20" s="289" t="s">
        <v>31</v>
      </c>
      <c r="F20" s="289" t="s">
        <v>31</v>
      </c>
      <c r="G20" s="289" t="s">
        <v>31</v>
      </c>
      <c r="H20" s="289" t="s">
        <v>31</v>
      </c>
      <c r="I20" s="289" t="s">
        <v>31</v>
      </c>
      <c r="J20" s="289" t="s">
        <v>31</v>
      </c>
      <c r="K20" s="289" t="s">
        <v>31</v>
      </c>
      <c r="L20" s="289" t="s">
        <v>31</v>
      </c>
      <c r="M20" s="289" t="s">
        <v>31</v>
      </c>
      <c r="N20" s="289" t="s">
        <v>31</v>
      </c>
      <c r="O20" s="289" t="s">
        <v>31</v>
      </c>
      <c r="P20" s="530" t="s">
        <v>64</v>
      </c>
      <c r="Q20" s="530" t="s">
        <v>64</v>
      </c>
      <c r="R20" s="203"/>
      <c r="S20" s="203"/>
      <c r="T20" s="203"/>
      <c r="U20" s="203"/>
      <c r="V20" s="203"/>
      <c r="W20" s="203"/>
      <c r="X20" s="289"/>
      <c r="Y20" s="289"/>
      <c r="Z20" s="289"/>
      <c r="AA20" s="289"/>
      <c r="AB20" s="289"/>
      <c r="AC20" s="289"/>
      <c r="AD20" s="289"/>
      <c r="AE20" s="289"/>
      <c r="AF20" s="289"/>
      <c r="AG20" s="289"/>
      <c r="AH20" s="289"/>
      <c r="AI20" s="289"/>
      <c r="AJ20" s="289"/>
      <c r="AK20" s="289"/>
      <c r="AL20" s="290"/>
      <c r="AM20" s="290"/>
      <c r="AN20" s="289"/>
      <c r="AO20" s="289"/>
      <c r="AP20" s="290"/>
      <c r="AQ20" s="290"/>
      <c r="AR20" s="289"/>
      <c r="AS20" s="289"/>
      <c r="AT20" s="289"/>
      <c r="AU20" s="203"/>
      <c r="AV20" s="203"/>
      <c r="AW20" s="203"/>
      <c r="AX20" s="203"/>
      <c r="AY20" s="203"/>
      <c r="AZ20" s="203"/>
      <c r="BA20" s="309"/>
      <c r="BB20" s="375" t="s">
        <v>100</v>
      </c>
      <c r="BC20" s="321">
        <f>COUNTIF(B19:W19,BH20)+COUNTIF(B19:W19,BI20)+COUNTIF(B19:W19,BJ20)</f>
        <v>0</v>
      </c>
      <c r="BD20" s="321">
        <f>COUNTIF(X19:BA19,BH20)+COUNTIF(X19:BA19,BI20)+COUNTIF(X19:BA19,BJ20)</f>
        <v>0</v>
      </c>
      <c r="BE20" s="321">
        <f>COUNTIF(B20:W20,BH20)+COUNTIF(B20:W20,BI20)+COUNTIF(B20:W20,BJ20)</f>
        <v>0</v>
      </c>
      <c r="BF20" s="322">
        <f>COUNTIF(X20:BA20,BH20)+COUNTIF(X20:BA20,BI20)+COUNTIF(X20:BA20,BJ20)</f>
        <v>0</v>
      </c>
      <c r="BG20" s="325">
        <f>SUM(BC20:BF20)</f>
        <v>0</v>
      </c>
      <c r="BH20" s="324" t="str">
        <f>N25</f>
        <v>Лабораторно-екзаменаційна сесія</v>
      </c>
      <c r="BI20" s="321">
        <f>AI25</f>
        <v>0</v>
      </c>
      <c r="BJ20" s="360">
        <f>N27</f>
        <v>0</v>
      </c>
      <c r="BK20" s="347"/>
    </row>
    <row r="21" spans="1:63" s="16" customFormat="1" ht="18">
      <c r="A21" s="204"/>
      <c r="B21" s="305"/>
      <c r="C21" s="305"/>
      <c r="D21" s="305"/>
      <c r="E21" s="305"/>
      <c r="F21" s="305"/>
      <c r="G21" s="305"/>
      <c r="H21" s="305"/>
      <c r="I21" s="305"/>
      <c r="J21" s="305"/>
      <c r="K21" s="305"/>
      <c r="L21" s="305"/>
      <c r="M21" s="305"/>
      <c r="N21" s="305"/>
      <c r="O21" s="305"/>
      <c r="P21" s="305"/>
      <c r="Q21" s="305"/>
      <c r="R21" s="306"/>
      <c r="S21" s="306"/>
      <c r="T21" s="307"/>
      <c r="U21" s="307"/>
      <c r="V21" s="307"/>
      <c r="W21" s="306"/>
      <c r="X21" s="305"/>
      <c r="Y21" s="305"/>
      <c r="Z21" s="305"/>
      <c r="AA21" s="305"/>
      <c r="AB21" s="305"/>
      <c r="AC21" s="305"/>
      <c r="AD21" s="305"/>
      <c r="AE21" s="305"/>
      <c r="AF21" s="305"/>
      <c r="AG21" s="305"/>
      <c r="AH21" s="305"/>
      <c r="AI21" s="305"/>
      <c r="AJ21" s="305"/>
      <c r="AK21" s="305"/>
      <c r="AL21" s="305"/>
      <c r="AM21" s="305"/>
      <c r="AN21" s="307"/>
      <c r="AO21" s="307"/>
      <c r="AP21" s="307"/>
      <c r="AQ21" s="307"/>
      <c r="AR21" s="308"/>
      <c r="AS21" s="308"/>
      <c r="AT21" s="308"/>
      <c r="AU21" s="308"/>
      <c r="AV21" s="308"/>
      <c r="AW21" s="308"/>
      <c r="AX21" s="308"/>
      <c r="AY21" s="308"/>
      <c r="AZ21" s="308"/>
      <c r="BA21" s="308"/>
      <c r="BB21" s="333" t="s">
        <v>101</v>
      </c>
      <c r="BC21" s="326">
        <f>COUNTIF(B19:W19,BH21)</f>
        <v>0</v>
      </c>
      <c r="BD21" s="326">
        <f>COUNTIF(X19:BA19,BH21)</f>
        <v>0</v>
      </c>
      <c r="BE21" s="326">
        <f>COUNTIF(B20:W20,BH21)</f>
        <v>0</v>
      </c>
      <c r="BF21" s="327">
        <f>COUNTIF(X20:BA20,BH21)</f>
        <v>0</v>
      </c>
      <c r="BG21" s="325">
        <f>SUM(BC21:BF21)</f>
        <v>0</v>
      </c>
      <c r="BH21" s="328">
        <f>U25</f>
        <v>0</v>
      </c>
      <c r="BI21" s="328"/>
      <c r="BJ21" s="361"/>
      <c r="BK21" s="348"/>
    </row>
    <row r="22" spans="1:63" s="19" customFormat="1" ht="15.75" customHeight="1">
      <c r="A22" s="206"/>
      <c r="B22" s="310"/>
      <c r="C22" s="310"/>
      <c r="D22" s="310"/>
      <c r="E22" s="310"/>
      <c r="F22" s="310"/>
      <c r="G22" s="310"/>
      <c r="H22" s="310"/>
      <c r="I22" s="310"/>
      <c r="J22" s="310"/>
      <c r="K22" s="310"/>
      <c r="L22" s="310"/>
      <c r="M22" s="310"/>
      <c r="N22" s="310"/>
      <c r="O22" s="310"/>
      <c r="P22" s="310"/>
      <c r="Q22" s="311"/>
      <c r="R22" s="312"/>
      <c r="S22" s="313"/>
      <c r="T22" s="312"/>
      <c r="U22" s="312"/>
      <c r="V22" s="312"/>
      <c r="W22" s="313"/>
      <c r="X22" s="310"/>
      <c r="Y22" s="310"/>
      <c r="Z22" s="310"/>
      <c r="AA22" s="310"/>
      <c r="AB22" s="310"/>
      <c r="AC22" s="310"/>
      <c r="AD22" s="310"/>
      <c r="AE22" s="310"/>
      <c r="AF22" s="310"/>
      <c r="AG22" s="314"/>
      <c r="AH22" s="314"/>
      <c r="AI22" s="314"/>
      <c r="AJ22" s="314"/>
      <c r="AK22" s="314"/>
      <c r="AL22" s="314"/>
      <c r="AM22" s="314"/>
      <c r="AN22" s="314"/>
      <c r="AO22" s="314"/>
      <c r="AP22" s="310"/>
      <c r="AQ22" s="310"/>
      <c r="AR22" s="305"/>
      <c r="AS22" s="308"/>
      <c r="AT22" s="308"/>
      <c r="AU22" s="308"/>
      <c r="AV22" s="308"/>
      <c r="AW22" s="308"/>
      <c r="AX22" s="308"/>
      <c r="AY22" s="308"/>
      <c r="AZ22" s="308"/>
      <c r="BA22" s="308"/>
      <c r="BB22" s="333" t="s">
        <v>102</v>
      </c>
      <c r="BC22" s="326">
        <f>COUNTIF(B19:W19,BH22)</f>
        <v>0</v>
      </c>
      <c r="BD22" s="326">
        <f>COUNTIF(X19:BA19,BH22)</f>
        <v>0</v>
      </c>
      <c r="BE22" s="326">
        <f>COUNTIF(B20:W20,BH22)</f>
        <v>0</v>
      </c>
      <c r="BF22" s="327">
        <f>COUNTIF(X20:BA20,BH22)</f>
        <v>0</v>
      </c>
      <c r="BG22" s="325">
        <f>SUM(BC22:BF22)</f>
        <v>0</v>
      </c>
      <c r="BH22" s="328" t="str">
        <f>Y25</f>
        <v>Підготовка кваліфікаційної роботи</v>
      </c>
      <c r="BI22" s="326"/>
      <c r="BJ22" s="362"/>
      <c r="BK22" s="349"/>
    </row>
    <row r="23" spans="1:63" s="19" customFormat="1" ht="15.75" customHeight="1">
      <c r="A23" s="206"/>
      <c r="B23" s="310"/>
      <c r="C23" s="310"/>
      <c r="D23" s="310"/>
      <c r="E23" s="310"/>
      <c r="F23" s="310"/>
      <c r="G23" s="310"/>
      <c r="H23" s="310"/>
      <c r="I23" s="310"/>
      <c r="J23" s="310"/>
      <c r="K23" s="310"/>
      <c r="L23" s="310"/>
      <c r="M23" s="310"/>
      <c r="N23" s="310"/>
      <c r="O23" s="310"/>
      <c r="P23" s="310"/>
      <c r="Q23" s="311"/>
      <c r="R23" s="312"/>
      <c r="S23" s="313"/>
      <c r="T23" s="312"/>
      <c r="U23" s="312"/>
      <c r="V23" s="312"/>
      <c r="W23" s="313"/>
      <c r="X23" s="310"/>
      <c r="Y23" s="310"/>
      <c r="Z23" s="310"/>
      <c r="AA23" s="310"/>
      <c r="AB23" s="310"/>
      <c r="AC23" s="310"/>
      <c r="AD23" s="310"/>
      <c r="AE23" s="310"/>
      <c r="AF23" s="310"/>
      <c r="AG23" s="314"/>
      <c r="AH23" s="314"/>
      <c r="AI23" s="314"/>
      <c r="AJ23" s="314"/>
      <c r="AK23" s="314"/>
      <c r="AL23" s="314"/>
      <c r="AM23" s="314"/>
      <c r="AN23" s="314"/>
      <c r="AO23" s="314"/>
      <c r="AP23" s="310"/>
      <c r="AQ23" s="310"/>
      <c r="AR23" s="305"/>
      <c r="AS23" s="308"/>
      <c r="AT23" s="308"/>
      <c r="AU23" s="308"/>
      <c r="AV23" s="308"/>
      <c r="AW23" s="308"/>
      <c r="AX23" s="308"/>
      <c r="AY23" s="308"/>
      <c r="AZ23" s="308"/>
      <c r="BA23" s="308"/>
      <c r="BB23" s="333" t="s">
        <v>103</v>
      </c>
      <c r="BC23" s="326">
        <f>COUNTIF(B19:W19,BH23)</f>
        <v>0</v>
      </c>
      <c r="BD23" s="326">
        <f>COUNTIF(X19:BA19,BH23)</f>
        <v>0</v>
      </c>
      <c r="BE23" s="326">
        <f>COUNTIF(B20:W20,BH23)</f>
        <v>0</v>
      </c>
      <c r="BF23" s="327">
        <f>COUNTIF(X20:BA20,BH23)</f>
        <v>0</v>
      </c>
      <c r="BG23" s="325">
        <f>SUM(BC23:BF23)</f>
        <v>0</v>
      </c>
      <c r="BH23" s="328">
        <f>AO25</f>
        <v>0</v>
      </c>
      <c r="BI23" s="326"/>
      <c r="BJ23" s="362"/>
      <c r="BK23" s="349"/>
    </row>
    <row r="24" spans="1:63" s="19" customFormat="1" ht="15.75" thickBot="1">
      <c r="A24" s="206"/>
      <c r="B24" s="206"/>
      <c r="C24" s="206"/>
      <c r="D24" s="207"/>
      <c r="E24" s="207"/>
      <c r="F24" s="207"/>
      <c r="G24" s="207"/>
      <c r="H24" s="207"/>
      <c r="I24" s="207"/>
      <c r="J24" s="207"/>
      <c r="K24" s="207"/>
      <c r="L24" s="207"/>
      <c r="M24" s="207"/>
      <c r="N24" s="207"/>
      <c r="O24" s="207"/>
      <c r="P24" s="207"/>
      <c r="Q24" s="207"/>
      <c r="R24" s="207"/>
      <c r="S24" s="207"/>
      <c r="T24" s="207"/>
      <c r="U24" s="207"/>
      <c r="V24" s="207"/>
      <c r="W24" s="207"/>
      <c r="X24" s="207"/>
      <c r="Y24" s="207"/>
      <c r="Z24" s="207"/>
      <c r="AA24" s="207"/>
      <c r="AB24" s="207"/>
      <c r="AC24" s="207"/>
      <c r="AD24" s="207"/>
      <c r="AE24" s="207"/>
      <c r="AF24" s="207"/>
      <c r="AG24" s="207"/>
      <c r="AH24" s="207"/>
      <c r="AI24" s="207"/>
      <c r="AJ24" s="207"/>
      <c r="AK24" s="207"/>
      <c r="AL24" s="207"/>
      <c r="AM24" s="207"/>
      <c r="AN24" s="207"/>
      <c r="AO24" s="207"/>
      <c r="AP24" s="207"/>
      <c r="AQ24" s="207"/>
      <c r="AR24" s="207"/>
      <c r="AS24" s="207"/>
      <c r="AT24" s="207"/>
      <c r="AU24" s="207"/>
      <c r="AV24" s="207"/>
      <c r="AW24" s="207"/>
      <c r="AX24" s="207"/>
      <c r="AY24" s="207"/>
      <c r="AZ24" s="207"/>
      <c r="BA24" s="207"/>
      <c r="BB24" s="333" t="s">
        <v>104</v>
      </c>
      <c r="BC24" s="326">
        <f>COUNTIF(B19:W19,BH24)</f>
        <v>0</v>
      </c>
      <c r="BD24" s="326">
        <f>COUNTIF(X19:BA19,BH24)</f>
        <v>0</v>
      </c>
      <c r="BE24" s="326">
        <f>COUNTIF(B20:W20,BH24)</f>
        <v>2</v>
      </c>
      <c r="BF24" s="327">
        <f>COUNTIF(X20:BA20,BH24)</f>
        <v>0</v>
      </c>
      <c r="BG24" s="329">
        <f>SUM(BC24:BF24)</f>
        <v>2</v>
      </c>
      <c r="BH24" s="328" t="str">
        <f>AS25</f>
        <v>А</v>
      </c>
      <c r="BI24" s="326"/>
      <c r="BJ24" s="362"/>
      <c r="BK24" s="349"/>
    </row>
    <row r="25" spans="1:63" s="19" customFormat="1" ht="18.75" thickBot="1">
      <c r="A25" s="208" t="s">
        <v>24</v>
      </c>
      <c r="B25" s="204"/>
      <c r="C25" s="204"/>
      <c r="D25" s="197"/>
      <c r="E25" s="529" t="s">
        <v>473</v>
      </c>
      <c r="F25" s="821" t="s">
        <v>474</v>
      </c>
      <c r="G25" s="822"/>
      <c r="H25" s="822"/>
      <c r="I25" s="822"/>
      <c r="J25" s="822"/>
      <c r="K25" s="822"/>
      <c r="L25" s="205"/>
      <c r="M25" s="209" t="s">
        <v>30</v>
      </c>
      <c r="N25" s="205" t="s">
        <v>475</v>
      </c>
      <c r="O25" s="205"/>
      <c r="P25" s="205"/>
      <c r="Q25" s="197"/>
      <c r="R25" s="197"/>
      <c r="S25" s="205"/>
      <c r="T25" s="205"/>
      <c r="U25" s="527"/>
      <c r="V25" s="205"/>
      <c r="W25" s="205"/>
      <c r="X25" s="209" t="s">
        <v>31</v>
      </c>
      <c r="Y25" s="197" t="s">
        <v>463</v>
      </c>
      <c r="AA25" s="527"/>
      <c r="AB25" s="387"/>
      <c r="AC25" s="205"/>
      <c r="AD25" s="205"/>
      <c r="AE25" s="205"/>
      <c r="AF25" s="197"/>
      <c r="AG25" s="205"/>
      <c r="AH25" s="205"/>
      <c r="AI25" s="197"/>
      <c r="AJ25" s="209" t="s">
        <v>25</v>
      </c>
      <c r="AK25" s="821" t="s">
        <v>476</v>
      </c>
      <c r="AL25" s="823"/>
      <c r="AM25" s="823"/>
      <c r="AN25" s="823"/>
      <c r="AO25" s="823"/>
      <c r="AP25" s="823"/>
      <c r="AQ25" s="823"/>
      <c r="AR25" s="823"/>
      <c r="AS25" s="209" t="s">
        <v>64</v>
      </c>
      <c r="AT25" s="205" t="s">
        <v>464</v>
      </c>
      <c r="AW25" s="207"/>
      <c r="AX25" s="207"/>
      <c r="AY25" s="207"/>
      <c r="AZ25" s="207"/>
      <c r="BB25" s="334"/>
      <c r="BC25" s="330"/>
      <c r="BD25" s="330"/>
      <c r="BE25" s="330"/>
      <c r="BF25" s="330"/>
      <c r="BG25" s="330"/>
      <c r="BH25" s="330"/>
      <c r="BI25" s="330"/>
      <c r="BJ25" s="206"/>
      <c r="BK25" s="349"/>
    </row>
    <row r="26" spans="1:63" s="19" customFormat="1" ht="16.5" customHeight="1" thickBot="1">
      <c r="A26" s="211"/>
      <c r="B26" s="211"/>
      <c r="C26" s="211"/>
      <c r="D26" s="211"/>
      <c r="E26" s="211"/>
      <c r="F26" s="211"/>
      <c r="G26" s="211"/>
      <c r="H26" s="211"/>
      <c r="I26" s="211"/>
      <c r="J26" s="211"/>
      <c r="K26" s="211"/>
      <c r="L26" s="211"/>
      <c r="M26" s="211"/>
      <c r="N26" s="211"/>
      <c r="O26" s="211"/>
      <c r="P26" s="211"/>
      <c r="Q26" s="211"/>
      <c r="R26" s="211"/>
      <c r="S26" s="211"/>
      <c r="T26" s="211"/>
      <c r="U26" s="211"/>
      <c r="V26" s="211"/>
      <c r="W26" s="211"/>
      <c r="X26" s="211"/>
      <c r="Y26" s="211"/>
      <c r="Z26" s="211"/>
      <c r="AA26" s="211"/>
      <c r="AB26" s="211"/>
      <c r="AC26" s="211"/>
      <c r="AD26" s="211"/>
      <c r="AE26" s="211"/>
      <c r="AF26" s="211"/>
      <c r="AG26" s="211"/>
      <c r="AH26" s="211"/>
      <c r="AI26" s="211"/>
      <c r="AJ26" s="211"/>
      <c r="AK26" s="211"/>
      <c r="AL26" s="211"/>
      <c r="AM26" s="211"/>
      <c r="AN26" s="197"/>
      <c r="AO26" s="197"/>
      <c r="AP26" s="197"/>
      <c r="AQ26" s="197"/>
      <c r="AR26" s="197"/>
      <c r="AS26" s="211"/>
      <c r="AT26" s="207"/>
      <c r="AU26" s="207"/>
      <c r="AV26" s="207"/>
      <c r="AW26" s="207"/>
      <c r="AX26" s="207"/>
      <c r="AY26" s="207"/>
      <c r="AZ26" s="207"/>
      <c r="BA26" s="207"/>
      <c r="BB26" s="335"/>
      <c r="BC26" s="206"/>
      <c r="BD26" s="206"/>
      <c r="BE26" s="206"/>
      <c r="BF26" s="206"/>
      <c r="BG26" s="206"/>
      <c r="BH26" s="206"/>
      <c r="BI26" s="206"/>
      <c r="BJ26" s="206"/>
      <c r="BK26" s="349"/>
    </row>
    <row r="27" spans="1:65" s="19" customFormat="1" ht="18" customHeight="1" thickBot="1">
      <c r="A27" s="206"/>
      <c r="B27" s="206"/>
      <c r="C27" s="207"/>
      <c r="D27" s="207"/>
      <c r="E27" s="529" t="s">
        <v>477</v>
      </c>
      <c r="F27" s="821" t="s">
        <v>48</v>
      </c>
      <c r="G27" s="822"/>
      <c r="H27" s="822"/>
      <c r="I27" s="822"/>
      <c r="J27" s="822"/>
      <c r="K27" s="822"/>
      <c r="L27" s="207"/>
      <c r="M27" s="384"/>
      <c r="N27" s="359"/>
      <c r="O27" s="194"/>
      <c r="P27" s="194"/>
      <c r="Q27" s="194"/>
      <c r="R27" s="194"/>
      <c r="S27" s="194"/>
      <c r="T27" s="194"/>
      <c r="U27" s="209" t="s">
        <v>26</v>
      </c>
      <c r="V27" s="205" t="s">
        <v>32</v>
      </c>
      <c r="W27" s="205"/>
      <c r="X27" s="207"/>
      <c r="Y27" s="207"/>
      <c r="Z27" s="207"/>
      <c r="AA27" s="207"/>
      <c r="AB27" s="207"/>
      <c r="AC27" s="207"/>
      <c r="AD27" s="207"/>
      <c r="AE27" s="207"/>
      <c r="AF27" s="207"/>
      <c r="AG27" s="209" t="s">
        <v>86</v>
      </c>
      <c r="AH27" s="821" t="s">
        <v>478</v>
      </c>
      <c r="AI27" s="823"/>
      <c r="AJ27" s="823"/>
      <c r="AK27" s="823"/>
      <c r="AL27" s="823"/>
      <c r="AM27" s="823"/>
      <c r="AN27" s="823"/>
      <c r="AO27" s="823"/>
      <c r="AP27" s="212"/>
      <c r="AQ27" s="212"/>
      <c r="AR27" s="197"/>
      <c r="AS27" s="209" t="s">
        <v>479</v>
      </c>
      <c r="AT27" s="821" t="s">
        <v>480</v>
      </c>
      <c r="AU27" s="823"/>
      <c r="AV27" s="823"/>
      <c r="AW27" s="823"/>
      <c r="AX27" s="823"/>
      <c r="AY27" s="823"/>
      <c r="AZ27" s="197"/>
      <c r="BA27" s="207"/>
      <c r="BB27" s="350"/>
      <c r="BC27" s="351"/>
      <c r="BD27" s="351"/>
      <c r="BE27" s="351"/>
      <c r="BF27" s="351"/>
      <c r="BG27" s="352"/>
      <c r="BH27" s="352"/>
      <c r="BI27" s="352"/>
      <c r="BJ27" s="352"/>
      <c r="BK27" s="353"/>
      <c r="BM27" s="19" t="s">
        <v>455</v>
      </c>
    </row>
    <row r="28" spans="1:62" s="19" customFormat="1" ht="15.75" customHeight="1">
      <c r="A28" s="206"/>
      <c r="B28" s="206"/>
      <c r="C28" s="207"/>
      <c r="D28" s="207"/>
      <c r="E28" s="207"/>
      <c r="F28" s="207"/>
      <c r="G28" s="197"/>
      <c r="H28" s="197"/>
      <c r="I28" s="197"/>
      <c r="J28" s="197"/>
      <c r="K28" s="197"/>
      <c r="L28" s="197"/>
      <c r="M28" s="197"/>
      <c r="N28" s="197"/>
      <c r="O28" s="197"/>
      <c r="P28" s="197"/>
      <c r="Q28" s="197"/>
      <c r="R28" s="197"/>
      <c r="S28" s="197"/>
      <c r="T28" s="197"/>
      <c r="U28" s="197"/>
      <c r="V28" s="213"/>
      <c r="W28" s="197"/>
      <c r="X28" s="197"/>
      <c r="Y28" s="197"/>
      <c r="Z28" s="197"/>
      <c r="AA28" s="197"/>
      <c r="AB28" s="197"/>
      <c r="AC28" s="197"/>
      <c r="AD28" s="197"/>
      <c r="AE28" s="197"/>
      <c r="AF28" s="214"/>
      <c r="AG28" s="214"/>
      <c r="AH28" s="214"/>
      <c r="AI28" s="214"/>
      <c r="AJ28" s="197"/>
      <c r="AK28" s="215"/>
      <c r="AL28" s="215"/>
      <c r="AM28" s="197"/>
      <c r="AN28" s="197"/>
      <c r="AO28" s="197"/>
      <c r="AP28" s="197"/>
      <c r="AQ28" s="197"/>
      <c r="AR28" s="197"/>
      <c r="AS28" s="197"/>
      <c r="AT28" s="197"/>
      <c r="AU28" s="197"/>
      <c r="AV28" s="197"/>
      <c r="AW28" s="197"/>
      <c r="AX28" s="197"/>
      <c r="AY28" s="197"/>
      <c r="AZ28" s="197"/>
      <c r="BA28" s="207"/>
      <c r="BG28" s="17"/>
      <c r="BH28" s="17"/>
      <c r="BI28" s="17"/>
      <c r="BJ28" s="17"/>
    </row>
    <row r="29" spans="1:62" s="19" customFormat="1" ht="21" customHeight="1">
      <c r="A29" s="206"/>
      <c r="B29" s="206"/>
      <c r="C29" s="206"/>
      <c r="D29" s="207"/>
      <c r="E29" s="207"/>
      <c r="F29" s="207"/>
      <c r="G29" s="207"/>
      <c r="H29" s="197"/>
      <c r="I29" s="197"/>
      <c r="J29" s="197"/>
      <c r="K29" s="197"/>
      <c r="L29" s="197"/>
      <c r="M29" s="197"/>
      <c r="N29" s="197"/>
      <c r="O29" s="197"/>
      <c r="P29" s="197"/>
      <c r="Q29" s="197"/>
      <c r="R29" s="197"/>
      <c r="S29" s="197"/>
      <c r="T29" s="197"/>
      <c r="U29" s="197"/>
      <c r="V29" s="197"/>
      <c r="W29" s="197"/>
      <c r="X29" s="197"/>
      <c r="Y29" s="197"/>
      <c r="Z29" s="197"/>
      <c r="AA29" s="197"/>
      <c r="AB29" s="197"/>
      <c r="AC29" s="197"/>
      <c r="AD29" s="197"/>
      <c r="AE29" s="197"/>
      <c r="AF29" s="197"/>
      <c r="AG29" s="214"/>
      <c r="AH29" s="214"/>
      <c r="AI29" s="214"/>
      <c r="AJ29" s="214"/>
      <c r="AK29" s="197"/>
      <c r="AL29" s="216"/>
      <c r="AM29" s="216"/>
      <c r="AN29" s="197"/>
      <c r="AO29" s="197"/>
      <c r="AP29" s="197"/>
      <c r="AQ29" s="197"/>
      <c r="AR29" s="197"/>
      <c r="AS29" s="197"/>
      <c r="AT29" s="197"/>
      <c r="AU29" s="197"/>
      <c r="AV29" s="197"/>
      <c r="AW29" s="197"/>
      <c r="AX29" s="197"/>
      <c r="AY29" s="197"/>
      <c r="AZ29" s="197"/>
      <c r="BA29" s="197"/>
      <c r="BG29" s="17"/>
      <c r="BH29" s="17"/>
      <c r="BI29" s="17"/>
      <c r="BJ29" s="17"/>
    </row>
    <row r="30" spans="1:62" s="19" customFormat="1" ht="20.25">
      <c r="A30" s="206"/>
      <c r="B30" s="206"/>
      <c r="C30" s="206"/>
      <c r="D30" s="207"/>
      <c r="E30" s="210" t="s">
        <v>38</v>
      </c>
      <c r="F30" s="207"/>
      <c r="G30" s="207"/>
      <c r="H30" s="197"/>
      <c r="I30" s="197"/>
      <c r="J30" s="197"/>
      <c r="K30" s="197"/>
      <c r="L30" s="197"/>
      <c r="M30" s="197"/>
      <c r="N30" s="197"/>
      <c r="O30" s="197"/>
      <c r="P30" s="197"/>
      <c r="Q30" s="197"/>
      <c r="R30" s="197"/>
      <c r="S30" s="197"/>
      <c r="T30" s="197"/>
      <c r="U30" s="197"/>
      <c r="V30" s="197"/>
      <c r="W30" s="197"/>
      <c r="X30" s="197"/>
      <c r="Y30" s="197"/>
      <c r="Z30" s="197"/>
      <c r="AA30" s="197"/>
      <c r="AB30" s="197"/>
      <c r="AC30" s="761" t="s">
        <v>54</v>
      </c>
      <c r="AD30" s="761"/>
      <c r="AE30" s="761"/>
      <c r="AF30" s="761"/>
      <c r="AG30" s="761"/>
      <c r="AH30" s="218"/>
      <c r="AI30" s="218"/>
      <c r="AJ30" s="218"/>
      <c r="AK30" s="197"/>
      <c r="AL30" s="216"/>
      <c r="AM30" s="216"/>
      <c r="AN30" s="197"/>
      <c r="AO30" s="197"/>
      <c r="AP30" s="197"/>
      <c r="AQ30" s="197"/>
      <c r="AR30" s="217" t="s">
        <v>94</v>
      </c>
      <c r="AS30" s="197"/>
      <c r="AT30" s="197"/>
      <c r="AU30" s="197"/>
      <c r="AV30" s="197"/>
      <c r="AW30" s="197"/>
      <c r="AX30" s="197"/>
      <c r="AY30" s="197"/>
      <c r="AZ30" s="197"/>
      <c r="BA30" s="197"/>
      <c r="BG30" s="17"/>
      <c r="BH30" s="17"/>
      <c r="BI30" s="17"/>
      <c r="BJ30" s="17"/>
    </row>
    <row r="31" spans="1:62" s="19" customFormat="1" ht="18">
      <c r="A31" s="206"/>
      <c r="B31" s="206"/>
      <c r="C31" s="206"/>
      <c r="D31" s="207"/>
      <c r="E31" s="207"/>
      <c r="F31" s="207"/>
      <c r="G31" s="207"/>
      <c r="H31" s="197"/>
      <c r="I31" s="197"/>
      <c r="J31" s="197"/>
      <c r="K31" s="197"/>
      <c r="L31" s="197"/>
      <c r="M31" s="197"/>
      <c r="N31" s="197"/>
      <c r="O31" s="197"/>
      <c r="P31" s="197"/>
      <c r="Q31" s="197"/>
      <c r="R31" s="197"/>
      <c r="S31" s="197"/>
      <c r="T31" s="197"/>
      <c r="U31" s="197"/>
      <c r="V31" s="197"/>
      <c r="W31" s="197"/>
      <c r="X31" s="197"/>
      <c r="Y31" s="197"/>
      <c r="Z31" s="197"/>
      <c r="AA31" s="197"/>
      <c r="AB31" s="197"/>
      <c r="AC31" s="197"/>
      <c r="AD31" s="197"/>
      <c r="AE31" s="197"/>
      <c r="AF31" s="197"/>
      <c r="AG31" s="218"/>
      <c r="AH31" s="218"/>
      <c r="AI31" s="218"/>
      <c r="AJ31" s="218"/>
      <c r="AK31" s="216"/>
      <c r="AL31" s="216"/>
      <c r="AM31" s="216"/>
      <c r="AN31" s="197"/>
      <c r="AO31" s="197"/>
      <c r="AP31" s="197"/>
      <c r="AQ31" s="197"/>
      <c r="AR31" s="197"/>
      <c r="AS31" s="197"/>
      <c r="AT31" s="197"/>
      <c r="AU31" s="197"/>
      <c r="AV31" s="197"/>
      <c r="AW31" s="197"/>
      <c r="AX31" s="212"/>
      <c r="AY31" s="207"/>
      <c r="AZ31" s="207"/>
      <c r="BA31" s="207"/>
      <c r="BB31" s="18"/>
      <c r="BC31" s="17"/>
      <c r="BD31" s="17"/>
      <c r="BE31" s="17"/>
      <c r="BF31" s="17"/>
      <c r="BG31" s="17"/>
      <c r="BH31" s="17"/>
      <c r="BI31" s="17"/>
      <c r="BJ31" s="17"/>
    </row>
    <row r="32" spans="1:62" s="19" customFormat="1" ht="18.75" thickBot="1">
      <c r="A32" s="206"/>
      <c r="B32" s="206"/>
      <c r="C32" s="206"/>
      <c r="D32" s="207"/>
      <c r="E32" s="207"/>
      <c r="F32" s="207"/>
      <c r="G32" s="207"/>
      <c r="H32" s="197"/>
      <c r="I32" s="197"/>
      <c r="J32" s="197"/>
      <c r="K32" s="197"/>
      <c r="L32" s="197"/>
      <c r="M32" s="197"/>
      <c r="N32" s="197"/>
      <c r="O32" s="197"/>
      <c r="P32" s="197"/>
      <c r="Q32" s="197"/>
      <c r="R32" s="197"/>
      <c r="S32" s="197"/>
      <c r="T32" s="197"/>
      <c r="U32" s="197"/>
      <c r="V32" s="197"/>
      <c r="W32" s="197"/>
      <c r="X32" s="197"/>
      <c r="Y32" s="197"/>
      <c r="Z32" s="197"/>
      <c r="AA32" s="197"/>
      <c r="AB32" s="197"/>
      <c r="AC32" s="197"/>
      <c r="AD32" s="197"/>
      <c r="AE32" s="197"/>
      <c r="AF32" s="197"/>
      <c r="AG32" s="218"/>
      <c r="AH32" s="218"/>
      <c r="AI32" s="218"/>
      <c r="AJ32" s="218"/>
      <c r="AK32" s="207"/>
      <c r="AL32" s="207"/>
      <c r="AM32" s="207"/>
      <c r="AN32" s="212"/>
      <c r="AO32" s="212"/>
      <c r="AP32" s="212"/>
      <c r="AQ32" s="212"/>
      <c r="AR32" s="212"/>
      <c r="AS32" s="212"/>
      <c r="AT32" s="212"/>
      <c r="AU32" s="212"/>
      <c r="AV32" s="212"/>
      <c r="AW32" s="212"/>
      <c r="AX32" s="212"/>
      <c r="AY32" s="207"/>
      <c r="AZ32" s="207"/>
      <c r="BA32" s="207"/>
      <c r="BB32" s="18"/>
      <c r="BC32" s="17"/>
      <c r="BD32" s="17"/>
      <c r="BE32" s="17"/>
      <c r="BF32" s="17"/>
      <c r="BG32" s="17"/>
      <c r="BH32" s="17"/>
      <c r="BI32" s="17"/>
      <c r="BJ32" s="17"/>
    </row>
    <row r="33" spans="1:62" s="19" customFormat="1" ht="27.75" customHeight="1" thickBot="1">
      <c r="A33" s="753" t="s">
        <v>8</v>
      </c>
      <c r="B33" s="754"/>
      <c r="C33" s="757" t="s">
        <v>481</v>
      </c>
      <c r="D33" s="757"/>
      <c r="E33" s="757"/>
      <c r="F33" s="757"/>
      <c r="G33" s="757" t="s">
        <v>482</v>
      </c>
      <c r="H33" s="757"/>
      <c r="I33" s="757"/>
      <c r="J33" s="757" t="s">
        <v>32</v>
      </c>
      <c r="K33" s="757"/>
      <c r="L33" s="757"/>
      <c r="M33" s="757" t="s">
        <v>95</v>
      </c>
      <c r="N33" s="757"/>
      <c r="O33" s="757"/>
      <c r="P33" s="753" t="s">
        <v>483</v>
      </c>
      <c r="Q33" s="762"/>
      <c r="R33" s="762"/>
      <c r="S33" s="762"/>
      <c r="T33" s="736" t="s">
        <v>480</v>
      </c>
      <c r="U33" s="736"/>
      <c r="V33" s="736"/>
      <c r="W33" s="736" t="s">
        <v>4</v>
      </c>
      <c r="X33" s="736"/>
      <c r="Y33" s="736"/>
      <c r="Z33" s="197"/>
      <c r="AA33" s="197"/>
      <c r="AB33" s="824" t="s">
        <v>5</v>
      </c>
      <c r="AC33" s="825"/>
      <c r="AD33" s="825"/>
      <c r="AE33" s="826"/>
      <c r="AF33" s="788" t="s">
        <v>27</v>
      </c>
      <c r="AG33" s="789"/>
      <c r="AH33" s="790"/>
      <c r="AI33" s="753" t="s">
        <v>6</v>
      </c>
      <c r="AJ33" s="762"/>
      <c r="AK33" s="754"/>
      <c r="AL33" s="207"/>
      <c r="AM33" s="207"/>
      <c r="AN33" s="806" t="s">
        <v>96</v>
      </c>
      <c r="AO33" s="807"/>
      <c r="AP33" s="807"/>
      <c r="AQ33" s="807"/>
      <c r="AR33" s="808"/>
      <c r="AS33" s="806" t="s">
        <v>55</v>
      </c>
      <c r="AT33" s="807"/>
      <c r="AU33" s="807"/>
      <c r="AV33" s="807"/>
      <c r="AW33" s="808"/>
      <c r="AX33" s="753" t="s">
        <v>6</v>
      </c>
      <c r="AY33" s="762"/>
      <c r="AZ33" s="754"/>
      <c r="BA33" s="197"/>
      <c r="BB33" s="18"/>
      <c r="BC33" s="17"/>
      <c r="BD33" s="17"/>
      <c r="BE33" s="17"/>
      <c r="BF33" s="17"/>
      <c r="BG33" s="17"/>
      <c r="BH33" s="17"/>
      <c r="BI33" s="17"/>
      <c r="BJ33" s="17"/>
    </row>
    <row r="34" spans="1:62" s="19" customFormat="1" ht="37.5" customHeight="1" thickBot="1">
      <c r="A34" s="755"/>
      <c r="B34" s="756"/>
      <c r="C34" s="758"/>
      <c r="D34" s="758"/>
      <c r="E34" s="758"/>
      <c r="F34" s="758"/>
      <c r="G34" s="758"/>
      <c r="H34" s="758"/>
      <c r="I34" s="758"/>
      <c r="J34" s="758"/>
      <c r="K34" s="758"/>
      <c r="L34" s="758"/>
      <c r="M34" s="758"/>
      <c r="N34" s="758"/>
      <c r="O34" s="758"/>
      <c r="P34" s="755"/>
      <c r="Q34" s="763"/>
      <c r="R34" s="763"/>
      <c r="S34" s="763"/>
      <c r="T34" s="736"/>
      <c r="U34" s="736"/>
      <c r="V34" s="736"/>
      <c r="W34" s="736"/>
      <c r="X34" s="736"/>
      <c r="Y34" s="736"/>
      <c r="Z34" s="197"/>
      <c r="AA34" s="197"/>
      <c r="AB34" s="827"/>
      <c r="AC34" s="828"/>
      <c r="AD34" s="828"/>
      <c r="AE34" s="829"/>
      <c r="AF34" s="791"/>
      <c r="AG34" s="792"/>
      <c r="AH34" s="793"/>
      <c r="AI34" s="755"/>
      <c r="AJ34" s="763"/>
      <c r="AK34" s="756"/>
      <c r="AL34" s="207"/>
      <c r="AM34" s="207"/>
      <c r="AN34" s="812" t="s">
        <v>463</v>
      </c>
      <c r="AO34" s="813"/>
      <c r="AP34" s="813"/>
      <c r="AQ34" s="813"/>
      <c r="AR34" s="814"/>
      <c r="AS34" s="838">
        <v>21</v>
      </c>
      <c r="AT34" s="839"/>
      <c r="AU34" s="839"/>
      <c r="AV34" s="839"/>
      <c r="AW34" s="840"/>
      <c r="AX34" s="794">
        <v>11</v>
      </c>
      <c r="AY34" s="795"/>
      <c r="AZ34" s="796"/>
      <c r="BA34" s="197"/>
      <c r="BB34" s="18"/>
      <c r="BC34" s="17"/>
      <c r="BD34" s="17"/>
      <c r="BE34" s="17"/>
      <c r="BF34" s="17"/>
      <c r="BG34" s="17"/>
      <c r="BH34" s="17"/>
      <c r="BI34" s="17"/>
      <c r="BJ34" s="17"/>
    </row>
    <row r="35" spans="1:62" s="19" customFormat="1" ht="20.25" customHeight="1" thickBot="1">
      <c r="A35" s="737">
        <f>A19</f>
        <v>5</v>
      </c>
      <c r="B35" s="737"/>
      <c r="C35" s="734">
        <v>36</v>
      </c>
      <c r="D35" s="734"/>
      <c r="E35" s="734"/>
      <c r="F35" s="734"/>
      <c r="G35" s="734">
        <v>6</v>
      </c>
      <c r="H35" s="734"/>
      <c r="I35" s="734"/>
      <c r="J35" s="734">
        <f>BC21+BD21</f>
        <v>0</v>
      </c>
      <c r="K35" s="734"/>
      <c r="L35" s="734"/>
      <c r="M35" s="734">
        <f>SUM(BC24:BD24)</f>
        <v>0</v>
      </c>
      <c r="N35" s="734"/>
      <c r="O35" s="734"/>
      <c r="P35" s="738">
        <f>SUM(BC22:BD22)</f>
        <v>0</v>
      </c>
      <c r="Q35" s="739"/>
      <c r="R35" s="739"/>
      <c r="S35" s="739"/>
      <c r="T35" s="734">
        <v>10</v>
      </c>
      <c r="U35" s="734"/>
      <c r="V35" s="734"/>
      <c r="W35" s="735">
        <f>SUM(C35:V35)</f>
        <v>52</v>
      </c>
      <c r="X35" s="735"/>
      <c r="Y35" s="735"/>
      <c r="Z35" s="207"/>
      <c r="AA35" s="207"/>
      <c r="AB35" s="750" t="s">
        <v>465</v>
      </c>
      <c r="AC35" s="751"/>
      <c r="AD35" s="751"/>
      <c r="AE35" s="752"/>
      <c r="AF35" s="723">
        <v>3</v>
      </c>
      <c r="AG35" s="724"/>
      <c r="AH35" s="725"/>
      <c r="AI35" s="730">
        <v>11</v>
      </c>
      <c r="AJ35" s="731"/>
      <c r="AK35" s="732"/>
      <c r="AL35" s="207"/>
      <c r="AM35" s="207"/>
      <c r="AN35" s="815"/>
      <c r="AO35" s="816"/>
      <c r="AP35" s="816"/>
      <c r="AQ35" s="816"/>
      <c r="AR35" s="817"/>
      <c r="AS35" s="841"/>
      <c r="AT35" s="842"/>
      <c r="AU35" s="842"/>
      <c r="AV35" s="842"/>
      <c r="AW35" s="843"/>
      <c r="AX35" s="850"/>
      <c r="AY35" s="851"/>
      <c r="AZ35" s="852"/>
      <c r="BA35" s="207"/>
      <c r="BB35" s="18"/>
      <c r="BC35" s="17"/>
      <c r="BD35" s="17"/>
      <c r="BE35" s="17"/>
      <c r="BF35" s="17"/>
      <c r="BG35" s="17"/>
      <c r="BH35" s="17"/>
      <c r="BI35" s="17"/>
      <c r="BJ35" s="17"/>
    </row>
    <row r="36" spans="1:62" s="19" customFormat="1" ht="18.75" customHeight="1" thickBot="1">
      <c r="A36" s="737">
        <f>A20</f>
        <v>6</v>
      </c>
      <c r="B36" s="737"/>
      <c r="C36" s="734">
        <f>BE19+BF19</f>
        <v>0</v>
      </c>
      <c r="D36" s="734"/>
      <c r="E36" s="734"/>
      <c r="F36" s="734"/>
      <c r="G36" s="734">
        <f>BE20+BF20</f>
        <v>0</v>
      </c>
      <c r="H36" s="734"/>
      <c r="I36" s="734"/>
      <c r="J36" s="734">
        <v>3</v>
      </c>
      <c r="K36" s="734"/>
      <c r="L36" s="734"/>
      <c r="M36" s="734">
        <f>SUM(BE24:BF24)</f>
        <v>2</v>
      </c>
      <c r="N36" s="734"/>
      <c r="O36" s="734"/>
      <c r="P36" s="738">
        <v>11</v>
      </c>
      <c r="Q36" s="739"/>
      <c r="R36" s="739"/>
      <c r="S36" s="739"/>
      <c r="T36" s="734">
        <f>SUM(BE23:BF23)</f>
        <v>0</v>
      </c>
      <c r="U36" s="734"/>
      <c r="V36" s="734"/>
      <c r="W36" s="735">
        <f>SUM(C36:V36)</f>
        <v>16</v>
      </c>
      <c r="X36" s="735"/>
      <c r="Y36" s="735"/>
      <c r="Z36" s="219"/>
      <c r="AA36" s="197"/>
      <c r="AB36" s="740"/>
      <c r="AC36" s="740"/>
      <c r="AD36" s="740"/>
      <c r="AE36" s="740"/>
      <c r="AF36" s="741"/>
      <c r="AG36" s="741"/>
      <c r="AH36" s="741"/>
      <c r="AI36" s="787"/>
      <c r="AJ36" s="787"/>
      <c r="AK36" s="787"/>
      <c r="AL36" s="217"/>
      <c r="AM36" s="197"/>
      <c r="AN36" s="800" t="s">
        <v>464</v>
      </c>
      <c r="AO36" s="801"/>
      <c r="AP36" s="801"/>
      <c r="AQ36" s="801"/>
      <c r="AR36" s="802"/>
      <c r="AS36" s="859">
        <v>4</v>
      </c>
      <c r="AT36" s="860"/>
      <c r="AU36" s="860"/>
      <c r="AV36" s="860"/>
      <c r="AW36" s="861"/>
      <c r="AX36" s="794">
        <f>IF(BC24&gt;0,BC18,IF(BD24&gt;0,BD18,IF(BE24&gt;0,BE18,IF(BF24&gt;0,BF18,0))))</f>
        <v>11</v>
      </c>
      <c r="AY36" s="795"/>
      <c r="AZ36" s="796"/>
      <c r="BA36" s="207"/>
      <c r="BB36" s="18"/>
      <c r="BC36" s="17"/>
      <c r="BD36" s="17"/>
      <c r="BE36" s="17"/>
      <c r="BF36" s="17"/>
      <c r="BG36" s="17"/>
      <c r="BH36" s="17"/>
      <c r="BI36" s="17"/>
      <c r="BJ36" s="17"/>
    </row>
    <row r="37" spans="1:62" s="19" customFormat="1" ht="18.75" thickBot="1">
      <c r="A37" s="721" t="s">
        <v>56</v>
      </c>
      <c r="B37" s="722"/>
      <c r="C37" s="726">
        <f>SUM(C33:F36)</f>
        <v>36</v>
      </c>
      <c r="D37" s="727"/>
      <c r="E37" s="727"/>
      <c r="F37" s="728"/>
      <c r="G37" s="726">
        <f>SUM(G33:I36)</f>
        <v>6</v>
      </c>
      <c r="H37" s="727"/>
      <c r="I37" s="728"/>
      <c r="J37" s="726">
        <f>SUM(J33:L36)</f>
        <v>3</v>
      </c>
      <c r="K37" s="727"/>
      <c r="L37" s="728"/>
      <c r="M37" s="726">
        <f>SUM(M33:O36)</f>
        <v>2</v>
      </c>
      <c r="N37" s="727"/>
      <c r="O37" s="728"/>
      <c r="P37" s="726">
        <f>SUM(P33:S36)</f>
        <v>11</v>
      </c>
      <c r="Q37" s="727"/>
      <c r="R37" s="727"/>
      <c r="S37" s="728"/>
      <c r="T37" s="729">
        <f>SUM(T33:V36)</f>
        <v>10</v>
      </c>
      <c r="U37" s="729"/>
      <c r="V37" s="729"/>
      <c r="W37" s="729">
        <f>SUM(W33:Y36)</f>
        <v>68</v>
      </c>
      <c r="X37" s="729"/>
      <c r="Y37" s="729"/>
      <c r="Z37" s="220"/>
      <c r="AA37" s="221"/>
      <c r="AB37" s="865"/>
      <c r="AC37" s="865"/>
      <c r="AD37" s="865"/>
      <c r="AE37" s="865"/>
      <c r="AF37" s="741"/>
      <c r="AG37" s="741"/>
      <c r="AH37" s="741"/>
      <c r="AI37" s="787"/>
      <c r="AJ37" s="787"/>
      <c r="AK37" s="787"/>
      <c r="AL37" s="217"/>
      <c r="AM37" s="197"/>
      <c r="AN37" s="803"/>
      <c r="AO37" s="804"/>
      <c r="AP37" s="804"/>
      <c r="AQ37" s="804"/>
      <c r="AR37" s="805"/>
      <c r="AS37" s="862"/>
      <c r="AT37" s="863"/>
      <c r="AU37" s="863"/>
      <c r="AV37" s="863"/>
      <c r="AW37" s="864"/>
      <c r="AX37" s="797"/>
      <c r="AY37" s="798"/>
      <c r="AZ37" s="799"/>
      <c r="BA37" s="207"/>
      <c r="BB37" s="18"/>
      <c r="BC37" s="17"/>
      <c r="BD37" s="17"/>
      <c r="BE37" s="17"/>
      <c r="BF37" s="17"/>
      <c r="BG37" s="17"/>
      <c r="BH37" s="17"/>
      <c r="BI37" s="17"/>
      <c r="BJ37" s="17"/>
    </row>
    <row r="38" spans="1:62" s="19" customFormat="1" ht="18.75" customHeight="1">
      <c r="A38" s="291"/>
      <c r="B38" s="291"/>
      <c r="C38" s="291"/>
      <c r="D38" s="292"/>
      <c r="E38" s="292"/>
      <c r="F38" s="292"/>
      <c r="G38" s="292"/>
      <c r="H38" s="292"/>
      <c r="I38" s="293"/>
      <c r="J38" s="293"/>
      <c r="K38" s="293"/>
      <c r="L38" s="293"/>
      <c r="M38" s="293"/>
      <c r="N38" s="293"/>
      <c r="O38" s="293"/>
      <c r="P38" s="294"/>
      <c r="Q38" s="293"/>
      <c r="R38" s="293"/>
      <c r="S38" s="293"/>
      <c r="T38" s="293"/>
      <c r="U38" s="293"/>
      <c r="V38" s="293"/>
      <c r="W38" s="292"/>
      <c r="X38" s="294"/>
      <c r="Y38" s="294"/>
      <c r="Z38" s="197"/>
      <c r="AA38" s="197"/>
      <c r="AB38" s="197"/>
      <c r="AC38" s="197"/>
      <c r="AD38" s="197"/>
      <c r="AE38" s="197"/>
      <c r="AF38" s="197"/>
      <c r="AG38" s="197"/>
      <c r="AH38" s="197"/>
      <c r="AI38" s="197"/>
      <c r="AJ38" s="197"/>
      <c r="AK38" s="197"/>
      <c r="AL38" s="197"/>
      <c r="AM38" s="197"/>
      <c r="AN38" s="832" t="s">
        <v>484</v>
      </c>
      <c r="AO38" s="833"/>
      <c r="AP38" s="833"/>
      <c r="AQ38" s="833"/>
      <c r="AR38" s="834"/>
      <c r="AS38" s="844"/>
      <c r="AT38" s="845"/>
      <c r="AU38" s="845"/>
      <c r="AV38" s="845"/>
      <c r="AW38" s="846"/>
      <c r="AX38" s="853"/>
      <c r="AY38" s="854"/>
      <c r="AZ38" s="855"/>
      <c r="BA38" s="207"/>
      <c r="BB38" s="18"/>
      <c r="BC38" s="17"/>
      <c r="BD38" s="17"/>
      <c r="BE38" s="17"/>
      <c r="BF38" s="17"/>
      <c r="BG38" s="17"/>
      <c r="BH38" s="17"/>
      <c r="BI38" s="17"/>
      <c r="BJ38" s="17"/>
    </row>
    <row r="39" spans="1:62" s="19" customFormat="1" ht="18.75" thickBot="1">
      <c r="A39" s="742"/>
      <c r="B39" s="742"/>
      <c r="C39" s="744"/>
      <c r="D39" s="744"/>
      <c r="E39" s="744"/>
      <c r="F39" s="744"/>
      <c r="G39" s="744"/>
      <c r="H39" s="744"/>
      <c r="I39" s="744"/>
      <c r="J39" s="744"/>
      <c r="K39" s="744"/>
      <c r="L39" s="744"/>
      <c r="M39" s="744"/>
      <c r="N39" s="744"/>
      <c r="O39" s="744"/>
      <c r="P39" s="744"/>
      <c r="Q39" s="744"/>
      <c r="R39" s="744"/>
      <c r="S39" s="744"/>
      <c r="T39" s="744"/>
      <c r="U39" s="744"/>
      <c r="V39" s="744"/>
      <c r="W39" s="744"/>
      <c r="X39" s="744"/>
      <c r="Y39" s="744"/>
      <c r="Z39" s="197"/>
      <c r="AA39" s="197"/>
      <c r="AB39" s="197"/>
      <c r="AC39" s="197"/>
      <c r="AD39" s="197"/>
      <c r="AE39" s="197"/>
      <c r="AF39" s="197"/>
      <c r="AG39" s="197"/>
      <c r="AH39" s="197"/>
      <c r="AI39" s="197"/>
      <c r="AJ39" s="197"/>
      <c r="AK39" s="197"/>
      <c r="AL39" s="197"/>
      <c r="AM39" s="197"/>
      <c r="AN39" s="835"/>
      <c r="AO39" s="836"/>
      <c r="AP39" s="836"/>
      <c r="AQ39" s="836"/>
      <c r="AR39" s="837"/>
      <c r="AS39" s="847"/>
      <c r="AT39" s="848"/>
      <c r="AU39" s="848"/>
      <c r="AV39" s="848"/>
      <c r="AW39" s="849"/>
      <c r="AX39" s="856"/>
      <c r="AY39" s="857"/>
      <c r="AZ39" s="858"/>
      <c r="BA39" s="207"/>
      <c r="BB39" s="18"/>
      <c r="BC39" s="17"/>
      <c r="BD39" s="17"/>
      <c r="BE39" s="17"/>
      <c r="BF39" s="17"/>
      <c r="BG39" s="17"/>
      <c r="BH39" s="17"/>
      <c r="BI39" s="17"/>
      <c r="BJ39" s="17"/>
    </row>
    <row r="40" spans="1:62" s="19" customFormat="1" ht="15">
      <c r="A40" s="17"/>
      <c r="B40" s="17"/>
      <c r="C40" s="17"/>
      <c r="D40" s="18"/>
      <c r="E40" s="18"/>
      <c r="F40" s="18"/>
      <c r="G40" s="18"/>
      <c r="H40" s="18"/>
      <c r="I40" s="14"/>
      <c r="J40" s="14"/>
      <c r="K40" s="14"/>
      <c r="L40" s="14"/>
      <c r="M40" s="14"/>
      <c r="N40" s="14"/>
      <c r="O40" s="14"/>
      <c r="Q40" s="14"/>
      <c r="R40" s="14"/>
      <c r="S40" s="14"/>
      <c r="T40" s="14"/>
      <c r="U40" s="14"/>
      <c r="V40" s="14"/>
      <c r="W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7"/>
      <c r="BD40" s="17"/>
      <c r="BE40" s="17"/>
      <c r="BF40" s="17"/>
      <c r="BG40" s="17"/>
      <c r="BH40" s="17"/>
      <c r="BI40" s="17"/>
      <c r="BJ40" s="17"/>
    </row>
    <row r="41" spans="1:62" s="19" customFormat="1" ht="15">
      <c r="A41" s="17"/>
      <c r="B41" s="17"/>
      <c r="C41" s="17"/>
      <c r="D41" s="18"/>
      <c r="E41" s="18"/>
      <c r="F41" s="18"/>
      <c r="G41" s="18"/>
      <c r="H41" s="18"/>
      <c r="I41" s="14"/>
      <c r="J41" s="14"/>
      <c r="K41" s="14"/>
      <c r="L41" s="14"/>
      <c r="M41" s="14"/>
      <c r="N41" s="14"/>
      <c r="O41" s="14"/>
      <c r="Q41" s="14"/>
      <c r="R41" s="14"/>
      <c r="S41" s="14"/>
      <c r="T41" s="14"/>
      <c r="U41" s="14"/>
      <c r="V41" s="14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7"/>
      <c r="BD41" s="17"/>
      <c r="BE41" s="17"/>
      <c r="BF41" s="17"/>
      <c r="BG41" s="17"/>
      <c r="BH41" s="17"/>
      <c r="BI41" s="17"/>
      <c r="BJ41" s="17"/>
    </row>
    <row r="42" spans="1:62" s="19" customFormat="1" ht="15">
      <c r="A42" s="17"/>
      <c r="B42" s="17"/>
      <c r="C42" s="17"/>
      <c r="D42" s="18"/>
      <c r="E42" s="18"/>
      <c r="F42" s="18"/>
      <c r="G42" s="18"/>
      <c r="H42" s="18"/>
      <c r="I42" s="14"/>
      <c r="J42" s="14"/>
      <c r="K42" s="14"/>
      <c r="L42" s="14"/>
      <c r="M42" s="14"/>
      <c r="N42" s="14"/>
      <c r="O42" s="14"/>
      <c r="Q42" s="14"/>
      <c r="R42" s="14"/>
      <c r="S42" s="14"/>
      <c r="T42" s="14"/>
      <c r="U42" s="14"/>
      <c r="V42" s="14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7"/>
      <c r="BD42" s="17"/>
      <c r="BE42" s="17"/>
      <c r="BF42" s="17"/>
      <c r="BG42" s="17"/>
      <c r="BH42" s="17"/>
      <c r="BI42" s="17"/>
      <c r="BJ42" s="17"/>
    </row>
    <row r="43" spans="1:62" s="19" customFormat="1" ht="15">
      <c r="A43" s="17"/>
      <c r="B43" s="17"/>
      <c r="C43" s="17"/>
      <c r="D43" s="18"/>
      <c r="E43" s="18"/>
      <c r="F43" s="18"/>
      <c r="G43" s="18"/>
      <c r="H43" s="18"/>
      <c r="I43" s="14"/>
      <c r="J43" s="14"/>
      <c r="K43" s="14"/>
      <c r="L43" s="14"/>
      <c r="M43" s="14"/>
      <c r="N43" s="14"/>
      <c r="O43" s="14"/>
      <c r="Q43" s="14"/>
      <c r="R43" s="14"/>
      <c r="S43" s="14"/>
      <c r="T43" s="14"/>
      <c r="U43" s="14"/>
      <c r="V43" s="14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7"/>
      <c r="BD43" s="17"/>
      <c r="BE43" s="17"/>
      <c r="BF43" s="17"/>
      <c r="BG43" s="17"/>
      <c r="BH43" s="17"/>
      <c r="BI43" s="17"/>
      <c r="BJ43" s="17"/>
    </row>
    <row r="44" spans="1:62" s="19" customFormat="1" ht="20.25">
      <c r="A44" s="60"/>
      <c r="B44" s="60"/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60"/>
      <c r="AE44" s="60"/>
      <c r="AF44" s="60"/>
      <c r="AG44" s="60"/>
      <c r="AH44" s="60"/>
      <c r="AI44" s="60"/>
      <c r="AJ44" s="60"/>
      <c r="AK44" s="60"/>
      <c r="AL44" s="60"/>
      <c r="AM44" s="60"/>
      <c r="AN44" s="60"/>
      <c r="AO44" s="60"/>
      <c r="AP44" s="60"/>
      <c r="AQ44" s="60"/>
      <c r="AR44" s="60"/>
      <c r="AS44" s="60"/>
      <c r="AT44" s="60"/>
      <c r="AU44" s="60"/>
      <c r="AV44" s="60"/>
      <c r="AW44" s="60"/>
      <c r="AX44" s="60"/>
      <c r="AY44" s="60"/>
      <c r="AZ44" s="60"/>
      <c r="BA44" s="60"/>
      <c r="BB44" s="60"/>
      <c r="BC44" s="60"/>
      <c r="BD44" s="60"/>
      <c r="BE44" s="60"/>
      <c r="BF44" s="60"/>
      <c r="BG44" s="60"/>
      <c r="BH44" s="60"/>
      <c r="BI44" s="60"/>
      <c r="BJ44" s="60"/>
    </row>
    <row r="45" spans="1:62" s="21" customFormat="1" ht="17.2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1"/>
      <c r="N45" s="11"/>
      <c r="O45" s="20"/>
      <c r="P45" s="20"/>
      <c r="Q45" s="2"/>
      <c r="R45" s="2"/>
      <c r="S45" s="2"/>
      <c r="T45" s="2"/>
      <c r="U45" s="8"/>
      <c r="V45" s="8"/>
      <c r="W45" s="8"/>
      <c r="X45" s="8"/>
      <c r="Y45" s="8"/>
      <c r="Z45" s="8"/>
      <c r="AA45" s="8"/>
      <c r="AB45" s="9"/>
      <c r="AC45" s="6"/>
      <c r="AD45" s="6"/>
      <c r="AE45" s="6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</row>
    <row r="46" spans="1:62" s="21" customFormat="1" ht="16.5" customHeight="1">
      <c r="A46" s="97"/>
      <c r="B46" s="111"/>
      <c r="C46" s="111"/>
      <c r="D46" s="111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44"/>
      <c r="S46" s="44"/>
      <c r="T46" s="44"/>
      <c r="U46" s="44"/>
      <c r="V46" s="99"/>
      <c r="W46" s="99"/>
      <c r="X46" s="99"/>
      <c r="Y46" s="99"/>
      <c r="Z46" s="99"/>
      <c r="AA46" s="99"/>
      <c r="AB46" s="99"/>
      <c r="AC46" s="99"/>
      <c r="AD46" s="98"/>
      <c r="AE46" s="98"/>
      <c r="AF46" s="30"/>
      <c r="AG46" s="30"/>
      <c r="AH46" s="30"/>
      <c r="AI46" s="30"/>
      <c r="AJ46" s="30"/>
      <c r="AK46" s="30"/>
      <c r="AL46" s="30"/>
      <c r="AM46" s="30"/>
      <c r="AN46" s="93"/>
      <c r="AO46" s="93"/>
      <c r="AP46" s="93"/>
      <c r="AQ46" s="93"/>
      <c r="AR46" s="93"/>
      <c r="AS46" s="93"/>
      <c r="AT46" s="93"/>
      <c r="AU46" s="93"/>
      <c r="AV46" s="93"/>
      <c r="AW46" s="93"/>
      <c r="AX46" s="93"/>
      <c r="AY46" s="93"/>
      <c r="AZ46" s="93"/>
      <c r="BA46" s="93"/>
      <c r="BB46" s="93"/>
      <c r="BC46" s="93"/>
      <c r="BD46" s="30"/>
      <c r="BE46" s="30"/>
      <c r="BF46" s="30"/>
      <c r="BG46" s="30"/>
      <c r="BH46" s="30"/>
      <c r="BI46" s="30"/>
      <c r="BJ46" s="30"/>
    </row>
    <row r="47" spans="1:62" s="22" customFormat="1" ht="15.75" customHeight="1">
      <c r="A47" s="97"/>
      <c r="B47" s="111"/>
      <c r="C47" s="111"/>
      <c r="D47" s="111"/>
      <c r="E47" s="111"/>
      <c r="F47" s="111"/>
      <c r="G47" s="111"/>
      <c r="H47" s="111"/>
      <c r="I47" s="111"/>
      <c r="J47" s="111"/>
      <c r="K47" s="111"/>
      <c r="L47" s="111"/>
      <c r="M47" s="111"/>
      <c r="N47" s="111"/>
      <c r="O47" s="111"/>
      <c r="P47" s="111"/>
      <c r="Q47" s="111"/>
      <c r="R47" s="101"/>
      <c r="S47" s="101"/>
      <c r="T47" s="101"/>
      <c r="U47" s="101"/>
      <c r="V47" s="102"/>
      <c r="W47" s="102"/>
      <c r="X47" s="100"/>
      <c r="Y47" s="100"/>
      <c r="Z47" s="100"/>
      <c r="AA47" s="100"/>
      <c r="AB47" s="100"/>
      <c r="AC47" s="100"/>
      <c r="AD47" s="98"/>
      <c r="AE47" s="98"/>
      <c r="AF47" s="103"/>
      <c r="AG47" s="103"/>
      <c r="AH47" s="103"/>
      <c r="AI47" s="103"/>
      <c r="AJ47" s="103"/>
      <c r="AK47" s="103"/>
      <c r="AL47" s="103"/>
      <c r="AM47" s="103"/>
      <c r="AN47" s="93"/>
      <c r="AO47" s="93"/>
      <c r="AP47" s="93"/>
      <c r="AQ47" s="93"/>
      <c r="AR47" s="93"/>
      <c r="AS47" s="93"/>
      <c r="AT47" s="93"/>
      <c r="AU47" s="93"/>
      <c r="AV47" s="93"/>
      <c r="AW47" s="93"/>
      <c r="AX47" s="93"/>
      <c r="AY47" s="93"/>
      <c r="AZ47" s="93"/>
      <c r="BA47" s="93"/>
      <c r="BB47" s="93"/>
      <c r="BC47" s="93"/>
      <c r="BE47" s="51"/>
      <c r="BF47" s="51"/>
      <c r="BG47" s="51"/>
      <c r="BI47" s="51"/>
      <c r="BJ47" s="51"/>
    </row>
    <row r="48" spans="1:62" s="22" customFormat="1" ht="15.75" customHeight="1">
      <c r="A48" s="97"/>
      <c r="B48" s="111"/>
      <c r="C48" s="111"/>
      <c r="D48" s="111"/>
      <c r="E48" s="111"/>
      <c r="F48" s="111"/>
      <c r="G48" s="111"/>
      <c r="H48" s="111"/>
      <c r="I48" s="111"/>
      <c r="J48" s="111"/>
      <c r="K48" s="111"/>
      <c r="L48" s="111"/>
      <c r="M48" s="111"/>
      <c r="N48" s="111"/>
      <c r="O48" s="111"/>
      <c r="P48" s="111"/>
      <c r="Q48" s="111"/>
      <c r="R48" s="101"/>
      <c r="S48" s="101"/>
      <c r="T48" s="101"/>
      <c r="U48" s="101"/>
      <c r="V48" s="102"/>
      <c r="W48" s="102"/>
      <c r="X48" s="98"/>
      <c r="Y48" s="98"/>
      <c r="Z48" s="98"/>
      <c r="AA48" s="98"/>
      <c r="AB48" s="98"/>
      <c r="AC48" s="98"/>
      <c r="AD48" s="98"/>
      <c r="AE48" s="98"/>
      <c r="AF48" s="103"/>
      <c r="AG48" s="103"/>
      <c r="AH48" s="103"/>
      <c r="AI48" s="103"/>
      <c r="AJ48" s="103"/>
      <c r="AK48" s="103"/>
      <c r="AL48" s="103"/>
      <c r="AM48" s="103"/>
      <c r="AN48" s="52"/>
      <c r="AO48" s="52"/>
      <c r="AP48" s="52"/>
      <c r="AQ48" s="52"/>
      <c r="AR48" s="52"/>
      <c r="AS48" s="52"/>
      <c r="AT48" s="52"/>
      <c r="AU48" s="52"/>
      <c r="AV48" s="52"/>
      <c r="AW48" s="52"/>
      <c r="AX48" s="52"/>
      <c r="AY48" s="52"/>
      <c r="AZ48" s="52"/>
      <c r="BA48" s="52"/>
      <c r="BB48" s="52"/>
      <c r="BC48" s="52"/>
      <c r="BE48" s="52"/>
      <c r="BF48" s="52"/>
      <c r="BG48" s="52"/>
      <c r="BI48" s="52"/>
      <c r="BJ48" s="52"/>
    </row>
    <row r="49" spans="1:62" s="22" customFormat="1" ht="15" customHeight="1">
      <c r="A49" s="97"/>
      <c r="B49" s="111"/>
      <c r="C49" s="111"/>
      <c r="D49" s="111"/>
      <c r="E49" s="111"/>
      <c r="F49" s="111"/>
      <c r="G49" s="111"/>
      <c r="H49" s="111"/>
      <c r="I49" s="111"/>
      <c r="J49" s="111"/>
      <c r="K49" s="111"/>
      <c r="L49" s="111"/>
      <c r="M49" s="111"/>
      <c r="N49" s="111"/>
      <c r="O49" s="111"/>
      <c r="P49" s="111"/>
      <c r="Q49" s="111"/>
      <c r="R49" s="101"/>
      <c r="S49" s="101"/>
      <c r="T49" s="101"/>
      <c r="U49" s="101"/>
      <c r="V49" s="102"/>
      <c r="W49" s="102"/>
      <c r="X49" s="98"/>
      <c r="Y49" s="98"/>
      <c r="Z49" s="98"/>
      <c r="AA49" s="98"/>
      <c r="AB49" s="98"/>
      <c r="AC49" s="98"/>
      <c r="AD49" s="98"/>
      <c r="AE49" s="98"/>
      <c r="AF49" s="103"/>
      <c r="AG49" s="103"/>
      <c r="AH49" s="103"/>
      <c r="AI49" s="103"/>
      <c r="AJ49" s="103"/>
      <c r="AK49" s="103"/>
      <c r="AL49" s="103"/>
      <c r="AM49" s="103"/>
      <c r="AN49" s="93"/>
      <c r="AO49" s="93"/>
      <c r="AP49" s="93"/>
      <c r="AQ49" s="93"/>
      <c r="AR49" s="93"/>
      <c r="AS49" s="93"/>
      <c r="AT49" s="93"/>
      <c r="AU49" s="93"/>
      <c r="AV49" s="93"/>
      <c r="AW49" s="93"/>
      <c r="AX49" s="93"/>
      <c r="AY49" s="93"/>
      <c r="AZ49" s="93"/>
      <c r="BA49" s="93"/>
      <c r="BB49" s="93"/>
      <c r="BC49" s="93"/>
      <c r="BD49" s="53"/>
      <c r="BE49" s="53"/>
      <c r="BF49" s="53"/>
      <c r="BG49" s="53"/>
      <c r="BH49" s="53"/>
      <c r="BI49" s="53"/>
      <c r="BJ49" s="53"/>
    </row>
    <row r="50" spans="1:62" s="30" customFormat="1" ht="21" customHeight="1">
      <c r="A50" s="86"/>
      <c r="B50" s="110"/>
      <c r="C50" s="110"/>
      <c r="D50" s="110"/>
      <c r="E50" s="110"/>
      <c r="F50" s="110"/>
      <c r="G50" s="110"/>
      <c r="H50" s="110"/>
      <c r="I50" s="110"/>
      <c r="J50" s="110"/>
      <c r="K50" s="110"/>
      <c r="L50" s="110"/>
      <c r="M50" s="110"/>
      <c r="N50" s="110"/>
      <c r="O50" s="110"/>
      <c r="P50" s="110"/>
      <c r="Q50" s="110"/>
      <c r="R50" s="96"/>
      <c r="S50" s="96"/>
      <c r="T50" s="96"/>
      <c r="U50" s="96"/>
      <c r="V50" s="96"/>
      <c r="W50" s="96"/>
      <c r="X50" s="96"/>
      <c r="Y50" s="96"/>
      <c r="Z50" s="96"/>
      <c r="AA50" s="96"/>
      <c r="AB50" s="96"/>
      <c r="AC50" s="96"/>
      <c r="AD50" s="96"/>
      <c r="AE50" s="96"/>
      <c r="AF50" s="96"/>
      <c r="AG50" s="96"/>
      <c r="AH50" s="96"/>
      <c r="AI50" s="96"/>
      <c r="AJ50" s="96"/>
      <c r="AK50" s="96"/>
      <c r="AL50" s="96"/>
      <c r="AM50" s="96"/>
      <c r="AN50" s="96"/>
      <c r="AO50" s="96"/>
      <c r="AP50" s="96"/>
      <c r="AQ50" s="96"/>
      <c r="AR50" s="96"/>
      <c r="AS50" s="96"/>
      <c r="AT50" s="96"/>
      <c r="AU50" s="96"/>
      <c r="AV50" s="96"/>
      <c r="AW50" s="96"/>
      <c r="AX50" s="96"/>
      <c r="AY50" s="96"/>
      <c r="AZ50" s="96"/>
      <c r="BA50" s="96"/>
      <c r="BB50" s="96"/>
      <c r="BC50" s="96"/>
      <c r="BD50" s="54"/>
      <c r="BE50" s="54"/>
      <c r="BF50" s="55"/>
      <c r="BG50" s="54"/>
      <c r="BH50" s="54"/>
      <c r="BI50" s="54"/>
      <c r="BJ50" s="54"/>
    </row>
    <row r="51" spans="1:62" s="23" customFormat="1" ht="21" customHeight="1">
      <c r="A51" s="95"/>
      <c r="B51" s="95"/>
      <c r="C51" s="95"/>
      <c r="D51" s="95"/>
      <c r="E51" s="95"/>
      <c r="F51" s="95"/>
      <c r="G51" s="95"/>
      <c r="H51" s="95"/>
      <c r="I51" s="95"/>
      <c r="J51" s="95"/>
      <c r="K51" s="95"/>
      <c r="L51" s="95"/>
      <c r="M51" s="95"/>
      <c r="N51" s="95"/>
      <c r="O51" s="95"/>
      <c r="P51" s="95"/>
      <c r="Q51" s="95"/>
      <c r="R51" s="95"/>
      <c r="S51" s="95"/>
      <c r="T51" s="95"/>
      <c r="U51" s="95"/>
      <c r="V51" s="95"/>
      <c r="W51" s="95"/>
      <c r="X51" s="95"/>
      <c r="Y51" s="95"/>
      <c r="Z51" s="95"/>
      <c r="AA51" s="95"/>
      <c r="AB51" s="95"/>
      <c r="AC51" s="95"/>
      <c r="AD51" s="95"/>
      <c r="AE51" s="95"/>
      <c r="AF51" s="95"/>
      <c r="AG51" s="95"/>
      <c r="AH51" s="95"/>
      <c r="AI51" s="95"/>
      <c r="AJ51" s="95"/>
      <c r="AK51" s="95"/>
      <c r="AL51" s="95"/>
      <c r="AM51" s="95"/>
      <c r="AN51" s="95"/>
      <c r="AO51" s="95"/>
      <c r="AP51" s="95"/>
      <c r="AQ51" s="95"/>
      <c r="AR51" s="95"/>
      <c r="AS51" s="95"/>
      <c r="AT51" s="95"/>
      <c r="AU51" s="95"/>
      <c r="AV51" s="95"/>
      <c r="AW51" s="95"/>
      <c r="AX51" s="95"/>
      <c r="AY51" s="95"/>
      <c r="AZ51" s="95"/>
      <c r="BA51" s="95"/>
      <c r="BB51" s="95"/>
      <c r="BC51" s="95"/>
      <c r="BD51" s="56"/>
      <c r="BE51" s="56"/>
      <c r="BF51" s="56"/>
      <c r="BG51" s="56"/>
      <c r="BH51" s="56"/>
      <c r="BI51" s="56"/>
      <c r="BJ51" s="56"/>
    </row>
    <row r="52" spans="1:62" s="23" customFormat="1" ht="21" customHeight="1">
      <c r="A52" s="87"/>
      <c r="B52" s="90"/>
      <c r="C52" s="90"/>
      <c r="D52" s="90"/>
      <c r="E52" s="90"/>
      <c r="F52" s="90"/>
      <c r="G52" s="90"/>
      <c r="H52" s="90"/>
      <c r="I52" s="90"/>
      <c r="J52" s="90"/>
      <c r="K52" s="90"/>
      <c r="L52" s="90"/>
      <c r="M52" s="90"/>
      <c r="N52" s="90"/>
      <c r="O52" s="90"/>
      <c r="P52" s="90"/>
      <c r="Q52" s="90"/>
      <c r="R52" s="91"/>
      <c r="S52" s="91"/>
      <c r="T52" s="78"/>
      <c r="U52" s="78"/>
      <c r="V52" s="78"/>
      <c r="W52" s="78"/>
      <c r="X52" s="78"/>
      <c r="Y52" s="78"/>
      <c r="Z52" s="78"/>
      <c r="AA52" s="78"/>
      <c r="AB52" s="78"/>
      <c r="AC52" s="78"/>
      <c r="AD52" s="78"/>
      <c r="AE52" s="78"/>
      <c r="AF52" s="78"/>
      <c r="AG52" s="78"/>
      <c r="AH52" s="78"/>
      <c r="AI52" s="78"/>
      <c r="AJ52" s="78"/>
      <c r="AK52" s="78"/>
      <c r="AL52" s="78"/>
      <c r="AM52" s="78"/>
      <c r="AN52" s="78"/>
      <c r="AO52" s="78"/>
      <c r="AP52" s="78"/>
      <c r="AQ52" s="78"/>
      <c r="AR52" s="78"/>
      <c r="AS52" s="78"/>
      <c r="AT52" s="78"/>
      <c r="AU52" s="78"/>
      <c r="AV52" s="78"/>
      <c r="AW52" s="78"/>
      <c r="AX52" s="78"/>
      <c r="AY52" s="78"/>
      <c r="AZ52" s="78"/>
      <c r="BA52" s="78"/>
      <c r="BB52" s="78"/>
      <c r="BC52" s="78"/>
      <c r="BD52" s="56"/>
      <c r="BE52" s="56"/>
      <c r="BF52" s="56"/>
      <c r="BG52" s="56"/>
      <c r="BH52" s="56"/>
      <c r="BI52" s="56"/>
      <c r="BJ52" s="56"/>
    </row>
    <row r="53" spans="1:62" s="23" customFormat="1" ht="21" customHeight="1">
      <c r="A53" s="87"/>
      <c r="B53" s="90"/>
      <c r="C53" s="90"/>
      <c r="D53" s="90"/>
      <c r="E53" s="90"/>
      <c r="F53" s="90"/>
      <c r="G53" s="90"/>
      <c r="H53" s="90"/>
      <c r="I53" s="90"/>
      <c r="J53" s="90"/>
      <c r="K53" s="90"/>
      <c r="L53" s="90"/>
      <c r="M53" s="90"/>
      <c r="N53" s="90"/>
      <c r="O53" s="90"/>
      <c r="P53" s="90"/>
      <c r="Q53" s="90"/>
      <c r="R53" s="91"/>
      <c r="S53" s="91"/>
      <c r="T53" s="78"/>
      <c r="U53" s="78"/>
      <c r="V53" s="78"/>
      <c r="W53" s="78"/>
      <c r="X53" s="78"/>
      <c r="Y53" s="78"/>
      <c r="Z53" s="78"/>
      <c r="AA53" s="78"/>
      <c r="AB53" s="78"/>
      <c r="AC53" s="78"/>
      <c r="AD53" s="78"/>
      <c r="AE53" s="78"/>
      <c r="AF53" s="78"/>
      <c r="AG53" s="78"/>
      <c r="AH53" s="78"/>
      <c r="AI53" s="78"/>
      <c r="AJ53" s="78"/>
      <c r="AK53" s="78"/>
      <c r="AL53" s="78"/>
      <c r="AM53" s="78"/>
      <c r="AN53" s="78"/>
      <c r="AO53" s="78"/>
      <c r="AP53" s="78"/>
      <c r="AQ53" s="78"/>
      <c r="AR53" s="78"/>
      <c r="AS53" s="78"/>
      <c r="AT53" s="78"/>
      <c r="AU53" s="78"/>
      <c r="AV53" s="78"/>
      <c r="AW53" s="78"/>
      <c r="AX53" s="78"/>
      <c r="AY53" s="78"/>
      <c r="AZ53" s="78"/>
      <c r="BA53" s="78"/>
      <c r="BB53" s="78"/>
      <c r="BC53" s="78"/>
      <c r="BD53" s="56"/>
      <c r="BE53" s="56"/>
      <c r="BF53" s="56"/>
      <c r="BG53" s="56"/>
      <c r="BH53" s="56"/>
      <c r="BI53" s="56"/>
      <c r="BJ53" s="56"/>
    </row>
    <row r="54" spans="1:62" s="23" customFormat="1" ht="21" customHeight="1">
      <c r="A54" s="87"/>
      <c r="B54" s="90"/>
      <c r="C54" s="90"/>
      <c r="D54" s="90"/>
      <c r="E54" s="90"/>
      <c r="F54" s="90"/>
      <c r="G54" s="90"/>
      <c r="H54" s="90"/>
      <c r="I54" s="90"/>
      <c r="J54" s="90"/>
      <c r="K54" s="90"/>
      <c r="L54" s="90"/>
      <c r="M54" s="90"/>
      <c r="N54" s="90"/>
      <c r="O54" s="90"/>
      <c r="P54" s="90"/>
      <c r="Q54" s="90"/>
      <c r="R54" s="91"/>
      <c r="S54" s="91"/>
      <c r="T54" s="78"/>
      <c r="U54" s="78"/>
      <c r="V54" s="78"/>
      <c r="W54" s="78"/>
      <c r="X54" s="78"/>
      <c r="Y54" s="78"/>
      <c r="Z54" s="78"/>
      <c r="AA54" s="78"/>
      <c r="AB54" s="78"/>
      <c r="AC54" s="78"/>
      <c r="AD54" s="78"/>
      <c r="AE54" s="78"/>
      <c r="AF54" s="78"/>
      <c r="AG54" s="78"/>
      <c r="AH54" s="78"/>
      <c r="AI54" s="78"/>
      <c r="AJ54" s="78"/>
      <c r="AK54" s="78"/>
      <c r="AL54" s="78"/>
      <c r="AM54" s="78"/>
      <c r="AN54" s="78"/>
      <c r="AO54" s="78"/>
      <c r="AP54" s="78"/>
      <c r="AQ54" s="78"/>
      <c r="AR54" s="78"/>
      <c r="AS54" s="78"/>
      <c r="AT54" s="78"/>
      <c r="AU54" s="78"/>
      <c r="AV54" s="78"/>
      <c r="AW54" s="78"/>
      <c r="AX54" s="78"/>
      <c r="AY54" s="78"/>
      <c r="AZ54" s="78"/>
      <c r="BA54" s="78"/>
      <c r="BB54" s="78"/>
      <c r="BC54" s="78"/>
      <c r="BD54" s="56"/>
      <c r="BE54" s="56"/>
      <c r="BF54" s="56"/>
      <c r="BG54" s="56"/>
      <c r="BH54" s="56"/>
      <c r="BI54" s="56"/>
      <c r="BJ54" s="56"/>
    </row>
    <row r="55" spans="1:62" s="23" customFormat="1" ht="21" customHeight="1">
      <c r="A55" s="87"/>
      <c r="B55" s="90"/>
      <c r="C55" s="90"/>
      <c r="D55" s="90"/>
      <c r="E55" s="90"/>
      <c r="F55" s="90"/>
      <c r="G55" s="90"/>
      <c r="H55" s="90"/>
      <c r="I55" s="90"/>
      <c r="J55" s="90"/>
      <c r="K55" s="90"/>
      <c r="L55" s="90"/>
      <c r="M55" s="90"/>
      <c r="N55" s="90"/>
      <c r="O55" s="90"/>
      <c r="P55" s="90"/>
      <c r="Q55" s="90"/>
      <c r="R55" s="91"/>
      <c r="S55" s="91"/>
      <c r="T55" s="78"/>
      <c r="U55" s="78"/>
      <c r="V55" s="78"/>
      <c r="W55" s="78"/>
      <c r="X55" s="78"/>
      <c r="Y55" s="78"/>
      <c r="Z55" s="78"/>
      <c r="AA55" s="78"/>
      <c r="AB55" s="78"/>
      <c r="AC55" s="78"/>
      <c r="AD55" s="78"/>
      <c r="AE55" s="78"/>
      <c r="AF55" s="78"/>
      <c r="AG55" s="78"/>
      <c r="AH55" s="3"/>
      <c r="AI55" s="3"/>
      <c r="AJ55" s="78"/>
      <c r="AK55" s="78"/>
      <c r="AL55" s="78"/>
      <c r="AM55" s="78"/>
      <c r="AN55" s="78"/>
      <c r="AO55" s="78"/>
      <c r="AP55" s="78"/>
      <c r="AQ55" s="78"/>
      <c r="AR55" s="78"/>
      <c r="AS55" s="78"/>
      <c r="AT55" s="78"/>
      <c r="AU55" s="78"/>
      <c r="AV55" s="78"/>
      <c r="AW55" s="78"/>
      <c r="AX55" s="78"/>
      <c r="AY55" s="78"/>
      <c r="AZ55" s="78"/>
      <c r="BA55" s="78"/>
      <c r="BB55" s="78"/>
      <c r="BC55" s="78"/>
      <c r="BD55" s="56"/>
      <c r="BE55" s="56"/>
      <c r="BF55" s="56"/>
      <c r="BG55" s="56"/>
      <c r="BH55" s="56"/>
      <c r="BI55" s="56"/>
      <c r="BJ55" s="56"/>
    </row>
    <row r="56" spans="1:62" s="23" customFormat="1" ht="21" customHeight="1">
      <c r="A56" s="87"/>
      <c r="B56" s="90"/>
      <c r="C56" s="90"/>
      <c r="D56" s="90"/>
      <c r="E56" s="90"/>
      <c r="F56" s="90"/>
      <c r="G56" s="90"/>
      <c r="H56" s="90"/>
      <c r="I56" s="90"/>
      <c r="J56" s="90"/>
      <c r="K56" s="90"/>
      <c r="L56" s="90"/>
      <c r="M56" s="90"/>
      <c r="N56" s="90"/>
      <c r="O56" s="90"/>
      <c r="P56" s="90"/>
      <c r="Q56" s="90"/>
      <c r="R56" s="91"/>
      <c r="S56" s="91"/>
      <c r="T56" s="78"/>
      <c r="U56" s="78"/>
      <c r="V56" s="78"/>
      <c r="W56" s="78"/>
      <c r="X56" s="78"/>
      <c r="Y56" s="78"/>
      <c r="Z56" s="78"/>
      <c r="AA56" s="78"/>
      <c r="AB56" s="78"/>
      <c r="AC56" s="78"/>
      <c r="AD56" s="78"/>
      <c r="AE56" s="78"/>
      <c r="AF56" s="78"/>
      <c r="AG56" s="78"/>
      <c r="AH56" s="78"/>
      <c r="AI56" s="78"/>
      <c r="AJ56" s="78"/>
      <c r="AK56" s="78"/>
      <c r="AL56" s="78"/>
      <c r="AM56" s="78"/>
      <c r="AN56" s="78"/>
      <c r="AO56" s="78"/>
      <c r="AP56" s="78"/>
      <c r="AQ56" s="78"/>
      <c r="AR56" s="78"/>
      <c r="AS56" s="78"/>
      <c r="AT56" s="78"/>
      <c r="AU56" s="78"/>
      <c r="AV56" s="78"/>
      <c r="AW56" s="78"/>
      <c r="AX56" s="78"/>
      <c r="AY56" s="78"/>
      <c r="AZ56" s="78"/>
      <c r="BA56" s="78"/>
      <c r="BB56" s="78"/>
      <c r="BC56" s="78"/>
      <c r="BD56" s="56"/>
      <c r="BE56" s="56"/>
      <c r="BF56" s="56"/>
      <c r="BG56" s="56"/>
      <c r="BH56" s="56"/>
      <c r="BI56" s="56"/>
      <c r="BJ56" s="56"/>
    </row>
    <row r="57" spans="1:62" s="59" customFormat="1" ht="21" customHeight="1">
      <c r="A57" s="88"/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  <c r="Q57" s="88"/>
      <c r="R57" s="104"/>
      <c r="S57" s="96"/>
      <c r="T57" s="104"/>
      <c r="U57" s="96"/>
      <c r="V57" s="104"/>
      <c r="W57" s="96"/>
      <c r="X57" s="104"/>
      <c r="Y57" s="96"/>
      <c r="Z57" s="104"/>
      <c r="AA57" s="96"/>
      <c r="AB57" s="104"/>
      <c r="AC57" s="96"/>
      <c r="AD57" s="104"/>
      <c r="AE57" s="96"/>
      <c r="AF57" s="94"/>
      <c r="AG57" s="94"/>
      <c r="AH57" s="94"/>
      <c r="AI57" s="94"/>
      <c r="AJ57" s="94"/>
      <c r="AK57" s="94"/>
      <c r="AL57" s="94"/>
      <c r="AM57" s="94"/>
      <c r="AN57" s="94"/>
      <c r="AO57" s="94"/>
      <c r="AP57" s="94"/>
      <c r="AQ57" s="94"/>
      <c r="AR57" s="94"/>
      <c r="AS57" s="94"/>
      <c r="AT57" s="94"/>
      <c r="AU57" s="94"/>
      <c r="AV57" s="94"/>
      <c r="AW57" s="94"/>
      <c r="AX57" s="94"/>
      <c r="AY57" s="94"/>
      <c r="AZ57" s="78"/>
      <c r="BA57" s="78"/>
      <c r="BB57" s="78"/>
      <c r="BC57" s="78"/>
      <c r="BD57" s="57"/>
      <c r="BE57" s="57"/>
      <c r="BF57" s="57"/>
      <c r="BG57" s="57"/>
      <c r="BH57" s="57"/>
      <c r="BI57" s="57"/>
      <c r="BJ57" s="57"/>
    </row>
    <row r="58" spans="1:62" s="23" customFormat="1" ht="21" customHeight="1">
      <c r="A58" s="95"/>
      <c r="B58" s="95"/>
      <c r="C58" s="95"/>
      <c r="D58" s="95"/>
      <c r="E58" s="95"/>
      <c r="F58" s="95"/>
      <c r="G58" s="95"/>
      <c r="H58" s="95"/>
      <c r="I58" s="95"/>
      <c r="J58" s="95"/>
      <c r="K58" s="95"/>
      <c r="L58" s="95"/>
      <c r="M58" s="95"/>
      <c r="N58" s="95"/>
      <c r="O58" s="95"/>
      <c r="P58" s="95"/>
      <c r="Q58" s="95"/>
      <c r="R58" s="95"/>
      <c r="S58" s="95"/>
      <c r="T58" s="95"/>
      <c r="U58" s="95"/>
      <c r="V58" s="95"/>
      <c r="W58" s="95"/>
      <c r="X58" s="95"/>
      <c r="Y58" s="95"/>
      <c r="Z58" s="95"/>
      <c r="AA58" s="95"/>
      <c r="AB58" s="95"/>
      <c r="AC58" s="95"/>
      <c r="AD58" s="95"/>
      <c r="AE58" s="95"/>
      <c r="AF58" s="95"/>
      <c r="AG58" s="95"/>
      <c r="AH58" s="95"/>
      <c r="AI58" s="95"/>
      <c r="AJ58" s="95"/>
      <c r="AK58" s="95"/>
      <c r="AL58" s="95"/>
      <c r="AM58" s="95"/>
      <c r="AN58" s="95"/>
      <c r="AO58" s="95"/>
      <c r="AP58" s="95"/>
      <c r="AQ58" s="95"/>
      <c r="AR58" s="95"/>
      <c r="AS58" s="95"/>
      <c r="AT58" s="95"/>
      <c r="AU58" s="95"/>
      <c r="AV58" s="95"/>
      <c r="AW58" s="95"/>
      <c r="AX58" s="95"/>
      <c r="AY58" s="95"/>
      <c r="AZ58" s="95"/>
      <c r="BA58" s="95"/>
      <c r="BB58" s="95"/>
      <c r="BC58" s="95"/>
      <c r="BD58" s="56"/>
      <c r="BE58" s="56"/>
      <c r="BF58" s="56"/>
      <c r="BG58" s="56"/>
      <c r="BH58" s="56"/>
      <c r="BI58" s="56"/>
      <c r="BJ58" s="56"/>
    </row>
    <row r="59" spans="1:62" s="23" customFormat="1" ht="21" customHeight="1">
      <c r="A59" s="87"/>
      <c r="B59" s="90"/>
      <c r="C59" s="90"/>
      <c r="D59" s="90"/>
      <c r="E59" s="90"/>
      <c r="F59" s="90"/>
      <c r="G59" s="90"/>
      <c r="H59" s="90"/>
      <c r="I59" s="90"/>
      <c r="J59" s="90"/>
      <c r="K59" s="90"/>
      <c r="L59" s="90"/>
      <c r="M59" s="90"/>
      <c r="N59" s="90"/>
      <c r="O59" s="90"/>
      <c r="P59" s="90"/>
      <c r="Q59" s="90"/>
      <c r="R59" s="91"/>
      <c r="S59" s="91"/>
      <c r="T59" s="78"/>
      <c r="U59" s="78"/>
      <c r="V59" s="78"/>
      <c r="W59" s="78"/>
      <c r="X59" s="78"/>
      <c r="Y59" s="78"/>
      <c r="Z59" s="78"/>
      <c r="AA59" s="78"/>
      <c r="AB59" s="78"/>
      <c r="AC59" s="78"/>
      <c r="AD59" s="78"/>
      <c r="AE59" s="78"/>
      <c r="AF59" s="78"/>
      <c r="AG59" s="78"/>
      <c r="AH59" s="78"/>
      <c r="AI59" s="78"/>
      <c r="AJ59" s="78"/>
      <c r="AK59" s="78"/>
      <c r="AL59" s="78"/>
      <c r="AM59" s="78"/>
      <c r="AN59" s="78"/>
      <c r="AO59" s="78"/>
      <c r="AP59" s="78"/>
      <c r="AQ59" s="78"/>
      <c r="AR59" s="78"/>
      <c r="AS59" s="78"/>
      <c r="AT59" s="78"/>
      <c r="AU59" s="78"/>
      <c r="AV59" s="78"/>
      <c r="AW59" s="78"/>
      <c r="AX59" s="78"/>
      <c r="AY59" s="78"/>
      <c r="AZ59" s="78"/>
      <c r="BA59" s="78"/>
      <c r="BB59" s="78"/>
      <c r="BC59" s="78"/>
      <c r="BD59" s="56"/>
      <c r="BE59" s="56"/>
      <c r="BF59" s="56"/>
      <c r="BG59" s="56"/>
      <c r="BH59" s="56"/>
      <c r="BI59" s="56"/>
      <c r="BJ59" s="56"/>
    </row>
    <row r="60" spans="1:62" s="23" customFormat="1" ht="21" customHeight="1">
      <c r="A60" s="89"/>
      <c r="B60" s="95"/>
      <c r="C60" s="95"/>
      <c r="D60" s="95"/>
      <c r="E60" s="95"/>
      <c r="F60" s="95"/>
      <c r="G60" s="95"/>
      <c r="H60" s="95"/>
      <c r="I60" s="95"/>
      <c r="J60" s="95"/>
      <c r="K60" s="95"/>
      <c r="L60" s="95"/>
      <c r="M60" s="95"/>
      <c r="N60" s="95"/>
      <c r="O60" s="95"/>
      <c r="P60" s="95"/>
      <c r="Q60" s="95"/>
      <c r="R60" s="91"/>
      <c r="S60" s="78"/>
      <c r="T60" s="78"/>
      <c r="U60" s="78"/>
      <c r="V60" s="78"/>
      <c r="W60" s="78"/>
      <c r="X60" s="78"/>
      <c r="Y60" s="78"/>
      <c r="Z60" s="78"/>
      <c r="AA60" s="78"/>
      <c r="AB60" s="78"/>
      <c r="AC60" s="78"/>
      <c r="AD60" s="78"/>
      <c r="AE60" s="78"/>
      <c r="AF60" s="78"/>
      <c r="AG60" s="78"/>
      <c r="AH60" s="78"/>
      <c r="AI60" s="78"/>
      <c r="AJ60" s="78"/>
      <c r="AK60" s="78"/>
      <c r="AL60" s="78"/>
      <c r="AM60" s="78"/>
      <c r="AN60" s="78"/>
      <c r="AO60" s="78"/>
      <c r="AP60" s="78"/>
      <c r="AQ60" s="78"/>
      <c r="AR60" s="78"/>
      <c r="AS60" s="78"/>
      <c r="AT60" s="78"/>
      <c r="AU60" s="78"/>
      <c r="AV60" s="78"/>
      <c r="AW60" s="78"/>
      <c r="AX60" s="78"/>
      <c r="AY60" s="78"/>
      <c r="AZ60" s="94"/>
      <c r="BA60" s="94"/>
      <c r="BB60" s="94"/>
      <c r="BC60" s="94"/>
      <c r="BD60" s="56"/>
      <c r="BE60" s="56"/>
      <c r="BF60" s="56"/>
      <c r="BG60" s="56"/>
      <c r="BH60" s="56"/>
      <c r="BI60" s="56"/>
      <c r="BJ60" s="56"/>
    </row>
    <row r="61" spans="1:62" s="23" customFormat="1" ht="21" customHeight="1">
      <c r="A61" s="95"/>
      <c r="B61" s="95"/>
      <c r="C61" s="95"/>
      <c r="D61" s="95"/>
      <c r="E61" s="95"/>
      <c r="F61" s="95"/>
      <c r="G61" s="95"/>
      <c r="H61" s="95"/>
      <c r="I61" s="95"/>
      <c r="J61" s="95"/>
      <c r="K61" s="95"/>
      <c r="L61" s="95"/>
      <c r="M61" s="95"/>
      <c r="N61" s="95"/>
      <c r="O61" s="95"/>
      <c r="P61" s="95"/>
      <c r="Q61" s="95"/>
      <c r="R61" s="95"/>
      <c r="S61" s="95"/>
      <c r="T61" s="95"/>
      <c r="U61" s="95"/>
      <c r="V61" s="95"/>
      <c r="W61" s="95"/>
      <c r="X61" s="95"/>
      <c r="Y61" s="95"/>
      <c r="Z61" s="95"/>
      <c r="AA61" s="95"/>
      <c r="AB61" s="95"/>
      <c r="AC61" s="95"/>
      <c r="AD61" s="95"/>
      <c r="AE61" s="95"/>
      <c r="AF61" s="95"/>
      <c r="AG61" s="95"/>
      <c r="AH61" s="95"/>
      <c r="AI61" s="95"/>
      <c r="AJ61" s="95"/>
      <c r="AK61" s="95"/>
      <c r="AL61" s="95"/>
      <c r="AM61" s="95"/>
      <c r="AN61" s="95"/>
      <c r="AO61" s="95"/>
      <c r="AP61" s="95"/>
      <c r="AQ61" s="95"/>
      <c r="AR61" s="95"/>
      <c r="AS61" s="95"/>
      <c r="AT61" s="95"/>
      <c r="AU61" s="95"/>
      <c r="AV61" s="95"/>
      <c r="AW61" s="95"/>
      <c r="AX61" s="95"/>
      <c r="AY61" s="95"/>
      <c r="AZ61" s="95"/>
      <c r="BA61" s="95"/>
      <c r="BB61" s="95"/>
      <c r="BC61" s="95"/>
      <c r="BD61" s="56"/>
      <c r="BE61" s="56"/>
      <c r="BF61" s="56"/>
      <c r="BG61" s="56"/>
      <c r="BH61" s="56"/>
      <c r="BI61" s="56"/>
      <c r="BJ61" s="56"/>
    </row>
    <row r="62" spans="1:62" s="23" customFormat="1" ht="21" customHeight="1">
      <c r="A62" s="87"/>
      <c r="B62" s="90"/>
      <c r="C62" s="90"/>
      <c r="D62" s="90"/>
      <c r="E62" s="90"/>
      <c r="F62" s="90"/>
      <c r="G62" s="90"/>
      <c r="H62" s="90"/>
      <c r="I62" s="90"/>
      <c r="J62" s="90"/>
      <c r="K62" s="90"/>
      <c r="L62" s="90"/>
      <c r="M62" s="90"/>
      <c r="N62" s="90"/>
      <c r="O62" s="90"/>
      <c r="P62" s="90"/>
      <c r="Q62" s="90"/>
      <c r="R62" s="91"/>
      <c r="S62" s="91"/>
      <c r="T62" s="78"/>
      <c r="U62" s="78"/>
      <c r="V62" s="78"/>
      <c r="W62" s="78"/>
      <c r="X62" s="78"/>
      <c r="Y62" s="78"/>
      <c r="Z62" s="78"/>
      <c r="AA62" s="78"/>
      <c r="AB62" s="78"/>
      <c r="AC62" s="78"/>
      <c r="AD62" s="78"/>
      <c r="AE62" s="78"/>
      <c r="AF62" s="78"/>
      <c r="AG62" s="78"/>
      <c r="AH62" s="78"/>
      <c r="AI62" s="78"/>
      <c r="AJ62" s="78"/>
      <c r="AK62" s="78"/>
      <c r="AL62" s="78"/>
      <c r="AM62" s="78"/>
      <c r="AN62" s="78"/>
      <c r="AO62" s="78"/>
      <c r="AP62" s="78"/>
      <c r="AQ62" s="78"/>
      <c r="AR62" s="78"/>
      <c r="AS62" s="78"/>
      <c r="AT62" s="78"/>
      <c r="AU62" s="78"/>
      <c r="AV62" s="78"/>
      <c r="AW62" s="78"/>
      <c r="AX62" s="78"/>
      <c r="AY62" s="78"/>
      <c r="AZ62" s="78"/>
      <c r="BA62" s="78"/>
      <c r="BB62" s="78"/>
      <c r="BC62" s="78"/>
      <c r="BD62" s="56"/>
      <c r="BE62" s="56"/>
      <c r="BF62" s="56"/>
      <c r="BG62" s="56"/>
      <c r="BH62" s="56"/>
      <c r="BI62" s="56"/>
      <c r="BJ62" s="56"/>
    </row>
    <row r="63" spans="1:62" s="23" customFormat="1" ht="21" customHeight="1">
      <c r="A63" s="87"/>
      <c r="B63" s="90"/>
      <c r="C63" s="90"/>
      <c r="D63" s="90"/>
      <c r="E63" s="90"/>
      <c r="F63" s="90"/>
      <c r="G63" s="90"/>
      <c r="H63" s="90"/>
      <c r="I63" s="90"/>
      <c r="J63" s="90"/>
      <c r="K63" s="90"/>
      <c r="L63" s="90"/>
      <c r="M63" s="90"/>
      <c r="N63" s="90"/>
      <c r="O63" s="90"/>
      <c r="P63" s="90"/>
      <c r="Q63" s="90"/>
      <c r="R63" s="91"/>
      <c r="S63" s="91"/>
      <c r="T63" s="78"/>
      <c r="U63" s="78"/>
      <c r="V63" s="78"/>
      <c r="W63" s="78"/>
      <c r="X63" s="78"/>
      <c r="Y63" s="78"/>
      <c r="Z63" s="78"/>
      <c r="AA63" s="78"/>
      <c r="AB63" s="78"/>
      <c r="AC63" s="78"/>
      <c r="AD63" s="78"/>
      <c r="AE63" s="78"/>
      <c r="AF63" s="78"/>
      <c r="AG63" s="78"/>
      <c r="AH63" s="78"/>
      <c r="AI63" s="78"/>
      <c r="AJ63" s="78"/>
      <c r="AK63" s="78"/>
      <c r="AL63" s="78"/>
      <c r="AM63" s="78"/>
      <c r="AN63" s="78"/>
      <c r="AO63" s="78"/>
      <c r="AP63" s="78"/>
      <c r="AQ63" s="78"/>
      <c r="AR63" s="78"/>
      <c r="AS63" s="78"/>
      <c r="AT63" s="78"/>
      <c r="AU63" s="78"/>
      <c r="AV63" s="78"/>
      <c r="AW63" s="78"/>
      <c r="AX63" s="78"/>
      <c r="AY63" s="78"/>
      <c r="AZ63" s="78"/>
      <c r="BA63" s="78"/>
      <c r="BB63" s="78"/>
      <c r="BC63" s="78"/>
      <c r="BD63" s="56"/>
      <c r="BE63" s="56"/>
      <c r="BF63" s="56"/>
      <c r="BG63" s="56"/>
      <c r="BH63" s="56"/>
      <c r="BI63" s="56"/>
      <c r="BJ63" s="56"/>
    </row>
    <row r="64" spans="1:62" s="23" customFormat="1" ht="21" customHeight="1">
      <c r="A64" s="87"/>
      <c r="B64" s="90"/>
      <c r="C64" s="90"/>
      <c r="D64" s="90"/>
      <c r="E64" s="90"/>
      <c r="F64" s="90"/>
      <c r="G64" s="90"/>
      <c r="H64" s="90"/>
      <c r="I64" s="90"/>
      <c r="J64" s="90"/>
      <c r="K64" s="90"/>
      <c r="L64" s="90"/>
      <c r="M64" s="90"/>
      <c r="N64" s="90"/>
      <c r="O64" s="90"/>
      <c r="P64" s="90"/>
      <c r="Q64" s="90"/>
      <c r="R64" s="91"/>
      <c r="S64" s="91"/>
      <c r="T64" s="78"/>
      <c r="U64" s="78"/>
      <c r="V64" s="78"/>
      <c r="W64" s="78"/>
      <c r="X64" s="78"/>
      <c r="Y64" s="78"/>
      <c r="Z64" s="78"/>
      <c r="AA64" s="78"/>
      <c r="AB64" s="78"/>
      <c r="AC64" s="78"/>
      <c r="AD64" s="78"/>
      <c r="AE64" s="78"/>
      <c r="AF64" s="78"/>
      <c r="AG64" s="78"/>
      <c r="AH64" s="78"/>
      <c r="AI64" s="78"/>
      <c r="AJ64" s="78"/>
      <c r="AK64" s="78"/>
      <c r="AL64" s="78"/>
      <c r="AM64" s="78"/>
      <c r="AN64" s="78"/>
      <c r="AO64" s="78"/>
      <c r="AP64" s="78"/>
      <c r="AQ64" s="78"/>
      <c r="AR64" s="78"/>
      <c r="AS64" s="78"/>
      <c r="AT64" s="78"/>
      <c r="AU64" s="78"/>
      <c r="AV64" s="78"/>
      <c r="AW64" s="78"/>
      <c r="AX64" s="78"/>
      <c r="AY64" s="78"/>
      <c r="AZ64" s="78"/>
      <c r="BA64" s="78"/>
      <c r="BB64" s="78"/>
      <c r="BC64" s="78"/>
      <c r="BD64" s="56"/>
      <c r="BE64" s="56"/>
      <c r="BF64" s="56"/>
      <c r="BG64" s="56"/>
      <c r="BH64" s="56"/>
      <c r="BI64" s="56"/>
      <c r="BJ64" s="56"/>
    </row>
    <row r="65" spans="1:62" s="23" customFormat="1" ht="21" customHeight="1">
      <c r="A65" s="87"/>
      <c r="B65" s="90"/>
      <c r="C65" s="90"/>
      <c r="D65" s="90"/>
      <c r="E65" s="90"/>
      <c r="F65" s="90"/>
      <c r="G65" s="90"/>
      <c r="H65" s="90"/>
      <c r="I65" s="90"/>
      <c r="J65" s="90"/>
      <c r="K65" s="90"/>
      <c r="L65" s="90"/>
      <c r="M65" s="90"/>
      <c r="N65" s="90"/>
      <c r="O65" s="90"/>
      <c r="P65" s="90"/>
      <c r="Q65" s="90"/>
      <c r="R65" s="91"/>
      <c r="S65" s="91"/>
      <c r="T65" s="78"/>
      <c r="U65" s="78"/>
      <c r="V65" s="78"/>
      <c r="W65" s="78"/>
      <c r="X65" s="78"/>
      <c r="Y65" s="78"/>
      <c r="Z65" s="78"/>
      <c r="AA65" s="78"/>
      <c r="AB65" s="78"/>
      <c r="AC65" s="78"/>
      <c r="AD65" s="78"/>
      <c r="AE65" s="78"/>
      <c r="AF65" s="78"/>
      <c r="AG65" s="78"/>
      <c r="AH65" s="78"/>
      <c r="AI65" s="78"/>
      <c r="AJ65" s="78"/>
      <c r="AK65" s="78"/>
      <c r="AL65" s="78"/>
      <c r="AM65" s="78"/>
      <c r="AN65" s="78"/>
      <c r="AO65" s="78"/>
      <c r="AP65" s="78"/>
      <c r="AQ65" s="78"/>
      <c r="AR65" s="78"/>
      <c r="AS65" s="78"/>
      <c r="AT65" s="78"/>
      <c r="AU65" s="78"/>
      <c r="AV65" s="78"/>
      <c r="AW65" s="78"/>
      <c r="AX65" s="78"/>
      <c r="AY65" s="78"/>
      <c r="AZ65" s="78"/>
      <c r="BA65" s="78"/>
      <c r="BB65" s="78"/>
      <c r="BC65" s="78"/>
      <c r="BD65" s="56"/>
      <c r="BE65" s="56"/>
      <c r="BF65" s="56"/>
      <c r="BG65" s="56"/>
      <c r="BH65" s="56"/>
      <c r="BI65" s="56"/>
      <c r="BJ65" s="56"/>
    </row>
    <row r="66" spans="1:62" s="23" customFormat="1" ht="36.75" customHeight="1">
      <c r="A66" s="87"/>
      <c r="B66" s="90"/>
      <c r="C66" s="90"/>
      <c r="D66" s="90"/>
      <c r="E66" s="90"/>
      <c r="F66" s="90"/>
      <c r="G66" s="90"/>
      <c r="H66" s="90"/>
      <c r="I66" s="90"/>
      <c r="J66" s="90"/>
      <c r="K66" s="90"/>
      <c r="L66" s="90"/>
      <c r="M66" s="90"/>
      <c r="N66" s="90"/>
      <c r="O66" s="90"/>
      <c r="P66" s="90"/>
      <c r="Q66" s="90"/>
      <c r="R66" s="91"/>
      <c r="S66" s="91"/>
      <c r="T66" s="78"/>
      <c r="U66" s="78"/>
      <c r="V66" s="78"/>
      <c r="W66" s="78"/>
      <c r="X66" s="78"/>
      <c r="Y66" s="78"/>
      <c r="Z66" s="78"/>
      <c r="AA66" s="78"/>
      <c r="AB66" s="78"/>
      <c r="AC66" s="78"/>
      <c r="AD66" s="78"/>
      <c r="AE66" s="78"/>
      <c r="AF66" s="78"/>
      <c r="AG66" s="78"/>
      <c r="AH66" s="78"/>
      <c r="AI66" s="78"/>
      <c r="AJ66" s="3"/>
      <c r="AK66" s="3"/>
      <c r="AL66" s="3"/>
      <c r="AM66" s="3"/>
      <c r="AN66" s="78"/>
      <c r="AO66" s="78"/>
      <c r="AP66" s="78"/>
      <c r="AQ66" s="78"/>
      <c r="AR66" s="78"/>
      <c r="AS66" s="78"/>
      <c r="AT66" s="78"/>
      <c r="AU66" s="78"/>
      <c r="AV66" s="78"/>
      <c r="AW66" s="78"/>
      <c r="AX66" s="78"/>
      <c r="AY66" s="78"/>
      <c r="AZ66" s="78"/>
      <c r="BA66" s="78"/>
      <c r="BB66" s="78"/>
      <c r="BC66" s="78"/>
      <c r="BD66" s="56"/>
      <c r="BE66" s="56"/>
      <c r="BF66" s="56"/>
      <c r="BG66" s="56"/>
      <c r="BH66" s="56"/>
      <c r="BI66" s="56"/>
      <c r="BJ66" s="56"/>
    </row>
    <row r="67" spans="1:62" s="23" customFormat="1" ht="21" customHeight="1">
      <c r="A67" s="87"/>
      <c r="B67" s="90"/>
      <c r="C67" s="90"/>
      <c r="D67" s="90"/>
      <c r="E67" s="90"/>
      <c r="F67" s="90"/>
      <c r="G67" s="90"/>
      <c r="H67" s="90"/>
      <c r="I67" s="90"/>
      <c r="J67" s="90"/>
      <c r="K67" s="90"/>
      <c r="L67" s="90"/>
      <c r="M67" s="90"/>
      <c r="N67" s="90"/>
      <c r="O67" s="90"/>
      <c r="P67" s="90"/>
      <c r="Q67" s="90"/>
      <c r="R67" s="91"/>
      <c r="S67" s="91"/>
      <c r="T67" s="78"/>
      <c r="U67" s="78"/>
      <c r="V67" s="78"/>
      <c r="W67" s="78"/>
      <c r="X67" s="78"/>
      <c r="Y67" s="78"/>
      <c r="Z67" s="78"/>
      <c r="AA67" s="78"/>
      <c r="AB67" s="78"/>
      <c r="AC67" s="78"/>
      <c r="AD67" s="78"/>
      <c r="AE67" s="78"/>
      <c r="AF67" s="3"/>
      <c r="AG67" s="3"/>
      <c r="AH67" s="78"/>
      <c r="AI67" s="78"/>
      <c r="AJ67" s="78"/>
      <c r="AK67" s="78"/>
      <c r="AL67" s="78"/>
      <c r="AM67" s="78"/>
      <c r="AN67" s="78"/>
      <c r="AO67" s="78"/>
      <c r="AP67" s="78"/>
      <c r="AQ67" s="78"/>
      <c r="AR67" s="78"/>
      <c r="AS67" s="78"/>
      <c r="AT67" s="78"/>
      <c r="AU67" s="78"/>
      <c r="AV67" s="78"/>
      <c r="AW67" s="78"/>
      <c r="AX67" s="78"/>
      <c r="AY67" s="78"/>
      <c r="AZ67" s="78"/>
      <c r="BA67" s="78"/>
      <c r="BB67" s="78"/>
      <c r="BC67" s="78"/>
      <c r="BD67" s="56"/>
      <c r="BE67" s="56"/>
      <c r="BF67" s="56"/>
      <c r="BG67" s="56"/>
      <c r="BH67" s="56"/>
      <c r="BI67" s="56"/>
      <c r="BJ67" s="56"/>
    </row>
    <row r="68" spans="1:62" s="23" customFormat="1" ht="21" customHeight="1">
      <c r="A68" s="87"/>
      <c r="B68" s="90"/>
      <c r="C68" s="90"/>
      <c r="D68" s="90"/>
      <c r="E68" s="90"/>
      <c r="F68" s="90"/>
      <c r="G68" s="90"/>
      <c r="H68" s="90"/>
      <c r="I68" s="90"/>
      <c r="J68" s="90"/>
      <c r="K68" s="90"/>
      <c r="L68" s="90"/>
      <c r="M68" s="90"/>
      <c r="N68" s="90"/>
      <c r="O68" s="90"/>
      <c r="P68" s="90"/>
      <c r="Q68" s="90"/>
      <c r="R68" s="91"/>
      <c r="S68" s="91"/>
      <c r="T68" s="78"/>
      <c r="U68" s="78"/>
      <c r="V68" s="78"/>
      <c r="W68" s="78"/>
      <c r="X68" s="78"/>
      <c r="Y68" s="78"/>
      <c r="Z68" s="78"/>
      <c r="AA68" s="78"/>
      <c r="AB68" s="78"/>
      <c r="AC68" s="78"/>
      <c r="AD68" s="78"/>
      <c r="AE68" s="78"/>
      <c r="AF68" s="3"/>
      <c r="AG68" s="3"/>
      <c r="AH68" s="78"/>
      <c r="AI68" s="78"/>
      <c r="AJ68" s="78"/>
      <c r="AK68" s="78"/>
      <c r="AL68" s="78"/>
      <c r="AM68" s="78"/>
      <c r="AN68" s="78"/>
      <c r="AO68" s="78"/>
      <c r="AP68" s="78"/>
      <c r="AQ68" s="78"/>
      <c r="AR68" s="78"/>
      <c r="AS68" s="78"/>
      <c r="AT68" s="78"/>
      <c r="AU68" s="78"/>
      <c r="AV68" s="78"/>
      <c r="AW68" s="78"/>
      <c r="AX68" s="78"/>
      <c r="AY68" s="78"/>
      <c r="AZ68" s="78"/>
      <c r="BA68" s="78"/>
      <c r="BB68" s="78"/>
      <c r="BC68" s="78"/>
      <c r="BD68" s="56"/>
      <c r="BE68" s="56"/>
      <c r="BF68" s="56"/>
      <c r="BG68" s="56"/>
      <c r="BH68" s="56"/>
      <c r="BI68" s="56"/>
      <c r="BJ68" s="56"/>
    </row>
    <row r="69" spans="1:62" s="23" customFormat="1" ht="35.25" customHeight="1">
      <c r="A69" s="87"/>
      <c r="B69" s="90"/>
      <c r="C69" s="92"/>
      <c r="D69" s="92"/>
      <c r="E69" s="92"/>
      <c r="F69" s="92"/>
      <c r="G69" s="92"/>
      <c r="H69" s="92"/>
      <c r="I69" s="92"/>
      <c r="J69" s="92"/>
      <c r="K69" s="92"/>
      <c r="L69" s="92"/>
      <c r="M69" s="92"/>
      <c r="N69" s="92"/>
      <c r="O69" s="92"/>
      <c r="P69" s="92"/>
      <c r="Q69" s="92"/>
      <c r="R69" s="91"/>
      <c r="S69" s="91"/>
      <c r="T69" s="78"/>
      <c r="U69" s="78"/>
      <c r="V69" s="78"/>
      <c r="W69" s="78"/>
      <c r="X69" s="78"/>
      <c r="Y69" s="85"/>
      <c r="Z69" s="78"/>
      <c r="AA69" s="85"/>
      <c r="AB69" s="78"/>
      <c r="AC69" s="85"/>
      <c r="AD69" s="78"/>
      <c r="AE69" s="85"/>
      <c r="AF69" s="78"/>
      <c r="AG69" s="85"/>
      <c r="AH69" s="78"/>
      <c r="AI69" s="85"/>
      <c r="AJ69" s="78"/>
      <c r="AK69" s="85"/>
      <c r="AL69" s="78"/>
      <c r="AM69" s="85"/>
      <c r="AN69" s="78"/>
      <c r="AO69" s="85"/>
      <c r="AP69" s="85"/>
      <c r="AQ69" s="85"/>
      <c r="AR69" s="78"/>
      <c r="AS69" s="85"/>
      <c r="AT69" s="85"/>
      <c r="AU69" s="85"/>
      <c r="AV69" s="78"/>
      <c r="AW69" s="85"/>
      <c r="AX69" s="85"/>
      <c r="AY69" s="85"/>
      <c r="AZ69" s="78"/>
      <c r="BA69" s="85"/>
      <c r="BB69" s="85"/>
      <c r="BC69" s="85"/>
      <c r="BD69" s="56"/>
      <c r="BE69" s="56"/>
      <c r="BF69" s="56"/>
      <c r="BG69" s="56"/>
      <c r="BH69" s="56"/>
      <c r="BI69" s="56"/>
      <c r="BJ69" s="56"/>
    </row>
    <row r="70" spans="1:62" s="23" customFormat="1" ht="21" customHeight="1">
      <c r="A70" s="87"/>
      <c r="B70" s="90"/>
      <c r="C70" s="90"/>
      <c r="D70" s="90"/>
      <c r="E70" s="90"/>
      <c r="F70" s="90"/>
      <c r="G70" s="90"/>
      <c r="H70" s="90"/>
      <c r="I70" s="90"/>
      <c r="J70" s="90"/>
      <c r="K70" s="90"/>
      <c r="L70" s="90"/>
      <c r="M70" s="90"/>
      <c r="N70" s="90"/>
      <c r="O70" s="90"/>
      <c r="P70" s="90"/>
      <c r="Q70" s="90"/>
      <c r="R70" s="91"/>
      <c r="S70" s="91"/>
      <c r="T70" s="78"/>
      <c r="U70" s="78"/>
      <c r="V70" s="78"/>
      <c r="W70" s="78"/>
      <c r="X70" s="78"/>
      <c r="Y70" s="78"/>
      <c r="Z70" s="78"/>
      <c r="AA70" s="78"/>
      <c r="AB70" s="78"/>
      <c r="AC70" s="78"/>
      <c r="AD70" s="78"/>
      <c r="AE70" s="78"/>
      <c r="AF70" s="78"/>
      <c r="AG70" s="78"/>
      <c r="AH70" s="78"/>
      <c r="AI70" s="78"/>
      <c r="AJ70" s="78"/>
      <c r="AK70" s="78"/>
      <c r="AL70" s="78"/>
      <c r="AM70" s="78"/>
      <c r="AN70" s="78"/>
      <c r="AO70" s="78"/>
      <c r="AP70" s="78"/>
      <c r="AQ70" s="78"/>
      <c r="AR70" s="78"/>
      <c r="AS70" s="78"/>
      <c r="AT70" s="78"/>
      <c r="AU70" s="78"/>
      <c r="AV70" s="78"/>
      <c r="AW70" s="78"/>
      <c r="AX70" s="78"/>
      <c r="AY70" s="78"/>
      <c r="AZ70" s="78"/>
      <c r="BA70" s="78"/>
      <c r="BB70" s="78"/>
      <c r="BC70" s="78"/>
      <c r="BD70" s="56"/>
      <c r="BE70" s="56"/>
      <c r="BF70" s="56"/>
      <c r="BG70" s="56"/>
      <c r="BH70" s="56"/>
      <c r="BI70" s="56"/>
      <c r="BJ70" s="56"/>
    </row>
    <row r="71" spans="1:62" s="23" customFormat="1" ht="21" customHeight="1">
      <c r="A71" s="87"/>
      <c r="B71" s="90"/>
      <c r="C71" s="90"/>
      <c r="D71" s="90"/>
      <c r="E71" s="90"/>
      <c r="F71" s="90"/>
      <c r="G71" s="90"/>
      <c r="H71" s="90"/>
      <c r="I71" s="90"/>
      <c r="J71" s="90"/>
      <c r="K71" s="90"/>
      <c r="L71" s="90"/>
      <c r="M71" s="90"/>
      <c r="N71" s="90"/>
      <c r="O71" s="90"/>
      <c r="P71" s="90"/>
      <c r="Q71" s="90"/>
      <c r="R71" s="91"/>
      <c r="S71" s="91"/>
      <c r="T71" s="78"/>
      <c r="U71" s="78"/>
      <c r="V71" s="78"/>
      <c r="W71" s="78"/>
      <c r="X71" s="78"/>
      <c r="Y71" s="78"/>
      <c r="Z71" s="78"/>
      <c r="AA71" s="78"/>
      <c r="AB71" s="78"/>
      <c r="AC71" s="78"/>
      <c r="AD71" s="78"/>
      <c r="AE71" s="78"/>
      <c r="AF71" s="78"/>
      <c r="AG71" s="78"/>
      <c r="AH71" s="78"/>
      <c r="AI71" s="78"/>
      <c r="AJ71" s="78"/>
      <c r="AK71" s="78"/>
      <c r="AL71" s="78"/>
      <c r="AM71" s="78"/>
      <c r="AN71" s="78"/>
      <c r="AO71" s="78"/>
      <c r="AP71" s="78"/>
      <c r="AQ71" s="78"/>
      <c r="AR71" s="78"/>
      <c r="AS71" s="78"/>
      <c r="AT71" s="78"/>
      <c r="AU71" s="78"/>
      <c r="AV71" s="78"/>
      <c r="AW71" s="78"/>
      <c r="AX71" s="78"/>
      <c r="AY71" s="78"/>
      <c r="AZ71" s="78"/>
      <c r="BA71" s="78"/>
      <c r="BB71" s="78"/>
      <c r="BC71" s="78"/>
      <c r="BD71" s="56"/>
      <c r="BE71" s="56"/>
      <c r="BF71" s="56"/>
      <c r="BG71" s="56"/>
      <c r="BH71" s="56"/>
      <c r="BI71" s="56"/>
      <c r="BJ71" s="56"/>
    </row>
    <row r="72" spans="1:62" s="23" customFormat="1" ht="21" customHeight="1">
      <c r="A72" s="87"/>
      <c r="B72" s="90"/>
      <c r="C72" s="90"/>
      <c r="D72" s="90"/>
      <c r="E72" s="90"/>
      <c r="F72" s="90"/>
      <c r="G72" s="90"/>
      <c r="H72" s="90"/>
      <c r="I72" s="90"/>
      <c r="J72" s="90"/>
      <c r="K72" s="90"/>
      <c r="L72" s="90"/>
      <c r="M72" s="90"/>
      <c r="N72" s="90"/>
      <c r="O72" s="90"/>
      <c r="P72" s="90"/>
      <c r="Q72" s="90"/>
      <c r="R72" s="91"/>
      <c r="S72" s="91"/>
      <c r="T72" s="78"/>
      <c r="U72" s="78"/>
      <c r="V72" s="78"/>
      <c r="W72" s="78"/>
      <c r="X72" s="78"/>
      <c r="Y72" s="78"/>
      <c r="Z72" s="78"/>
      <c r="AA72" s="78"/>
      <c r="AB72" s="78"/>
      <c r="AC72" s="78"/>
      <c r="AD72" s="78"/>
      <c r="AE72" s="78"/>
      <c r="AF72" s="78"/>
      <c r="AG72" s="78"/>
      <c r="AH72" s="78"/>
      <c r="AI72" s="78"/>
      <c r="AJ72" s="78"/>
      <c r="AK72" s="78"/>
      <c r="AL72" s="78"/>
      <c r="AM72" s="78"/>
      <c r="AN72" s="78"/>
      <c r="AO72" s="78"/>
      <c r="AP72" s="78"/>
      <c r="AQ72" s="78"/>
      <c r="AR72" s="78"/>
      <c r="AS72" s="78"/>
      <c r="AT72" s="78"/>
      <c r="AU72" s="78"/>
      <c r="AV72" s="78"/>
      <c r="AW72" s="78"/>
      <c r="AX72" s="78"/>
      <c r="AY72" s="78"/>
      <c r="AZ72" s="78"/>
      <c r="BA72" s="78"/>
      <c r="BB72" s="78"/>
      <c r="BC72" s="78"/>
      <c r="BD72" s="56"/>
      <c r="BE72" s="56"/>
      <c r="BF72" s="56"/>
      <c r="BG72" s="56"/>
      <c r="BH72" s="56"/>
      <c r="BI72" s="56"/>
      <c r="BJ72" s="56"/>
    </row>
    <row r="73" spans="1:62" s="23" customFormat="1" ht="21" customHeight="1">
      <c r="A73" s="87"/>
      <c r="B73" s="90"/>
      <c r="C73" s="90"/>
      <c r="D73" s="90"/>
      <c r="E73" s="90"/>
      <c r="F73" s="90"/>
      <c r="G73" s="90"/>
      <c r="H73" s="90"/>
      <c r="I73" s="90"/>
      <c r="J73" s="90"/>
      <c r="K73" s="90"/>
      <c r="L73" s="90"/>
      <c r="M73" s="90"/>
      <c r="N73" s="90"/>
      <c r="O73" s="90"/>
      <c r="P73" s="90"/>
      <c r="Q73" s="90"/>
      <c r="R73" s="91"/>
      <c r="S73" s="91"/>
      <c r="T73" s="78"/>
      <c r="U73" s="78"/>
      <c r="V73" s="78"/>
      <c r="W73" s="78"/>
      <c r="X73" s="78"/>
      <c r="Y73" s="78"/>
      <c r="Z73" s="78"/>
      <c r="AA73" s="78"/>
      <c r="AB73" s="78"/>
      <c r="AC73" s="78"/>
      <c r="AD73" s="78"/>
      <c r="AE73" s="78"/>
      <c r="AF73" s="78"/>
      <c r="AG73" s="78"/>
      <c r="AH73" s="78"/>
      <c r="AI73" s="78"/>
      <c r="AJ73" s="78"/>
      <c r="AK73" s="78"/>
      <c r="AL73" s="78"/>
      <c r="AM73" s="78"/>
      <c r="AN73" s="78"/>
      <c r="AO73" s="78"/>
      <c r="AP73" s="78"/>
      <c r="AQ73" s="78"/>
      <c r="AR73" s="78"/>
      <c r="AS73" s="78"/>
      <c r="AT73" s="78"/>
      <c r="AU73" s="78"/>
      <c r="AV73" s="78"/>
      <c r="AW73" s="78"/>
      <c r="AX73" s="78"/>
      <c r="AY73" s="78"/>
      <c r="AZ73" s="78"/>
      <c r="BA73" s="78"/>
      <c r="BB73" s="78"/>
      <c r="BC73" s="78"/>
      <c r="BD73" s="56"/>
      <c r="BE73" s="56"/>
      <c r="BF73" s="56"/>
      <c r="BG73" s="56"/>
      <c r="BH73" s="56"/>
      <c r="BI73" s="56"/>
      <c r="BJ73" s="56"/>
    </row>
    <row r="74" spans="1:62" s="23" customFormat="1" ht="21" customHeight="1">
      <c r="A74" s="87"/>
      <c r="B74" s="90"/>
      <c r="C74" s="90"/>
      <c r="D74" s="90"/>
      <c r="E74" s="90"/>
      <c r="F74" s="90"/>
      <c r="G74" s="90"/>
      <c r="H74" s="90"/>
      <c r="I74" s="90"/>
      <c r="J74" s="90"/>
      <c r="K74" s="90"/>
      <c r="L74" s="90"/>
      <c r="M74" s="90"/>
      <c r="N74" s="90"/>
      <c r="O74" s="90"/>
      <c r="P74" s="90"/>
      <c r="Q74" s="90"/>
      <c r="R74" s="91"/>
      <c r="S74" s="91"/>
      <c r="T74" s="78"/>
      <c r="U74" s="78"/>
      <c r="V74" s="78"/>
      <c r="W74" s="78"/>
      <c r="X74" s="78"/>
      <c r="Y74" s="78"/>
      <c r="Z74" s="78"/>
      <c r="AA74" s="78"/>
      <c r="AB74" s="78"/>
      <c r="AC74" s="78"/>
      <c r="AD74" s="78"/>
      <c r="AE74" s="78"/>
      <c r="AF74" s="78"/>
      <c r="AG74" s="78"/>
      <c r="AH74" s="78"/>
      <c r="AI74" s="78"/>
      <c r="AJ74" s="78"/>
      <c r="AK74" s="78"/>
      <c r="AL74" s="78"/>
      <c r="AM74" s="78"/>
      <c r="AN74" s="78"/>
      <c r="AO74" s="78"/>
      <c r="AP74" s="78"/>
      <c r="AQ74" s="78"/>
      <c r="AR74" s="78"/>
      <c r="AS74" s="78"/>
      <c r="AT74" s="78"/>
      <c r="AU74" s="78"/>
      <c r="AV74" s="78"/>
      <c r="AW74" s="78"/>
      <c r="AX74" s="78"/>
      <c r="AY74" s="78"/>
      <c r="AZ74" s="78"/>
      <c r="BA74" s="78"/>
      <c r="BB74" s="78"/>
      <c r="BC74" s="78"/>
      <c r="BD74" s="56"/>
      <c r="BE74" s="56"/>
      <c r="BF74" s="56"/>
      <c r="BG74" s="56"/>
      <c r="BH74" s="56"/>
      <c r="BI74" s="56"/>
      <c r="BJ74" s="56"/>
    </row>
    <row r="75" spans="1:66" s="23" customFormat="1" ht="21" customHeight="1">
      <c r="A75" s="87"/>
      <c r="B75" s="90"/>
      <c r="C75" s="90"/>
      <c r="D75" s="90"/>
      <c r="E75" s="90"/>
      <c r="F75" s="90"/>
      <c r="G75" s="90"/>
      <c r="H75" s="90"/>
      <c r="I75" s="90"/>
      <c r="J75" s="90"/>
      <c r="K75" s="90"/>
      <c r="L75" s="90"/>
      <c r="M75" s="90"/>
      <c r="N75" s="90"/>
      <c r="O75" s="90"/>
      <c r="P75" s="90"/>
      <c r="Q75" s="90"/>
      <c r="R75" s="91"/>
      <c r="S75" s="91"/>
      <c r="T75" s="78"/>
      <c r="U75" s="78"/>
      <c r="V75" s="78"/>
      <c r="W75" s="78"/>
      <c r="X75" s="78"/>
      <c r="Y75" s="78"/>
      <c r="Z75" s="78"/>
      <c r="AA75" s="78"/>
      <c r="AB75" s="78"/>
      <c r="AC75" s="78"/>
      <c r="AD75" s="78"/>
      <c r="AE75" s="78"/>
      <c r="AF75" s="78"/>
      <c r="AG75" s="78"/>
      <c r="AH75" s="78"/>
      <c r="AI75" s="78"/>
      <c r="AJ75" s="78"/>
      <c r="AK75" s="78"/>
      <c r="AL75" s="78"/>
      <c r="AM75" s="78"/>
      <c r="AN75" s="78"/>
      <c r="AO75" s="78"/>
      <c r="AP75" s="78"/>
      <c r="AQ75" s="78"/>
      <c r="AR75" s="78"/>
      <c r="AS75" s="78"/>
      <c r="AT75" s="78"/>
      <c r="AU75" s="78"/>
      <c r="AV75" s="78"/>
      <c r="AW75" s="78"/>
      <c r="AX75" s="78"/>
      <c r="AY75" s="78"/>
      <c r="AZ75" s="78"/>
      <c r="BA75" s="78"/>
      <c r="BB75" s="78"/>
      <c r="BC75" s="78"/>
      <c r="BD75" s="78"/>
      <c r="BE75" s="78"/>
      <c r="BF75" s="78"/>
      <c r="BG75" s="78"/>
      <c r="BH75" s="56"/>
      <c r="BI75" s="56"/>
      <c r="BJ75" s="56"/>
      <c r="BK75" s="56"/>
      <c r="BL75" s="56"/>
      <c r="BM75" s="56"/>
      <c r="BN75" s="56"/>
    </row>
    <row r="76" spans="1:62" s="23" customFormat="1" ht="21" customHeight="1">
      <c r="A76" s="87"/>
      <c r="B76" s="90"/>
      <c r="C76" s="90"/>
      <c r="D76" s="90"/>
      <c r="E76" s="90"/>
      <c r="F76" s="90"/>
      <c r="G76" s="90"/>
      <c r="H76" s="90"/>
      <c r="I76" s="90"/>
      <c r="J76" s="90"/>
      <c r="K76" s="90"/>
      <c r="L76" s="90"/>
      <c r="M76" s="90"/>
      <c r="N76" s="90"/>
      <c r="O76" s="90"/>
      <c r="P76" s="90"/>
      <c r="Q76" s="90"/>
      <c r="R76" s="91"/>
      <c r="S76" s="91"/>
      <c r="T76" s="78"/>
      <c r="U76" s="78"/>
      <c r="V76" s="78"/>
      <c r="W76" s="78"/>
      <c r="X76" s="78"/>
      <c r="Y76" s="78"/>
      <c r="Z76" s="78"/>
      <c r="AA76" s="78"/>
      <c r="AB76" s="78"/>
      <c r="AC76" s="78"/>
      <c r="AD76" s="78"/>
      <c r="AE76" s="78"/>
      <c r="AF76" s="78"/>
      <c r="AG76" s="78"/>
      <c r="AH76" s="78"/>
      <c r="AI76" s="78"/>
      <c r="AJ76" s="78"/>
      <c r="AK76" s="78"/>
      <c r="AL76" s="78"/>
      <c r="AM76" s="78"/>
      <c r="AN76" s="78"/>
      <c r="AO76" s="78"/>
      <c r="AP76" s="78"/>
      <c r="AQ76" s="78"/>
      <c r="AR76" s="78"/>
      <c r="AS76" s="78"/>
      <c r="AT76" s="78"/>
      <c r="AU76" s="78"/>
      <c r="AV76" s="78"/>
      <c r="AW76" s="78"/>
      <c r="AX76" s="78"/>
      <c r="AY76" s="78"/>
      <c r="AZ76" s="78"/>
      <c r="BA76" s="78"/>
      <c r="BB76" s="78"/>
      <c r="BC76" s="78"/>
      <c r="BD76" s="56"/>
      <c r="BE76" s="56"/>
      <c r="BF76" s="56"/>
      <c r="BG76" s="56"/>
      <c r="BH76" s="56"/>
      <c r="BI76" s="56"/>
      <c r="BJ76" s="56"/>
    </row>
    <row r="77" spans="1:62" s="59" customFormat="1" ht="21" customHeight="1">
      <c r="A77" s="88"/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  <c r="Q77" s="88"/>
      <c r="R77" s="105"/>
      <c r="S77" s="94"/>
      <c r="T77" s="94"/>
      <c r="U77" s="94"/>
      <c r="V77" s="94"/>
      <c r="W77" s="94"/>
      <c r="X77" s="94"/>
      <c r="Y77" s="94"/>
      <c r="Z77" s="94"/>
      <c r="AA77" s="94"/>
      <c r="AB77" s="94"/>
      <c r="AC77" s="94"/>
      <c r="AD77" s="94"/>
      <c r="AE77" s="94"/>
      <c r="AF77" s="94"/>
      <c r="AG77" s="94"/>
      <c r="AH77" s="94"/>
      <c r="AI77" s="94"/>
      <c r="AJ77" s="94"/>
      <c r="AK77" s="94"/>
      <c r="AL77" s="94"/>
      <c r="AM77" s="94"/>
      <c r="AN77" s="94"/>
      <c r="AO77" s="94"/>
      <c r="AP77" s="94"/>
      <c r="AQ77" s="94"/>
      <c r="AR77" s="94"/>
      <c r="AS77" s="94"/>
      <c r="AT77" s="94"/>
      <c r="AU77" s="94"/>
      <c r="AV77" s="94"/>
      <c r="AW77" s="94"/>
      <c r="AX77" s="94"/>
      <c r="AY77" s="94"/>
      <c r="AZ77" s="94"/>
      <c r="BA77" s="94"/>
      <c r="BB77" s="94"/>
      <c r="BC77" s="94"/>
      <c r="BD77" s="57"/>
      <c r="BE77" s="57"/>
      <c r="BF77" s="57"/>
      <c r="BG77" s="57"/>
      <c r="BH77" s="57"/>
      <c r="BI77" s="57"/>
      <c r="BJ77" s="57"/>
    </row>
    <row r="78" spans="1:62" s="23" customFormat="1" ht="21" customHeight="1">
      <c r="A78" s="95"/>
      <c r="B78" s="95"/>
      <c r="C78" s="95"/>
      <c r="D78" s="95"/>
      <c r="E78" s="95"/>
      <c r="F78" s="95"/>
      <c r="G78" s="95"/>
      <c r="H78" s="95"/>
      <c r="I78" s="95"/>
      <c r="J78" s="95"/>
      <c r="K78" s="95"/>
      <c r="L78" s="95"/>
      <c r="M78" s="95"/>
      <c r="N78" s="95"/>
      <c r="O78" s="95"/>
      <c r="P78" s="95"/>
      <c r="Q78" s="95"/>
      <c r="R78" s="95"/>
      <c r="S78" s="95"/>
      <c r="T78" s="95"/>
      <c r="U78" s="95"/>
      <c r="V78" s="95"/>
      <c r="W78" s="95"/>
      <c r="X78" s="95"/>
      <c r="Y78" s="95"/>
      <c r="Z78" s="95"/>
      <c r="AA78" s="95"/>
      <c r="AB78" s="95"/>
      <c r="AC78" s="95"/>
      <c r="AD78" s="95"/>
      <c r="AE78" s="95"/>
      <c r="AF78" s="95"/>
      <c r="AG78" s="95"/>
      <c r="AH78" s="95"/>
      <c r="AI78" s="95"/>
      <c r="AJ78" s="95"/>
      <c r="AK78" s="95"/>
      <c r="AL78" s="95"/>
      <c r="AM78" s="95"/>
      <c r="AN78" s="95"/>
      <c r="AO78" s="95"/>
      <c r="AP78" s="95"/>
      <c r="AQ78" s="95"/>
      <c r="AR78" s="95"/>
      <c r="AS78" s="95"/>
      <c r="AT78" s="95"/>
      <c r="AU78" s="95"/>
      <c r="AV78" s="95"/>
      <c r="AW78" s="95"/>
      <c r="AX78" s="95"/>
      <c r="AY78" s="95"/>
      <c r="AZ78" s="95"/>
      <c r="BA78" s="95"/>
      <c r="BB78" s="95"/>
      <c r="BC78" s="95"/>
      <c r="BD78" s="56"/>
      <c r="BE78" s="56"/>
      <c r="BF78" s="56"/>
      <c r="BG78" s="56"/>
      <c r="BH78" s="56"/>
      <c r="BI78" s="56"/>
      <c r="BJ78" s="56"/>
    </row>
    <row r="79" spans="1:62" s="23" customFormat="1" ht="21" customHeight="1">
      <c r="A79" s="87"/>
      <c r="B79" s="90"/>
      <c r="C79" s="90"/>
      <c r="D79" s="90"/>
      <c r="E79" s="90"/>
      <c r="F79" s="90"/>
      <c r="G79" s="90"/>
      <c r="H79" s="90"/>
      <c r="I79" s="90"/>
      <c r="J79" s="90"/>
      <c r="K79" s="90"/>
      <c r="L79" s="90"/>
      <c r="M79" s="90"/>
      <c r="N79" s="90"/>
      <c r="O79" s="90"/>
      <c r="P79" s="90"/>
      <c r="Q79" s="90"/>
      <c r="R79" s="91"/>
      <c r="S79" s="91"/>
      <c r="T79" s="78"/>
      <c r="U79" s="78"/>
      <c r="V79" s="78"/>
      <c r="W79" s="78"/>
      <c r="X79" s="78"/>
      <c r="Y79" s="78"/>
      <c r="Z79" s="78"/>
      <c r="AA79" s="78"/>
      <c r="AB79" s="78"/>
      <c r="AC79" s="78"/>
      <c r="AD79" s="78"/>
      <c r="AE79" s="78"/>
      <c r="AF79" s="78"/>
      <c r="AG79" s="78"/>
      <c r="AH79" s="78"/>
      <c r="AI79" s="78"/>
      <c r="AJ79" s="78"/>
      <c r="AK79" s="78"/>
      <c r="AL79" s="78"/>
      <c r="AM79" s="78"/>
      <c r="AN79" s="78"/>
      <c r="AO79" s="78"/>
      <c r="AP79" s="78"/>
      <c r="AQ79" s="78"/>
      <c r="AR79" s="78"/>
      <c r="AS79" s="78"/>
      <c r="AT79" s="78"/>
      <c r="AU79" s="78"/>
      <c r="AV79" s="78"/>
      <c r="AW79" s="78"/>
      <c r="AX79" s="78"/>
      <c r="AY79" s="78"/>
      <c r="AZ79" s="78"/>
      <c r="BA79" s="78"/>
      <c r="BB79" s="78"/>
      <c r="BC79" s="78"/>
      <c r="BD79" s="56"/>
      <c r="BE79" s="56"/>
      <c r="BF79" s="56"/>
      <c r="BG79" s="56"/>
      <c r="BH79" s="56"/>
      <c r="BI79" s="56"/>
      <c r="BJ79" s="56"/>
    </row>
    <row r="80" spans="1:62" s="23" customFormat="1" ht="21" customHeight="1">
      <c r="A80" s="87"/>
      <c r="B80" s="90"/>
      <c r="C80" s="90"/>
      <c r="D80" s="90"/>
      <c r="E80" s="90"/>
      <c r="F80" s="90"/>
      <c r="G80" s="90"/>
      <c r="H80" s="90"/>
      <c r="I80" s="90"/>
      <c r="J80" s="90"/>
      <c r="K80" s="90"/>
      <c r="L80" s="90"/>
      <c r="M80" s="90"/>
      <c r="N80" s="90"/>
      <c r="O80" s="90"/>
      <c r="P80" s="90"/>
      <c r="Q80" s="90"/>
      <c r="R80" s="91"/>
      <c r="S80" s="91"/>
      <c r="T80" s="78"/>
      <c r="U80" s="78"/>
      <c r="V80" s="78"/>
      <c r="W80" s="78"/>
      <c r="X80" s="85"/>
      <c r="Y80" s="85"/>
      <c r="Z80" s="85"/>
      <c r="AA80" s="85"/>
      <c r="AB80" s="85"/>
      <c r="AC80" s="85"/>
      <c r="AD80" s="85"/>
      <c r="AE80" s="85"/>
      <c r="AF80" s="78"/>
      <c r="AG80" s="78"/>
      <c r="AH80" s="78"/>
      <c r="AI80" s="78"/>
      <c r="AJ80" s="78"/>
      <c r="AK80" s="78"/>
      <c r="AL80" s="78"/>
      <c r="AM80" s="78"/>
      <c r="AN80" s="78"/>
      <c r="AO80" s="78"/>
      <c r="AP80" s="78"/>
      <c r="AQ80" s="78"/>
      <c r="AR80" s="78"/>
      <c r="AS80" s="78"/>
      <c r="AT80" s="78"/>
      <c r="AU80" s="78"/>
      <c r="AV80" s="78"/>
      <c r="AW80" s="78"/>
      <c r="AX80" s="78"/>
      <c r="AY80" s="78"/>
      <c r="AZ80" s="78"/>
      <c r="BA80" s="78"/>
      <c r="BB80" s="78"/>
      <c r="BC80" s="78"/>
      <c r="BD80" s="56"/>
      <c r="BE80" s="56"/>
      <c r="BF80" s="56"/>
      <c r="BG80" s="56"/>
      <c r="BH80" s="56"/>
      <c r="BI80" s="56"/>
      <c r="BJ80" s="56"/>
    </row>
    <row r="81" spans="1:62" s="23" customFormat="1" ht="21" customHeight="1">
      <c r="A81" s="87"/>
      <c r="B81" s="90"/>
      <c r="C81" s="90"/>
      <c r="D81" s="90"/>
      <c r="E81" s="90"/>
      <c r="F81" s="90"/>
      <c r="G81" s="90"/>
      <c r="H81" s="90"/>
      <c r="I81" s="90"/>
      <c r="J81" s="90"/>
      <c r="K81" s="90"/>
      <c r="L81" s="90"/>
      <c r="M81" s="90"/>
      <c r="N81" s="90"/>
      <c r="O81" s="90"/>
      <c r="P81" s="90"/>
      <c r="Q81" s="90"/>
      <c r="R81" s="91"/>
      <c r="S81" s="91"/>
      <c r="T81" s="78"/>
      <c r="U81" s="78"/>
      <c r="V81" s="78"/>
      <c r="W81" s="78"/>
      <c r="X81" s="78"/>
      <c r="Y81" s="78"/>
      <c r="Z81" s="78"/>
      <c r="AA81" s="78"/>
      <c r="AB81" s="78"/>
      <c r="AC81" s="78"/>
      <c r="AD81" s="78"/>
      <c r="AE81" s="78"/>
      <c r="AF81" s="78"/>
      <c r="AG81" s="78"/>
      <c r="AH81" s="3"/>
      <c r="AI81" s="3"/>
      <c r="AJ81" s="78"/>
      <c r="AK81" s="78"/>
      <c r="AL81" s="78"/>
      <c r="AM81" s="78"/>
      <c r="AN81" s="78"/>
      <c r="AO81" s="78"/>
      <c r="AP81" s="78"/>
      <c r="AQ81" s="78"/>
      <c r="AR81" s="78"/>
      <c r="AS81" s="78"/>
      <c r="AT81" s="78"/>
      <c r="AU81" s="78"/>
      <c r="AV81" s="78"/>
      <c r="AW81" s="78"/>
      <c r="AX81" s="78"/>
      <c r="AY81" s="78"/>
      <c r="AZ81" s="78"/>
      <c r="BA81" s="78"/>
      <c r="BB81" s="78"/>
      <c r="BC81" s="78"/>
      <c r="BD81" s="56"/>
      <c r="BE81" s="56"/>
      <c r="BF81" s="56"/>
      <c r="BG81" s="56"/>
      <c r="BH81" s="56"/>
      <c r="BI81" s="56"/>
      <c r="BJ81" s="56"/>
    </row>
    <row r="82" spans="1:62" s="23" customFormat="1" ht="21" customHeight="1">
      <c r="A82" s="87"/>
      <c r="B82" s="106"/>
      <c r="C82" s="106"/>
      <c r="D82" s="106"/>
      <c r="E82" s="106"/>
      <c r="F82" s="106"/>
      <c r="G82" s="106"/>
      <c r="H82" s="106"/>
      <c r="I82" s="106"/>
      <c r="J82" s="106"/>
      <c r="K82" s="106"/>
      <c r="L82" s="106"/>
      <c r="M82" s="106"/>
      <c r="N82" s="106"/>
      <c r="O82" s="106"/>
      <c r="P82" s="106"/>
      <c r="Q82" s="106"/>
      <c r="R82" s="78"/>
      <c r="S82" s="78"/>
      <c r="T82" s="78"/>
      <c r="U82" s="78"/>
      <c r="V82" s="78"/>
      <c r="W82" s="78"/>
      <c r="X82" s="78"/>
      <c r="Y82" s="78"/>
      <c r="Z82" s="78"/>
      <c r="AA82" s="78"/>
      <c r="AB82" s="78"/>
      <c r="AC82" s="78"/>
      <c r="AD82" s="78"/>
      <c r="AE82" s="78"/>
      <c r="AF82" s="78"/>
      <c r="AG82" s="78"/>
      <c r="AH82" s="78"/>
      <c r="AI82" s="78"/>
      <c r="AJ82" s="78"/>
      <c r="AK82" s="78"/>
      <c r="AL82" s="78"/>
      <c r="AM82" s="78"/>
      <c r="AN82" s="78"/>
      <c r="AO82" s="78"/>
      <c r="AP82" s="78"/>
      <c r="AQ82" s="78"/>
      <c r="AR82" s="78"/>
      <c r="AS82" s="78"/>
      <c r="AT82" s="78"/>
      <c r="AU82" s="78"/>
      <c r="AV82" s="78"/>
      <c r="AW82" s="78"/>
      <c r="AX82" s="78"/>
      <c r="AY82" s="78"/>
      <c r="AZ82" s="78"/>
      <c r="BA82" s="78"/>
      <c r="BB82" s="78"/>
      <c r="BC82" s="78"/>
      <c r="BD82" s="56"/>
      <c r="BE82" s="56"/>
      <c r="BF82" s="56"/>
      <c r="BG82" s="56"/>
      <c r="BH82" s="56"/>
      <c r="BI82" s="56"/>
      <c r="BJ82" s="56"/>
    </row>
    <row r="83" spans="1:62" s="23" customFormat="1" ht="21" customHeight="1">
      <c r="A83" s="87"/>
      <c r="B83" s="106"/>
      <c r="C83" s="106"/>
      <c r="D83" s="106"/>
      <c r="E83" s="106"/>
      <c r="F83" s="106"/>
      <c r="G83" s="106"/>
      <c r="H83" s="106"/>
      <c r="I83" s="106"/>
      <c r="J83" s="106"/>
      <c r="K83" s="106"/>
      <c r="L83" s="106"/>
      <c r="M83" s="106"/>
      <c r="N83" s="106"/>
      <c r="O83" s="106"/>
      <c r="P83" s="106"/>
      <c r="Q83" s="106"/>
      <c r="R83" s="78"/>
      <c r="S83" s="78"/>
      <c r="T83" s="78"/>
      <c r="U83" s="78"/>
      <c r="V83" s="78"/>
      <c r="W83" s="78"/>
      <c r="X83" s="78"/>
      <c r="Y83" s="78"/>
      <c r="Z83" s="78"/>
      <c r="AA83" s="78"/>
      <c r="AB83" s="78"/>
      <c r="AC83" s="78"/>
      <c r="AD83" s="78"/>
      <c r="AE83" s="78"/>
      <c r="AF83" s="78"/>
      <c r="AG83" s="78"/>
      <c r="AH83" s="78"/>
      <c r="AI83" s="78"/>
      <c r="AJ83" s="78"/>
      <c r="AK83" s="78"/>
      <c r="AL83" s="78"/>
      <c r="AM83" s="78"/>
      <c r="AN83" s="78"/>
      <c r="AO83" s="78"/>
      <c r="AP83" s="78"/>
      <c r="AQ83" s="78"/>
      <c r="AR83" s="78"/>
      <c r="AS83" s="78"/>
      <c r="AT83" s="78"/>
      <c r="AU83" s="78"/>
      <c r="AV83" s="78"/>
      <c r="AW83" s="78"/>
      <c r="AX83" s="78"/>
      <c r="AY83" s="78"/>
      <c r="AZ83" s="78"/>
      <c r="BA83" s="78"/>
      <c r="BB83" s="78"/>
      <c r="BC83" s="78"/>
      <c r="BD83" s="56"/>
      <c r="BE83" s="56"/>
      <c r="BF83" s="56"/>
      <c r="BG83" s="56"/>
      <c r="BH83" s="56"/>
      <c r="BI83" s="56"/>
      <c r="BJ83" s="56"/>
    </row>
    <row r="84" spans="1:62" s="59" customFormat="1" ht="21" customHeight="1">
      <c r="A84" s="88"/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88"/>
      <c r="Q84" s="88"/>
      <c r="R84" s="105"/>
      <c r="S84" s="94"/>
      <c r="T84" s="94"/>
      <c r="U84" s="94"/>
      <c r="V84" s="94"/>
      <c r="W84" s="94"/>
      <c r="X84" s="94"/>
      <c r="Y84" s="94"/>
      <c r="Z84" s="94"/>
      <c r="AA84" s="94"/>
      <c r="AB84" s="94"/>
      <c r="AC84" s="94"/>
      <c r="AD84" s="94"/>
      <c r="AE84" s="94"/>
      <c r="AF84" s="94"/>
      <c r="AG84" s="94"/>
      <c r="AH84" s="94"/>
      <c r="AI84" s="94"/>
      <c r="AJ84" s="94"/>
      <c r="AK84" s="94"/>
      <c r="AL84" s="94"/>
      <c r="AM84" s="94"/>
      <c r="AN84" s="94"/>
      <c r="AO84" s="94"/>
      <c r="AP84" s="94"/>
      <c r="AQ84" s="94"/>
      <c r="AR84" s="94"/>
      <c r="AS84" s="94"/>
      <c r="AT84" s="94"/>
      <c r="AU84" s="94"/>
      <c r="AV84" s="94"/>
      <c r="AW84" s="94"/>
      <c r="AX84" s="94"/>
      <c r="AY84" s="94"/>
      <c r="AZ84" s="94"/>
      <c r="BA84" s="94"/>
      <c r="BB84" s="94"/>
      <c r="BC84" s="94"/>
      <c r="BD84" s="57"/>
      <c r="BE84" s="57"/>
      <c r="BF84" s="57"/>
      <c r="BG84" s="57"/>
      <c r="BH84" s="57"/>
      <c r="BI84" s="57"/>
      <c r="BJ84" s="57"/>
    </row>
    <row r="85" spans="1:62" s="49" customFormat="1" ht="21" customHeight="1">
      <c r="A85" s="88"/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  <c r="P85" s="88"/>
      <c r="Q85" s="88"/>
      <c r="R85" s="123"/>
      <c r="S85" s="116"/>
      <c r="T85" s="123"/>
      <c r="U85" s="116"/>
      <c r="V85" s="123"/>
      <c r="W85" s="116"/>
      <c r="X85" s="123"/>
      <c r="Y85" s="116"/>
      <c r="Z85" s="123"/>
      <c r="AA85" s="116"/>
      <c r="AB85" s="123"/>
      <c r="AC85" s="116"/>
      <c r="AD85" s="123"/>
      <c r="AE85" s="116"/>
      <c r="AF85" s="78"/>
      <c r="AG85" s="78"/>
      <c r="AH85" s="78"/>
      <c r="AI85" s="78"/>
      <c r="AJ85" s="78"/>
      <c r="AK85" s="78"/>
      <c r="AL85" s="78"/>
      <c r="AM85" s="78"/>
      <c r="AN85" s="78"/>
      <c r="AO85" s="78"/>
      <c r="AP85" s="78"/>
      <c r="AQ85" s="78"/>
      <c r="AR85" s="78"/>
      <c r="AS85" s="78"/>
      <c r="AT85" s="78"/>
      <c r="AU85" s="78"/>
      <c r="AV85" s="78"/>
      <c r="AW85" s="78"/>
      <c r="AX85" s="78"/>
      <c r="AY85" s="78"/>
      <c r="AZ85" s="78"/>
      <c r="BA85" s="78"/>
      <c r="BB85" s="78"/>
      <c r="BC85" s="78"/>
      <c r="BD85" s="57"/>
      <c r="BE85" s="57"/>
      <c r="BF85" s="57"/>
      <c r="BG85" s="57"/>
      <c r="BH85" s="57"/>
      <c r="BI85" s="57"/>
      <c r="BJ85" s="57"/>
    </row>
    <row r="86" spans="1:62" s="23" customFormat="1" ht="21" customHeight="1">
      <c r="A86" s="76"/>
      <c r="B86" s="77"/>
      <c r="C86" s="77"/>
      <c r="D86" s="77"/>
      <c r="E86" s="77"/>
      <c r="F86" s="77"/>
      <c r="G86" s="77"/>
      <c r="H86" s="77"/>
      <c r="I86" s="77"/>
      <c r="J86" s="77"/>
      <c r="K86" s="77"/>
      <c r="L86" s="77"/>
      <c r="M86" s="77"/>
      <c r="N86" s="78"/>
      <c r="O86" s="78"/>
      <c r="P86" s="78"/>
      <c r="Q86" s="78"/>
      <c r="R86" s="78"/>
      <c r="S86" s="78"/>
      <c r="T86" s="78"/>
      <c r="U86" s="78"/>
      <c r="V86" s="78"/>
      <c r="W86" s="78"/>
      <c r="X86" s="78"/>
      <c r="Y86" s="124"/>
      <c r="Z86" s="124"/>
      <c r="AA86" s="116"/>
      <c r="AB86" s="116"/>
      <c r="AC86" s="116"/>
      <c r="AD86" s="116"/>
      <c r="AE86" s="116"/>
      <c r="AF86" s="78"/>
      <c r="AG86" s="78"/>
      <c r="AH86" s="78"/>
      <c r="AI86" s="78"/>
      <c r="AJ86" s="78"/>
      <c r="AK86" s="78"/>
      <c r="AL86" s="78"/>
      <c r="AM86" s="78"/>
      <c r="AN86" s="78"/>
      <c r="AO86" s="78"/>
      <c r="AP86" s="78"/>
      <c r="AQ86" s="78"/>
      <c r="AR86" s="78"/>
      <c r="AS86" s="78"/>
      <c r="AT86" s="78"/>
      <c r="AU86" s="78"/>
      <c r="AV86" s="78"/>
      <c r="AW86" s="78"/>
      <c r="AX86" s="78"/>
      <c r="AY86" s="78"/>
      <c r="AZ86" s="78"/>
      <c r="BA86" s="78"/>
      <c r="BB86" s="78"/>
      <c r="BC86" s="78"/>
      <c r="BD86" s="44"/>
      <c r="BE86" s="44"/>
      <c r="BF86" s="44"/>
      <c r="BG86" s="44"/>
      <c r="BH86" s="44"/>
      <c r="BI86" s="44"/>
      <c r="BJ86" s="44"/>
    </row>
    <row r="87" spans="1:62" s="23" customFormat="1" ht="21" customHeight="1">
      <c r="A87" s="76"/>
      <c r="B87" s="108"/>
      <c r="C87" s="108"/>
      <c r="D87" s="108"/>
      <c r="E87" s="108"/>
      <c r="F87" s="108"/>
      <c r="G87" s="108"/>
      <c r="H87" s="108"/>
      <c r="I87" s="108"/>
      <c r="J87" s="108"/>
      <c r="K87" s="108"/>
      <c r="L87" s="108"/>
      <c r="M87" s="108"/>
      <c r="N87" s="108"/>
      <c r="O87" s="108"/>
      <c r="P87" s="108"/>
      <c r="Q87" s="108"/>
      <c r="R87" s="108"/>
      <c r="S87" s="78"/>
      <c r="T87" s="78"/>
      <c r="U87" s="78"/>
      <c r="V87" s="78"/>
      <c r="W87" s="78"/>
      <c r="X87" s="78"/>
      <c r="Y87" s="124"/>
      <c r="Z87" s="124"/>
      <c r="AA87" s="116"/>
      <c r="AB87" s="116"/>
      <c r="AC87" s="116"/>
      <c r="AD87" s="116"/>
      <c r="AE87" s="116"/>
      <c r="AF87" s="78"/>
      <c r="AG87" s="78"/>
      <c r="AH87" s="78"/>
      <c r="AI87" s="78"/>
      <c r="AJ87" s="78"/>
      <c r="AK87" s="78"/>
      <c r="AL87" s="78"/>
      <c r="AM87" s="78"/>
      <c r="AN87" s="78"/>
      <c r="AO87" s="78"/>
      <c r="AP87" s="78"/>
      <c r="AQ87" s="78"/>
      <c r="AR87" s="78"/>
      <c r="AS87" s="78"/>
      <c r="AT87" s="78"/>
      <c r="AU87" s="78"/>
      <c r="AV87" s="78"/>
      <c r="AW87" s="78"/>
      <c r="AX87" s="78"/>
      <c r="AY87" s="78"/>
      <c r="AZ87" s="78"/>
      <c r="BA87" s="78"/>
      <c r="BB87" s="78"/>
      <c r="BC87" s="78"/>
      <c r="BD87" s="44"/>
      <c r="BE87" s="44"/>
      <c r="BF87" s="44"/>
      <c r="BG87" s="44"/>
      <c r="BH87" s="44"/>
      <c r="BI87" s="44"/>
      <c r="BJ87" s="44"/>
    </row>
    <row r="88" spans="1:62" s="23" customFormat="1" ht="21" customHeight="1">
      <c r="A88" s="76"/>
      <c r="B88" s="108"/>
      <c r="C88" s="108"/>
      <c r="D88" s="108"/>
      <c r="E88" s="108"/>
      <c r="F88" s="108"/>
      <c r="G88" s="108"/>
      <c r="H88" s="108"/>
      <c r="I88" s="108"/>
      <c r="J88" s="108"/>
      <c r="K88" s="108"/>
      <c r="L88" s="108"/>
      <c r="M88" s="108"/>
      <c r="N88" s="108"/>
      <c r="O88" s="108"/>
      <c r="P88" s="108"/>
      <c r="Q88" s="108"/>
      <c r="R88" s="108"/>
      <c r="S88" s="78"/>
      <c r="T88" s="78"/>
      <c r="U88" s="78"/>
      <c r="V88" s="78"/>
      <c r="W88" s="78"/>
      <c r="X88" s="78"/>
      <c r="Y88" s="124"/>
      <c r="Z88" s="124"/>
      <c r="AA88" s="116"/>
      <c r="AB88" s="116"/>
      <c r="AC88" s="116"/>
      <c r="AD88" s="116"/>
      <c r="AE88" s="116"/>
      <c r="AF88" s="78"/>
      <c r="AG88" s="78"/>
      <c r="AH88" s="78"/>
      <c r="AI88" s="78"/>
      <c r="AJ88" s="78"/>
      <c r="AK88" s="78"/>
      <c r="AL88" s="78"/>
      <c r="AM88" s="78"/>
      <c r="AN88" s="78"/>
      <c r="AO88" s="78"/>
      <c r="AP88" s="78"/>
      <c r="AQ88" s="78"/>
      <c r="AR88" s="78"/>
      <c r="AS88" s="78"/>
      <c r="AT88" s="78"/>
      <c r="AU88" s="78"/>
      <c r="AV88" s="78"/>
      <c r="AW88" s="78"/>
      <c r="AX88" s="78"/>
      <c r="AY88" s="78"/>
      <c r="AZ88" s="78"/>
      <c r="BA88" s="78"/>
      <c r="BB88" s="78"/>
      <c r="BC88" s="78"/>
      <c r="BD88" s="44"/>
      <c r="BE88" s="44"/>
      <c r="BF88" s="44"/>
      <c r="BG88" s="44"/>
      <c r="BH88" s="44"/>
      <c r="BI88" s="44"/>
      <c r="BJ88" s="44"/>
    </row>
    <row r="89" spans="1:62" s="24" customFormat="1" ht="21" customHeight="1">
      <c r="A89" s="76"/>
      <c r="B89" s="79"/>
      <c r="C89" s="79"/>
      <c r="D89" s="79"/>
      <c r="E89" s="79"/>
      <c r="F89" s="79"/>
      <c r="G89" s="79"/>
      <c r="H89" s="79"/>
      <c r="I89" s="79"/>
      <c r="J89" s="79"/>
      <c r="K89" s="79"/>
      <c r="L89" s="79"/>
      <c r="M89" s="79"/>
      <c r="N89" s="79"/>
      <c r="O89" s="79"/>
      <c r="P89" s="78"/>
      <c r="Q89" s="78"/>
      <c r="R89" s="78"/>
      <c r="S89" s="78"/>
      <c r="T89" s="78"/>
      <c r="U89" s="78"/>
      <c r="V89" s="78"/>
      <c r="W89" s="78"/>
      <c r="X89" s="78"/>
      <c r="Y89" s="124"/>
      <c r="Z89" s="124"/>
      <c r="AA89" s="116"/>
      <c r="AB89" s="116"/>
      <c r="AC89" s="116"/>
      <c r="AD89" s="116"/>
      <c r="AE89" s="116"/>
      <c r="AF89" s="78"/>
      <c r="AG89" s="78"/>
      <c r="AH89" s="78"/>
      <c r="AI89" s="78"/>
      <c r="AJ89" s="78"/>
      <c r="AK89" s="78"/>
      <c r="AL89" s="78"/>
      <c r="AM89" s="78"/>
      <c r="AN89" s="78"/>
      <c r="AO89" s="78"/>
      <c r="AP89" s="78"/>
      <c r="AQ89" s="78"/>
      <c r="AR89" s="78"/>
      <c r="AS89" s="78"/>
      <c r="AT89" s="78"/>
      <c r="AU89" s="78"/>
      <c r="AV89" s="78"/>
      <c r="AW89" s="78"/>
      <c r="AX89" s="78"/>
      <c r="AY89" s="78"/>
      <c r="AZ89" s="78"/>
      <c r="BA89" s="78"/>
      <c r="BB89" s="78"/>
      <c r="BC89" s="78"/>
      <c r="BD89" s="44"/>
      <c r="BE89" s="44"/>
      <c r="BF89" s="44"/>
      <c r="BG89" s="44"/>
      <c r="BH89" s="44"/>
      <c r="BI89" s="44"/>
      <c r="BJ89" s="44"/>
    </row>
    <row r="90" spans="2:31" s="24" customFormat="1" ht="15.75" customHeight="1">
      <c r="B90" s="107"/>
      <c r="C90" s="107"/>
      <c r="D90" s="107"/>
      <c r="E90" s="107"/>
      <c r="F90" s="107"/>
      <c r="G90" s="107"/>
      <c r="H90" s="107"/>
      <c r="I90" s="107"/>
      <c r="J90" s="107"/>
      <c r="K90" s="107"/>
      <c r="L90" s="107"/>
      <c r="M90" s="107"/>
      <c r="N90" s="107"/>
      <c r="O90" s="107"/>
      <c r="P90" s="107"/>
      <c r="Q90" s="107"/>
      <c r="R90" s="107"/>
      <c r="S90" s="25"/>
      <c r="T90" s="25"/>
      <c r="U90" s="25"/>
      <c r="V90" s="25"/>
      <c r="W90" s="25"/>
      <c r="X90" s="25"/>
      <c r="Y90" s="25"/>
      <c r="Z90" s="25"/>
      <c r="AA90" s="25"/>
      <c r="AB90" s="26"/>
      <c r="AC90" s="26"/>
      <c r="AD90" s="26"/>
      <c r="AE90" s="26"/>
    </row>
    <row r="91" spans="1:61" s="23" customFormat="1" ht="15.75" customHeight="1">
      <c r="A91" s="24"/>
      <c r="B91" s="107"/>
      <c r="C91" s="107"/>
      <c r="D91" s="107"/>
      <c r="E91" s="107"/>
      <c r="F91" s="107"/>
      <c r="G91" s="107"/>
      <c r="H91" s="107"/>
      <c r="I91" s="107"/>
      <c r="J91" s="107"/>
      <c r="K91" s="107"/>
      <c r="L91" s="107"/>
      <c r="M91" s="107"/>
      <c r="N91" s="107"/>
      <c r="O91" s="107"/>
      <c r="P91" s="107"/>
      <c r="Q91" s="107"/>
      <c r="R91" s="107"/>
      <c r="S91" s="27"/>
      <c r="V91" s="83"/>
      <c r="W91" s="83"/>
      <c r="X91" s="83"/>
      <c r="Y91" s="83"/>
      <c r="Z91" s="83"/>
      <c r="AA91" s="83"/>
      <c r="AB91" s="83"/>
      <c r="AC91" s="83"/>
      <c r="AD91" s="83"/>
      <c r="AE91" s="83"/>
      <c r="AF91" s="83"/>
      <c r="AG91" s="83"/>
      <c r="AH91" s="83"/>
      <c r="AI91" s="83"/>
      <c r="AJ91" s="83"/>
      <c r="AK91" s="83"/>
      <c r="AL91" s="83"/>
      <c r="AM91" s="83"/>
      <c r="AN91" s="83"/>
      <c r="AO91" s="83"/>
      <c r="AP91" s="24"/>
      <c r="AS91" s="84"/>
      <c r="AT91" s="84"/>
      <c r="AU91" s="84"/>
      <c r="AV91" s="84"/>
      <c r="AW91" s="84"/>
      <c r="AX91" s="84"/>
      <c r="AY91" s="84"/>
      <c r="AZ91" s="84"/>
      <c r="BA91" s="84"/>
      <c r="BB91" s="84"/>
      <c r="BC91" s="84"/>
      <c r="BD91" s="84"/>
      <c r="BE91" s="84"/>
      <c r="BF91" s="84"/>
      <c r="BG91" s="84"/>
      <c r="BH91" s="84"/>
      <c r="BI91" s="84"/>
    </row>
    <row r="92" spans="1:61" s="23" customFormat="1" ht="18.75" customHeight="1">
      <c r="A92" s="28"/>
      <c r="B92" s="107"/>
      <c r="C92" s="107"/>
      <c r="D92" s="107"/>
      <c r="E92" s="107"/>
      <c r="F92" s="107"/>
      <c r="G92" s="107"/>
      <c r="H92" s="107"/>
      <c r="I92" s="107"/>
      <c r="J92" s="107"/>
      <c r="K92" s="107"/>
      <c r="L92" s="107"/>
      <c r="M92" s="107"/>
      <c r="N92" s="107"/>
      <c r="O92" s="107"/>
      <c r="P92" s="107"/>
      <c r="Q92" s="107"/>
      <c r="R92" s="107"/>
      <c r="S92" s="29"/>
      <c r="V92" s="116"/>
      <c r="W92" s="125"/>
      <c r="X92" s="125"/>
      <c r="Y92" s="125"/>
      <c r="Z92" s="125"/>
      <c r="AA92" s="125"/>
      <c r="AB92" s="125"/>
      <c r="AC92" s="125"/>
      <c r="AD92" s="125"/>
      <c r="AE92" s="125"/>
      <c r="AF92" s="54"/>
      <c r="AG92" s="54"/>
      <c r="AH92" s="54"/>
      <c r="AI92" s="54"/>
      <c r="AJ92" s="54"/>
      <c r="AK92" s="93"/>
      <c r="AL92" s="93"/>
      <c r="AM92" s="93"/>
      <c r="AN92" s="126"/>
      <c r="AO92" s="126"/>
      <c r="AP92" s="126"/>
      <c r="AS92" s="86"/>
      <c r="AT92" s="86"/>
      <c r="AU92" s="86"/>
      <c r="AV92" s="86"/>
      <c r="AW92" s="86"/>
      <c r="AX92" s="86"/>
      <c r="AY92" s="86"/>
      <c r="AZ92" s="86"/>
      <c r="BA92" s="86"/>
      <c r="BB92" s="86"/>
      <c r="BC92" s="86"/>
      <c r="BD92" s="86"/>
      <c r="BE92" s="86"/>
      <c r="BF92" s="86"/>
      <c r="BG92" s="86"/>
      <c r="BH92" s="86"/>
      <c r="BI92" s="86"/>
    </row>
    <row r="93" spans="1:61" s="23" customFormat="1" ht="18" customHeight="1">
      <c r="A93" s="31"/>
      <c r="B93" s="107"/>
      <c r="C93" s="107"/>
      <c r="D93" s="107"/>
      <c r="E93" s="107"/>
      <c r="F93" s="107"/>
      <c r="G93" s="107"/>
      <c r="H93" s="107"/>
      <c r="I93" s="107"/>
      <c r="J93" s="107"/>
      <c r="K93" s="107"/>
      <c r="L93" s="107"/>
      <c r="M93" s="107"/>
      <c r="N93" s="107"/>
      <c r="O93" s="107"/>
      <c r="P93" s="107"/>
      <c r="Q93" s="107"/>
      <c r="R93" s="107"/>
      <c r="S93" s="29"/>
      <c r="V93" s="117"/>
      <c r="W93" s="127"/>
      <c r="X93" s="127"/>
      <c r="Y93" s="127"/>
      <c r="Z93" s="127"/>
      <c r="AA93" s="127"/>
      <c r="AB93" s="127"/>
      <c r="AC93" s="127"/>
      <c r="AD93" s="127"/>
      <c r="AE93" s="127"/>
      <c r="AF93" s="128"/>
      <c r="AG93" s="128"/>
      <c r="AH93" s="128"/>
      <c r="AI93" s="128"/>
      <c r="AJ93" s="128"/>
      <c r="AK93" s="129"/>
      <c r="AL93" s="129"/>
      <c r="AM93" s="129"/>
      <c r="AN93" s="55"/>
      <c r="AO93" s="55"/>
      <c r="AP93" s="55"/>
      <c r="AS93" s="114"/>
      <c r="AT93" s="75"/>
      <c r="AU93" s="75"/>
      <c r="AV93" s="75"/>
      <c r="AW93" s="75"/>
      <c r="AX93" s="75"/>
      <c r="AY93" s="75"/>
      <c r="AZ93" s="75"/>
      <c r="BA93" s="75"/>
      <c r="BB93" s="75"/>
      <c r="BC93" s="75"/>
      <c r="BD93" s="75"/>
      <c r="BE93" s="64"/>
      <c r="BF93" s="64"/>
      <c r="BG93" s="64"/>
      <c r="BH93" s="64"/>
      <c r="BI93" s="64"/>
    </row>
    <row r="94" spans="1:61" s="23" customFormat="1" ht="18" customHeight="1">
      <c r="A94" s="31"/>
      <c r="S94" s="32"/>
      <c r="V94" s="118"/>
      <c r="W94" s="127"/>
      <c r="X94" s="127"/>
      <c r="Y94" s="127"/>
      <c r="Z94" s="127"/>
      <c r="AA94" s="127"/>
      <c r="AB94" s="127"/>
      <c r="AC94" s="127"/>
      <c r="AD94" s="127"/>
      <c r="AE94" s="127"/>
      <c r="AF94" s="128"/>
      <c r="AG94" s="128"/>
      <c r="AH94" s="128"/>
      <c r="AI94" s="128"/>
      <c r="AJ94" s="128"/>
      <c r="AK94" s="129"/>
      <c r="AL94" s="129"/>
      <c r="AM94" s="129"/>
      <c r="AN94" s="55"/>
      <c r="AO94" s="55"/>
      <c r="AP94" s="55"/>
      <c r="AS94" s="114"/>
      <c r="AT94" s="75"/>
      <c r="AU94" s="75"/>
      <c r="AV94" s="75"/>
      <c r="AW94" s="75"/>
      <c r="AX94" s="75"/>
      <c r="AY94" s="75"/>
      <c r="AZ94" s="75"/>
      <c r="BA94" s="75"/>
      <c r="BB94" s="75"/>
      <c r="BC94" s="75"/>
      <c r="BD94" s="75"/>
      <c r="BE94" s="64"/>
      <c r="BF94" s="64"/>
      <c r="BG94" s="64"/>
      <c r="BH94" s="64"/>
      <c r="BI94" s="64"/>
    </row>
    <row r="95" spans="1:61" s="23" customFormat="1" ht="15.75" customHeight="1">
      <c r="A95" s="31"/>
      <c r="S95" s="32"/>
      <c r="AS95" s="114"/>
      <c r="AT95" s="112"/>
      <c r="AU95" s="112"/>
      <c r="AV95" s="112"/>
      <c r="AW95" s="112"/>
      <c r="AX95" s="112"/>
      <c r="AY95" s="112"/>
      <c r="AZ95" s="112"/>
      <c r="BA95" s="112"/>
      <c r="BB95" s="112"/>
      <c r="BC95" s="112"/>
      <c r="BD95" s="112"/>
      <c r="BE95" s="130"/>
      <c r="BF95" s="130"/>
      <c r="BG95" s="130"/>
      <c r="BH95" s="130"/>
      <c r="BI95" s="130"/>
    </row>
    <row r="96" spans="1:62" s="23" customFormat="1" ht="18" customHeight="1">
      <c r="A96" s="31"/>
      <c r="B96" s="61"/>
      <c r="C96" s="115"/>
      <c r="D96" s="115"/>
      <c r="E96" s="115"/>
      <c r="F96" s="115"/>
      <c r="G96" s="115"/>
      <c r="H96" s="115"/>
      <c r="I96" s="115"/>
      <c r="J96" s="63"/>
      <c r="K96" s="63"/>
      <c r="L96" s="63"/>
      <c r="M96" s="63"/>
      <c r="N96" s="119"/>
      <c r="O96" s="61"/>
      <c r="P96" s="131"/>
      <c r="Q96" s="131"/>
      <c r="R96" s="131"/>
      <c r="S96" s="131"/>
      <c r="T96" s="120"/>
      <c r="U96" s="10"/>
      <c r="AS96" s="36"/>
      <c r="AT96" s="31"/>
      <c r="AU96" s="35"/>
      <c r="AW96" s="36"/>
      <c r="AX96" s="36"/>
      <c r="AY96" s="36"/>
      <c r="AZ96" s="36"/>
      <c r="BA96" s="36"/>
      <c r="BB96" s="36"/>
      <c r="BC96" s="36"/>
      <c r="BD96" s="36"/>
      <c r="BE96" s="36"/>
      <c r="BF96" s="36"/>
      <c r="BG96" s="37"/>
      <c r="BH96" s="4"/>
      <c r="BI96" s="4"/>
      <c r="BJ96" s="4"/>
    </row>
    <row r="97" spans="1:62" s="23" customFormat="1" ht="16.5" customHeight="1">
      <c r="A97" s="31"/>
      <c r="B97" s="61"/>
      <c r="C97" s="115"/>
      <c r="D97" s="115"/>
      <c r="E97" s="115"/>
      <c r="F97" s="63"/>
      <c r="G97" s="63"/>
      <c r="H97" s="63"/>
      <c r="I97" s="63"/>
      <c r="J97" s="63"/>
      <c r="K97" s="63"/>
      <c r="L97" s="64"/>
      <c r="M97" s="63"/>
      <c r="N97" s="65"/>
      <c r="O97" s="66"/>
      <c r="P97" s="10"/>
      <c r="Q97" s="10"/>
      <c r="R97" s="41"/>
      <c r="S97" s="67"/>
      <c r="T97" s="82"/>
      <c r="U97" s="10"/>
      <c r="AQ97" s="109"/>
      <c r="AR97" s="109"/>
      <c r="AS97" s="109"/>
      <c r="AT97" s="109"/>
      <c r="AU97" s="109"/>
      <c r="AV97" s="109"/>
      <c r="AW97" s="109"/>
      <c r="AX97" s="109"/>
      <c r="AY97" s="109"/>
      <c r="AZ97" s="109"/>
      <c r="BA97" s="109"/>
      <c r="BB97" s="109"/>
      <c r="BC97" s="109"/>
      <c r="BD97" s="109"/>
      <c r="BE97" s="109"/>
      <c r="BF97" s="109"/>
      <c r="BG97" s="109"/>
      <c r="BH97" s="109"/>
      <c r="BI97" s="109"/>
      <c r="BJ97" s="109"/>
    </row>
    <row r="98" spans="1:62" s="23" customFormat="1" ht="15" customHeight="1">
      <c r="A98" s="31"/>
      <c r="B98" s="68"/>
      <c r="C98" s="10"/>
      <c r="D98" s="63"/>
      <c r="E98" s="63"/>
      <c r="F98" s="63"/>
      <c r="G98" s="63"/>
      <c r="H98" s="63"/>
      <c r="I98" s="63"/>
      <c r="J98" s="63"/>
      <c r="K98" s="63"/>
      <c r="L98" s="63"/>
      <c r="M98" s="63"/>
      <c r="N98" s="65"/>
      <c r="O98" s="41"/>
      <c r="P98" s="41"/>
      <c r="Q98" s="41"/>
      <c r="R98" s="41"/>
      <c r="S98" s="67"/>
      <c r="T98" s="58"/>
      <c r="U98" s="32"/>
      <c r="V98" s="32"/>
      <c r="W98" s="33"/>
      <c r="X98" s="33"/>
      <c r="Y98" s="42"/>
      <c r="Z98" s="34"/>
      <c r="AA98" s="34"/>
      <c r="AB98" s="34"/>
      <c r="AC98" s="34"/>
      <c r="AD98" s="34"/>
      <c r="AE98" s="34"/>
      <c r="AF98" s="34"/>
      <c r="AG98" s="34"/>
      <c r="AH98" s="34"/>
      <c r="AI98" s="45"/>
      <c r="AJ98" s="46"/>
      <c r="AK98" s="46"/>
      <c r="AL98" s="46"/>
      <c r="AM98" s="46"/>
      <c r="AN98" s="47"/>
      <c r="AO98" s="48"/>
      <c r="AQ98" s="10"/>
      <c r="AR98" s="10"/>
      <c r="AS98" s="10"/>
      <c r="AT98" s="10"/>
      <c r="AU98" s="10"/>
      <c r="AV98" s="10"/>
      <c r="AW98" s="10"/>
      <c r="AX98" s="10"/>
      <c r="AY98" s="10"/>
      <c r="AZ98" s="10"/>
      <c r="BA98" s="10"/>
      <c r="BB98" s="10"/>
      <c r="BC98" s="10"/>
      <c r="BD98" s="10"/>
      <c r="BE98" s="10"/>
      <c r="BF98" s="10"/>
      <c r="BG98" s="10"/>
      <c r="BH98" s="10"/>
      <c r="BI98" s="10"/>
      <c r="BJ98" s="10"/>
    </row>
    <row r="99" spans="1:62" s="23" customFormat="1" ht="16.5" customHeight="1">
      <c r="A99" s="31"/>
      <c r="B99" s="61"/>
      <c r="C99" s="115"/>
      <c r="D99" s="115"/>
      <c r="E99" s="115"/>
      <c r="F99" s="115"/>
      <c r="G99" s="115"/>
      <c r="H99" s="115"/>
      <c r="I99" s="115"/>
      <c r="J99" s="63"/>
      <c r="K99" s="63"/>
      <c r="L99" s="63"/>
      <c r="M99" s="63"/>
      <c r="N99" s="119"/>
      <c r="O99" s="61"/>
      <c r="P99" s="131"/>
      <c r="Q99" s="131"/>
      <c r="R99" s="131"/>
      <c r="S99" s="131"/>
      <c r="T99" s="132"/>
      <c r="U99" s="32"/>
      <c r="V99" s="32"/>
      <c r="W99" s="33"/>
      <c r="X99" s="33"/>
      <c r="Y99" s="42"/>
      <c r="Z99" s="34"/>
      <c r="AA99" s="34"/>
      <c r="AB99" s="34"/>
      <c r="AC99" s="34"/>
      <c r="AD99" s="34"/>
      <c r="AE99" s="34"/>
      <c r="AF99" s="34"/>
      <c r="AG99" s="34"/>
      <c r="AH99" s="34"/>
      <c r="AI99" s="45"/>
      <c r="AJ99" s="46"/>
      <c r="AK99" s="46"/>
      <c r="AL99" s="46"/>
      <c r="AM99" s="46"/>
      <c r="AN99" s="47"/>
      <c r="AO99" s="48"/>
      <c r="AQ99" s="10"/>
      <c r="AR99" s="10"/>
      <c r="AS99" s="68"/>
      <c r="AT99" s="68"/>
      <c r="AU99" s="68"/>
      <c r="AV99" s="68"/>
      <c r="AW99" s="68"/>
      <c r="AX99" s="68"/>
      <c r="AY99" s="72"/>
      <c r="AZ99" s="72"/>
      <c r="BA99" s="73"/>
      <c r="BB99" s="73"/>
      <c r="BC99" s="74"/>
      <c r="BD99" s="113"/>
      <c r="BE99" s="131"/>
      <c r="BF99" s="131"/>
      <c r="BG99" s="131"/>
      <c r="BH99" s="131"/>
      <c r="BI99" s="10"/>
      <c r="BJ99" s="10"/>
    </row>
    <row r="100" spans="1:62" s="23" customFormat="1" ht="16.5" customHeight="1">
      <c r="A100" s="31"/>
      <c r="B100" s="61"/>
      <c r="C100" s="62"/>
      <c r="D100" s="62"/>
      <c r="E100" s="62"/>
      <c r="F100" s="63"/>
      <c r="G100" s="63"/>
      <c r="H100" s="63"/>
      <c r="I100" s="63"/>
      <c r="J100" s="63"/>
      <c r="K100" s="63"/>
      <c r="L100" s="64"/>
      <c r="M100" s="63"/>
      <c r="N100" s="65"/>
      <c r="O100" s="66"/>
      <c r="P100" s="10"/>
      <c r="Q100" s="10"/>
      <c r="R100" s="41"/>
      <c r="S100" s="10"/>
      <c r="T100" s="58"/>
      <c r="U100" s="32"/>
      <c r="V100" s="32"/>
      <c r="W100" s="33"/>
      <c r="X100" s="33"/>
      <c r="Y100" s="42"/>
      <c r="Z100" s="34"/>
      <c r="AA100" s="34"/>
      <c r="AB100" s="34"/>
      <c r="AC100" s="34"/>
      <c r="AD100" s="34"/>
      <c r="AE100" s="34"/>
      <c r="AF100" s="34"/>
      <c r="AG100" s="34"/>
      <c r="AH100" s="34"/>
      <c r="AI100" s="45"/>
      <c r="AJ100" s="46"/>
      <c r="AK100" s="46"/>
      <c r="AL100" s="46"/>
      <c r="AM100" s="46"/>
      <c r="AN100" s="47"/>
      <c r="AO100" s="48"/>
      <c r="AQ100" s="10"/>
      <c r="AR100" s="10"/>
      <c r="AS100" s="68"/>
      <c r="AT100" s="68"/>
      <c r="AU100" s="68"/>
      <c r="AV100" s="68"/>
      <c r="AW100" s="68"/>
      <c r="AX100" s="68"/>
      <c r="AY100" s="10"/>
      <c r="AZ100" s="10"/>
      <c r="BA100" s="64"/>
      <c r="BB100" s="10"/>
      <c r="BC100" s="41"/>
      <c r="BD100" s="10"/>
      <c r="BE100" s="10"/>
      <c r="BF100" s="10"/>
      <c r="BG100" s="10"/>
      <c r="BH100" s="50"/>
      <c r="BI100" s="10"/>
      <c r="BJ100" s="10"/>
    </row>
    <row r="101" spans="1:62" s="23" customFormat="1" ht="15" customHeight="1">
      <c r="A101" s="31"/>
      <c r="B101" s="68"/>
      <c r="C101" s="10"/>
      <c r="D101" s="63"/>
      <c r="E101" s="63"/>
      <c r="F101" s="63"/>
      <c r="G101" s="63"/>
      <c r="H101" s="63"/>
      <c r="I101" s="63"/>
      <c r="J101" s="63"/>
      <c r="K101" s="63"/>
      <c r="L101" s="63"/>
      <c r="M101" s="63"/>
      <c r="N101" s="65"/>
      <c r="O101" s="41"/>
      <c r="P101" s="41"/>
      <c r="Q101" s="41"/>
      <c r="R101" s="41"/>
      <c r="S101" s="10"/>
      <c r="T101" s="58"/>
      <c r="U101" s="32"/>
      <c r="V101" s="32"/>
      <c r="W101" s="33"/>
      <c r="X101" s="33"/>
      <c r="Y101" s="42"/>
      <c r="Z101" s="34"/>
      <c r="AA101" s="34"/>
      <c r="AB101" s="34"/>
      <c r="AC101" s="34"/>
      <c r="AD101" s="34"/>
      <c r="AE101" s="34"/>
      <c r="AF101" s="34"/>
      <c r="AG101" s="34"/>
      <c r="AH101" s="34"/>
      <c r="AI101" s="45"/>
      <c r="AJ101" s="46"/>
      <c r="AK101" s="46"/>
      <c r="AL101" s="46"/>
      <c r="AM101" s="46"/>
      <c r="AN101" s="47"/>
      <c r="AO101" s="48"/>
      <c r="AQ101" s="10"/>
      <c r="AR101" s="10"/>
      <c r="AS101" s="68"/>
      <c r="AT101" s="68"/>
      <c r="AU101" s="68"/>
      <c r="AV101" s="68"/>
      <c r="AW101" s="68"/>
      <c r="AX101" s="68"/>
      <c r="AY101" s="72"/>
      <c r="AZ101" s="72"/>
      <c r="BA101" s="73"/>
      <c r="BB101" s="73"/>
      <c r="BC101" s="74"/>
      <c r="BD101" s="73"/>
      <c r="BE101" s="73"/>
      <c r="BF101" s="74"/>
      <c r="BG101" s="10"/>
      <c r="BH101" s="50"/>
      <c r="BI101" s="10"/>
      <c r="BJ101" s="10"/>
    </row>
    <row r="102" spans="1:62" s="23" customFormat="1" ht="16.5" customHeight="1">
      <c r="A102" s="31"/>
      <c r="B102" s="61"/>
      <c r="C102" s="62"/>
      <c r="D102" s="62"/>
      <c r="E102" s="62"/>
      <c r="F102" s="62"/>
      <c r="G102" s="62"/>
      <c r="H102" s="62"/>
      <c r="I102" s="62"/>
      <c r="J102" s="63"/>
      <c r="K102" s="63"/>
      <c r="L102" s="63"/>
      <c r="M102" s="63"/>
      <c r="N102" s="119"/>
      <c r="O102" s="61"/>
      <c r="P102" s="61"/>
      <c r="Q102" s="61"/>
      <c r="R102" s="119"/>
      <c r="S102" s="119"/>
      <c r="T102" s="121"/>
      <c r="U102" s="32"/>
      <c r="V102" s="32"/>
      <c r="W102" s="33"/>
      <c r="X102" s="33"/>
      <c r="Y102" s="42"/>
      <c r="Z102" s="34"/>
      <c r="AA102" s="34"/>
      <c r="AB102" s="34"/>
      <c r="AC102" s="34"/>
      <c r="AD102" s="34"/>
      <c r="AE102" s="34"/>
      <c r="AF102" s="34"/>
      <c r="AG102" s="34"/>
      <c r="AH102" s="34"/>
      <c r="AI102" s="45"/>
      <c r="AJ102" s="46"/>
      <c r="AK102" s="46"/>
      <c r="AL102" s="46"/>
      <c r="AM102" s="46"/>
      <c r="AN102" s="47"/>
      <c r="AO102" s="48"/>
      <c r="AQ102" s="10"/>
      <c r="AR102" s="10"/>
      <c r="AS102" s="61"/>
      <c r="AT102" s="115"/>
      <c r="AU102" s="115"/>
      <c r="AV102" s="115"/>
      <c r="AW102" s="115"/>
      <c r="AX102" s="115"/>
      <c r="AY102" s="10"/>
      <c r="AZ102" s="10"/>
      <c r="BA102" s="10"/>
      <c r="BB102" s="10"/>
      <c r="BC102" s="74"/>
      <c r="BD102" s="65"/>
      <c r="BE102" s="133"/>
      <c r="BF102" s="133"/>
      <c r="BG102" s="133"/>
      <c r="BH102" s="133"/>
      <c r="BI102" s="10"/>
      <c r="BJ102" s="10"/>
    </row>
    <row r="103" spans="1:62" s="23" customFormat="1" ht="15.75" customHeight="1">
      <c r="A103" s="31"/>
      <c r="B103" s="69"/>
      <c r="C103" s="68"/>
      <c r="D103" s="63"/>
      <c r="E103" s="63"/>
      <c r="F103" s="63"/>
      <c r="G103" s="63"/>
      <c r="H103" s="63"/>
      <c r="I103" s="63"/>
      <c r="J103" s="63"/>
      <c r="K103" s="63"/>
      <c r="L103" s="64"/>
      <c r="M103" s="63"/>
      <c r="N103" s="66"/>
      <c r="O103" s="66"/>
      <c r="P103" s="10"/>
      <c r="Q103" s="122"/>
      <c r="R103" s="41"/>
      <c r="S103" s="10"/>
      <c r="T103" s="32"/>
      <c r="U103" s="32"/>
      <c r="V103" s="32"/>
      <c r="W103" s="33"/>
      <c r="X103" s="33"/>
      <c r="Y103" s="42"/>
      <c r="Z103" s="42"/>
      <c r="AA103" s="35"/>
      <c r="AB103" s="35"/>
      <c r="AC103" s="35"/>
      <c r="AD103" s="35"/>
      <c r="AE103" s="35"/>
      <c r="AF103" s="35"/>
      <c r="AG103" s="35"/>
      <c r="AH103" s="35"/>
      <c r="AI103" s="35"/>
      <c r="AJ103" s="35"/>
      <c r="AK103" s="35"/>
      <c r="AL103" s="36"/>
      <c r="AM103" s="31"/>
      <c r="AN103" s="31"/>
      <c r="AO103" s="36"/>
      <c r="AQ103" s="10"/>
      <c r="AR103" s="10"/>
      <c r="AS103" s="10"/>
      <c r="AT103" s="75"/>
      <c r="AU103" s="10"/>
      <c r="AV103" s="10"/>
      <c r="AW103" s="64"/>
      <c r="AX103" s="10"/>
      <c r="AY103" s="10"/>
      <c r="AZ103" s="10"/>
      <c r="BA103" s="64"/>
      <c r="BB103" s="64"/>
      <c r="BC103" s="41"/>
      <c r="BD103" s="10"/>
      <c r="BE103" s="10"/>
      <c r="BF103" s="10"/>
      <c r="BG103" s="10"/>
      <c r="BH103" s="41"/>
      <c r="BI103" s="10"/>
      <c r="BJ103" s="10"/>
    </row>
    <row r="104" spans="2:62" ht="18"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64"/>
      <c r="R104" s="64"/>
      <c r="S104" s="10"/>
      <c r="T104" s="1"/>
      <c r="U104" s="1"/>
      <c r="V104" s="1"/>
      <c r="W104" s="1"/>
      <c r="X104" s="1"/>
      <c r="AQ104" s="10"/>
      <c r="AR104" s="10"/>
      <c r="AS104" s="10"/>
      <c r="AT104" s="10"/>
      <c r="AU104" s="10"/>
      <c r="AV104" s="10"/>
      <c r="AW104" s="39"/>
      <c r="AX104" s="10"/>
      <c r="AY104" s="10"/>
      <c r="AZ104" s="10"/>
      <c r="BA104" s="10"/>
      <c r="BB104" s="10"/>
      <c r="BC104" s="10"/>
      <c r="BD104" s="10"/>
      <c r="BE104" s="10"/>
      <c r="BF104" s="10"/>
      <c r="BG104" s="10"/>
      <c r="BH104" s="10"/>
      <c r="BI104" s="10"/>
      <c r="BJ104" s="10"/>
    </row>
    <row r="105" spans="2:62" ht="20.25">
      <c r="B105" s="80"/>
      <c r="C105" s="81"/>
      <c r="D105" s="81"/>
      <c r="E105" s="81"/>
      <c r="F105" s="80"/>
      <c r="G105" s="80"/>
      <c r="H105" s="10"/>
      <c r="I105" s="10"/>
      <c r="J105" s="10"/>
      <c r="K105" s="10"/>
      <c r="L105" s="10"/>
      <c r="M105" s="10"/>
      <c r="N105" s="10"/>
      <c r="O105" s="70"/>
      <c r="P105" s="70"/>
      <c r="Q105" s="71"/>
      <c r="R105" s="71"/>
      <c r="S105" s="71"/>
      <c r="Y105" s="1"/>
      <c r="Z105" s="1"/>
      <c r="AA105" s="1"/>
      <c r="AB105" s="1"/>
      <c r="AC105" s="1"/>
      <c r="AD105" s="1"/>
      <c r="AP105" s="39"/>
      <c r="AW105" s="24"/>
      <c r="AX105" s="24"/>
      <c r="AY105" s="24"/>
      <c r="AZ105" s="24"/>
      <c r="BA105" s="24"/>
      <c r="BB105" s="24"/>
      <c r="BC105" s="24"/>
      <c r="BD105" s="24"/>
      <c r="BE105" s="24"/>
      <c r="BF105" s="5"/>
      <c r="BG105" s="24"/>
      <c r="BH105" s="24"/>
      <c r="BI105" s="24"/>
      <c r="BJ105" s="24"/>
    </row>
    <row r="106" spans="2:62" ht="18">
      <c r="B106" s="39"/>
      <c r="C106" s="39"/>
      <c r="D106" s="39"/>
      <c r="E106" s="39"/>
      <c r="F106" s="39"/>
      <c r="G106" s="39"/>
      <c r="H106" s="39"/>
      <c r="I106" s="39"/>
      <c r="J106" s="10"/>
      <c r="K106" s="10"/>
      <c r="L106" s="10"/>
      <c r="M106" s="11"/>
      <c r="N106" s="11"/>
      <c r="O106" s="10"/>
      <c r="P106" s="10"/>
      <c r="Q106" s="10"/>
      <c r="R106" s="10"/>
      <c r="S106" s="10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W106" s="10"/>
      <c r="AZ106" s="10"/>
      <c r="BC106" s="43"/>
      <c r="BF106" s="43"/>
      <c r="BG106" s="43"/>
      <c r="BH106" s="43"/>
      <c r="BJ106" s="43"/>
    </row>
    <row r="107" spans="2:24" ht="18">
      <c r="B107" s="39"/>
      <c r="C107" s="39"/>
      <c r="D107" s="39"/>
      <c r="E107" s="39"/>
      <c r="F107" s="39"/>
      <c r="G107" s="39"/>
      <c r="H107" s="39"/>
      <c r="I107" s="39"/>
      <c r="J107" s="10"/>
      <c r="K107" s="10"/>
      <c r="L107" s="10"/>
      <c r="M107" s="39"/>
      <c r="N107" s="39"/>
      <c r="O107" s="10"/>
      <c r="P107" s="10"/>
      <c r="Q107" s="64"/>
      <c r="R107" s="64"/>
      <c r="S107" s="10"/>
      <c r="T107" s="1"/>
      <c r="U107" s="1"/>
      <c r="V107" s="1"/>
      <c r="W107" s="1"/>
      <c r="X107" s="1"/>
    </row>
    <row r="108" spans="2:51" ht="18">
      <c r="B108" s="63"/>
      <c r="C108" s="63"/>
      <c r="D108" s="63"/>
      <c r="E108" s="119"/>
      <c r="F108" s="41"/>
      <c r="G108" s="41"/>
      <c r="H108" s="41"/>
      <c r="I108" s="74"/>
      <c r="J108" s="74"/>
      <c r="K108" s="120"/>
      <c r="L108" s="10"/>
      <c r="M108" s="10"/>
      <c r="N108" s="10"/>
      <c r="O108" s="70"/>
      <c r="P108" s="70"/>
      <c r="Q108" s="71"/>
      <c r="R108" s="71"/>
      <c r="S108" s="71"/>
      <c r="AW108" s="39"/>
      <c r="AY108" s="7"/>
    </row>
    <row r="109" spans="2:58" ht="18">
      <c r="B109" s="63"/>
      <c r="C109" s="64"/>
      <c r="D109" s="63"/>
      <c r="E109" s="66"/>
      <c r="F109" s="66"/>
      <c r="G109" s="10"/>
      <c r="H109" s="122"/>
      <c r="I109" s="41"/>
      <c r="J109" s="10"/>
      <c r="K109" s="67"/>
      <c r="L109" s="10"/>
      <c r="M109" s="11"/>
      <c r="N109" s="11"/>
      <c r="O109" s="70"/>
      <c r="P109" s="70"/>
      <c r="Q109" s="71"/>
      <c r="R109" s="71"/>
      <c r="S109" s="71"/>
      <c r="AY109" s="7"/>
      <c r="BF109" s="7"/>
    </row>
    <row r="110" spans="2:19" ht="18"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1"/>
      <c r="N110" s="11"/>
      <c r="O110" s="70"/>
      <c r="P110" s="70"/>
      <c r="Q110" s="71"/>
      <c r="R110" s="71"/>
      <c r="S110" s="71"/>
    </row>
    <row r="112" spans="50:51" ht="12.75">
      <c r="AX112" s="7"/>
      <c r="AY112" s="7"/>
    </row>
  </sheetData>
  <sheetProtection password="CC75" sheet="1"/>
  <mergeCells count="106">
    <mergeCell ref="L7:AQ7"/>
    <mergeCell ref="AN38:AR39"/>
    <mergeCell ref="AS34:AW35"/>
    <mergeCell ref="AS38:AW39"/>
    <mergeCell ref="AX34:AZ35"/>
    <mergeCell ref="AX38:AZ39"/>
    <mergeCell ref="AS36:AW37"/>
    <mergeCell ref="AB37:AE37"/>
    <mergeCell ref="AF37:AH37"/>
    <mergeCell ref="AI37:AK37"/>
    <mergeCell ref="F25:K25"/>
    <mergeCell ref="AK25:AR25"/>
    <mergeCell ref="F27:K27"/>
    <mergeCell ref="AH27:AO27"/>
    <mergeCell ref="AT27:AY27"/>
    <mergeCell ref="AN33:AR33"/>
    <mergeCell ref="AX33:AZ33"/>
    <mergeCell ref="AB33:AE34"/>
    <mergeCell ref="BH18:BI18"/>
    <mergeCell ref="BC17:BD17"/>
    <mergeCell ref="BE17:BF17"/>
    <mergeCell ref="AS17:AW17"/>
    <mergeCell ref="AN34:AR35"/>
    <mergeCell ref="BC16:BF16"/>
    <mergeCell ref="AI36:AK36"/>
    <mergeCell ref="AF33:AH34"/>
    <mergeCell ref="AX36:AZ37"/>
    <mergeCell ref="AN36:AR37"/>
    <mergeCell ref="AO17:AR17"/>
    <mergeCell ref="AS33:AW33"/>
    <mergeCell ref="AI33:AK34"/>
    <mergeCell ref="A3:BA3"/>
    <mergeCell ref="A4:BA4"/>
    <mergeCell ref="A5:BA5"/>
    <mergeCell ref="AB17:AE17"/>
    <mergeCell ref="AF17:AI17"/>
    <mergeCell ref="Y11:AB11"/>
    <mergeCell ref="AC11:AN11"/>
    <mergeCell ref="AX17:BA17"/>
    <mergeCell ref="F10:L10"/>
    <mergeCell ref="A15:AW15"/>
    <mergeCell ref="AP10:AT10"/>
    <mergeCell ref="AC10:AN10"/>
    <mergeCell ref="Y10:AB10"/>
    <mergeCell ref="AU10:BA10"/>
    <mergeCell ref="J17:N17"/>
    <mergeCell ref="O17:R17"/>
    <mergeCell ref="X17:AA17"/>
    <mergeCell ref="AJ17:AN17"/>
    <mergeCell ref="A33:B34"/>
    <mergeCell ref="C33:F34"/>
    <mergeCell ref="A17:A18"/>
    <mergeCell ref="G33:I34"/>
    <mergeCell ref="AC30:AG30"/>
    <mergeCell ref="T33:V34"/>
    <mergeCell ref="P33:S34"/>
    <mergeCell ref="J33:L34"/>
    <mergeCell ref="M33:O34"/>
    <mergeCell ref="S17:W17"/>
    <mergeCell ref="T36:V36"/>
    <mergeCell ref="AB35:AE35"/>
    <mergeCell ref="A35:B35"/>
    <mergeCell ref="C35:F35"/>
    <mergeCell ref="G35:I35"/>
    <mergeCell ref="J35:L35"/>
    <mergeCell ref="P35:S35"/>
    <mergeCell ref="B17:E17"/>
    <mergeCell ref="F17:I17"/>
    <mergeCell ref="J39:L39"/>
    <mergeCell ref="J37:L37"/>
    <mergeCell ref="J36:L36"/>
    <mergeCell ref="M36:O36"/>
    <mergeCell ref="M35:O35"/>
    <mergeCell ref="C39:F39"/>
    <mergeCell ref="G39:I39"/>
    <mergeCell ref="C37:F37"/>
    <mergeCell ref="G37:I37"/>
    <mergeCell ref="A39:B39"/>
    <mergeCell ref="X8:AB8"/>
    <mergeCell ref="P39:S39"/>
    <mergeCell ref="M39:O39"/>
    <mergeCell ref="T39:V39"/>
    <mergeCell ref="W39:Y39"/>
    <mergeCell ref="M37:O37"/>
    <mergeCell ref="U13:V13"/>
    <mergeCell ref="W36:Y36"/>
    <mergeCell ref="AS1:AZ1"/>
    <mergeCell ref="T35:V35"/>
    <mergeCell ref="W35:Y35"/>
    <mergeCell ref="W33:Y34"/>
    <mergeCell ref="A36:B36"/>
    <mergeCell ref="C36:F36"/>
    <mergeCell ref="G36:I36"/>
    <mergeCell ref="P36:S36"/>
    <mergeCell ref="AB36:AE36"/>
    <mergeCell ref="AF36:AH36"/>
    <mergeCell ref="T6:AI6"/>
    <mergeCell ref="N8:W8"/>
    <mergeCell ref="AC8:AD8"/>
    <mergeCell ref="AE8:AP8"/>
    <mergeCell ref="A37:B37"/>
    <mergeCell ref="AF35:AH35"/>
    <mergeCell ref="P37:S37"/>
    <mergeCell ref="T37:V37"/>
    <mergeCell ref="W37:Y37"/>
    <mergeCell ref="AI35:AK35"/>
  </mergeCells>
  <printOptions/>
  <pageMargins left="0.3937007874015748" right="0" top="0.3937007874015748" bottom="0.1968503937007874" header="0" footer="0"/>
  <pageSetup fitToHeight="1" fitToWidth="1" horizontalDpi="600" verticalDpi="600" orientation="landscape" paperSize="9" scale="6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484"/>
  <sheetViews>
    <sheetView showZeros="0" view="pageBreakPreview" zoomScale="40" zoomScaleNormal="50" zoomScaleSheetLayoutView="40" zoomScalePageLayoutView="0" workbookViewId="0" topLeftCell="A1">
      <pane ySplit="11" topLeftCell="A110" activePane="bottomLeft" state="frozen"/>
      <selection pane="topLeft" activeCell="A1" sqref="A1"/>
      <selection pane="bottomLeft" activeCell="F213" sqref="F213"/>
    </sheetView>
  </sheetViews>
  <sheetFormatPr defaultColWidth="5.875" defaultRowHeight="27.75" customHeight="1"/>
  <cols>
    <col min="1" max="1" width="17.125" style="134" customWidth="1"/>
    <col min="2" max="2" width="89.00390625" style="134" customWidth="1"/>
    <col min="3" max="12" width="16.00390625" style="134" customWidth="1"/>
    <col min="13" max="14" width="14.875" style="134" customWidth="1"/>
    <col min="15" max="15" width="16.875" style="134" customWidth="1"/>
    <col min="16" max="21" width="14.875" style="134" customWidth="1"/>
    <col min="22" max="22" width="22.75390625" style="184" bestFit="1" customWidth="1"/>
    <col min="23" max="16384" width="5.875" style="134" customWidth="1"/>
  </cols>
  <sheetData>
    <row r="1" spans="1:31" ht="27.75">
      <c r="A1" s="217" t="str">
        <f>CONCATENATE('Основні дані'!A22,"_(",'Основні дані'!B22,")")</f>
        <v>Форма МоП1-20_(1,4)</v>
      </c>
      <c r="B1" s="173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912" t="str">
        <f>'Основні дані'!B1</f>
        <v>Е-М420заочна</v>
      </c>
      <c r="Q1" s="912"/>
      <c r="R1" s="912"/>
      <c r="S1" s="912"/>
      <c r="T1" s="912"/>
      <c r="U1" s="912"/>
      <c r="V1" s="181"/>
      <c r="W1" s="151"/>
      <c r="X1" s="151"/>
      <c r="Y1" s="151"/>
      <c r="Z1" s="151"/>
      <c r="AA1" s="135"/>
      <c r="AB1" s="135"/>
      <c r="AC1" s="135"/>
      <c r="AD1" s="135"/>
      <c r="AE1" s="135"/>
    </row>
    <row r="2" spans="1:31" ht="27.75" customHeight="1">
      <c r="A2" s="913" t="s">
        <v>65</v>
      </c>
      <c r="B2" s="913"/>
      <c r="C2" s="913"/>
      <c r="D2" s="913"/>
      <c r="E2" s="913"/>
      <c r="F2" s="913"/>
      <c r="G2" s="913"/>
      <c r="H2" s="913"/>
      <c r="I2" s="913"/>
      <c r="J2" s="913"/>
      <c r="K2" s="913"/>
      <c r="L2" s="913"/>
      <c r="M2" s="913"/>
      <c r="N2" s="913"/>
      <c r="O2" s="913"/>
      <c r="P2" s="913"/>
      <c r="Q2" s="913"/>
      <c r="R2" s="913"/>
      <c r="S2" s="913"/>
      <c r="T2" s="913"/>
      <c r="U2" s="913"/>
      <c r="V2" s="181"/>
      <c r="W2" s="151"/>
      <c r="X2" s="151"/>
      <c r="Y2" s="151"/>
      <c r="Z2" s="151"/>
      <c r="AA2" s="135"/>
      <c r="AB2" s="135"/>
      <c r="AC2" s="135"/>
      <c r="AD2" s="135"/>
      <c r="AE2" s="135"/>
    </row>
    <row r="3" spans="1:31" s="159" customFormat="1" ht="27.75" customHeight="1" thickBot="1">
      <c r="A3" s="174"/>
      <c r="B3" s="175"/>
      <c r="C3" s="175"/>
      <c r="D3" s="174"/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4"/>
      <c r="P3" s="174"/>
      <c r="Q3" s="174"/>
      <c r="R3" s="174"/>
      <c r="S3" s="174"/>
      <c r="T3" s="174"/>
      <c r="U3" s="174"/>
      <c r="V3" s="174"/>
      <c r="W3" s="151"/>
      <c r="X3" s="151"/>
      <c r="Y3" s="151"/>
      <c r="Z3" s="151"/>
      <c r="AA3" s="397"/>
      <c r="AB3" s="397"/>
      <c r="AC3" s="397"/>
      <c r="AD3" s="397"/>
      <c r="AE3" s="397"/>
    </row>
    <row r="4" spans="1:31" ht="54" customHeight="1" thickBot="1">
      <c r="A4" s="917" t="s">
        <v>136</v>
      </c>
      <c r="B4" s="941" t="s">
        <v>39</v>
      </c>
      <c r="C4" s="935" t="s">
        <v>40</v>
      </c>
      <c r="D4" s="936"/>
      <c r="E4" s="937"/>
      <c r="F4" s="899" t="s">
        <v>43</v>
      </c>
      <c r="G4" s="944" t="s">
        <v>44</v>
      </c>
      <c r="H4" s="945"/>
      <c r="I4" s="945"/>
      <c r="J4" s="945"/>
      <c r="K4" s="945"/>
      <c r="L4" s="946"/>
      <c r="M4" s="920" t="s">
        <v>90</v>
      </c>
      <c r="N4" s="921"/>
      <c r="O4" s="921"/>
      <c r="P4" s="921"/>
      <c r="Q4" s="921"/>
      <c r="R4" s="921"/>
      <c r="S4" s="921"/>
      <c r="T4" s="922"/>
      <c r="U4" s="899" t="s">
        <v>57</v>
      </c>
      <c r="V4" s="181"/>
      <c r="W4" s="135"/>
      <c r="X4" s="135"/>
      <c r="Y4" s="135"/>
      <c r="Z4" s="135"/>
      <c r="AA4" s="135"/>
      <c r="AB4" s="135"/>
      <c r="AC4" s="135"/>
      <c r="AD4" s="135"/>
      <c r="AE4" s="135"/>
    </row>
    <row r="5" spans="1:22" ht="33.75" customHeight="1" thickBot="1">
      <c r="A5" s="918"/>
      <c r="B5" s="942"/>
      <c r="C5" s="899" t="s">
        <v>41</v>
      </c>
      <c r="D5" s="899" t="s">
        <v>42</v>
      </c>
      <c r="E5" s="899" t="s">
        <v>53</v>
      </c>
      <c r="F5" s="900"/>
      <c r="G5" s="899" t="s">
        <v>45</v>
      </c>
      <c r="H5" s="944" t="s">
        <v>46</v>
      </c>
      <c r="I5" s="945"/>
      <c r="J5" s="945"/>
      <c r="K5" s="946"/>
      <c r="L5" s="899" t="s">
        <v>48</v>
      </c>
      <c r="M5" s="904" t="s">
        <v>105</v>
      </c>
      <c r="N5" s="905"/>
      <c r="O5" s="905"/>
      <c r="P5" s="906"/>
      <c r="Q5" s="904" t="s">
        <v>106</v>
      </c>
      <c r="R5" s="905"/>
      <c r="S5" s="905"/>
      <c r="T5" s="906"/>
      <c r="U5" s="900"/>
      <c r="V5" s="181"/>
    </row>
    <row r="6" spans="1:22" ht="31.5" customHeight="1" thickBot="1">
      <c r="A6" s="918"/>
      <c r="B6" s="942"/>
      <c r="C6" s="900"/>
      <c r="D6" s="900"/>
      <c r="E6" s="900"/>
      <c r="F6" s="900"/>
      <c r="G6" s="900"/>
      <c r="H6" s="899" t="s">
        <v>4</v>
      </c>
      <c r="I6" s="952" t="s">
        <v>47</v>
      </c>
      <c r="J6" s="953"/>
      <c r="K6" s="954"/>
      <c r="L6" s="900"/>
      <c r="M6" s="907" t="s">
        <v>49</v>
      </c>
      <c r="N6" s="923"/>
      <c r="O6" s="923"/>
      <c r="P6" s="908"/>
      <c r="Q6" s="907" t="s">
        <v>49</v>
      </c>
      <c r="R6" s="923"/>
      <c r="S6" s="923"/>
      <c r="T6" s="908"/>
      <c r="U6" s="900"/>
      <c r="V6" s="181"/>
    </row>
    <row r="7" spans="1:22" ht="31.5" customHeight="1" thickBot="1">
      <c r="A7" s="918"/>
      <c r="B7" s="942"/>
      <c r="C7" s="900"/>
      <c r="D7" s="900"/>
      <c r="E7" s="900"/>
      <c r="F7" s="900"/>
      <c r="G7" s="900"/>
      <c r="H7" s="900"/>
      <c r="I7" s="955"/>
      <c r="J7" s="956"/>
      <c r="K7" s="957"/>
      <c r="L7" s="900"/>
      <c r="M7" s="907">
        <v>9</v>
      </c>
      <c r="N7" s="908"/>
      <c r="O7" s="907">
        <v>10</v>
      </c>
      <c r="P7" s="908"/>
      <c r="Q7" s="907">
        <v>11</v>
      </c>
      <c r="R7" s="908"/>
      <c r="S7" s="907">
        <v>12</v>
      </c>
      <c r="T7" s="908"/>
      <c r="U7" s="900"/>
      <c r="V7" s="181"/>
    </row>
    <row r="8" spans="1:22" ht="30" customHeight="1" thickBot="1">
      <c r="A8" s="918"/>
      <c r="B8" s="942"/>
      <c r="C8" s="900"/>
      <c r="D8" s="900"/>
      <c r="E8" s="900"/>
      <c r="F8" s="900"/>
      <c r="G8" s="900"/>
      <c r="H8" s="900"/>
      <c r="I8" s="899" t="s">
        <v>51</v>
      </c>
      <c r="J8" s="914" t="s">
        <v>52</v>
      </c>
      <c r="K8" s="899" t="s">
        <v>33</v>
      </c>
      <c r="L8" s="900"/>
      <c r="M8" s="904" t="s">
        <v>50</v>
      </c>
      <c r="N8" s="905"/>
      <c r="O8" s="905"/>
      <c r="P8" s="905"/>
      <c r="Q8" s="905"/>
      <c r="R8" s="905"/>
      <c r="S8" s="905"/>
      <c r="T8" s="906"/>
      <c r="U8" s="900"/>
      <c r="V8" s="181"/>
    </row>
    <row r="9" spans="1:22" ht="33" customHeight="1" thickBot="1">
      <c r="A9" s="918"/>
      <c r="B9" s="942"/>
      <c r="C9" s="900"/>
      <c r="D9" s="900"/>
      <c r="E9" s="900"/>
      <c r="F9" s="900"/>
      <c r="G9" s="900"/>
      <c r="H9" s="900"/>
      <c r="I9" s="900"/>
      <c r="J9" s="915"/>
      <c r="K9" s="900"/>
      <c r="L9" s="900"/>
      <c r="M9" s="907">
        <v>20</v>
      </c>
      <c r="N9" s="908"/>
      <c r="O9" s="907">
        <v>20</v>
      </c>
      <c r="P9" s="908"/>
      <c r="Q9" s="907">
        <v>20</v>
      </c>
      <c r="R9" s="908"/>
      <c r="S9" s="907">
        <v>20</v>
      </c>
      <c r="T9" s="908"/>
      <c r="U9" s="900"/>
      <c r="V9" s="181"/>
    </row>
    <row r="10" spans="1:22" ht="104.25" customHeight="1" thickBot="1">
      <c r="A10" s="919"/>
      <c r="B10" s="943"/>
      <c r="C10" s="901"/>
      <c r="D10" s="901"/>
      <c r="E10" s="901"/>
      <c r="F10" s="901"/>
      <c r="G10" s="901"/>
      <c r="H10" s="901"/>
      <c r="I10" s="901"/>
      <c r="J10" s="916"/>
      <c r="K10" s="901"/>
      <c r="L10" s="901"/>
      <c r="M10" s="176" t="s">
        <v>72</v>
      </c>
      <c r="N10" s="176" t="s">
        <v>73</v>
      </c>
      <c r="O10" s="176" t="s">
        <v>72</v>
      </c>
      <c r="P10" s="176" t="s">
        <v>73</v>
      </c>
      <c r="Q10" s="176" t="s">
        <v>72</v>
      </c>
      <c r="R10" s="176" t="s">
        <v>73</v>
      </c>
      <c r="S10" s="176" t="s">
        <v>72</v>
      </c>
      <c r="T10" s="176" t="s">
        <v>73</v>
      </c>
      <c r="U10" s="901"/>
      <c r="V10" s="181"/>
    </row>
    <row r="11" spans="1:22" s="227" customFormat="1" ht="22.5" customHeight="1" thickBot="1">
      <c r="A11" s="224">
        <v>1</v>
      </c>
      <c r="B11" s="224">
        <v>2</v>
      </c>
      <c r="C11" s="224">
        <v>3</v>
      </c>
      <c r="D11" s="224">
        <v>4</v>
      </c>
      <c r="E11" s="224">
        <v>5</v>
      </c>
      <c r="F11" s="224">
        <v>6</v>
      </c>
      <c r="G11" s="224">
        <v>7</v>
      </c>
      <c r="H11" s="224">
        <v>8</v>
      </c>
      <c r="I11" s="224">
        <v>9</v>
      </c>
      <c r="J11" s="224">
        <v>10</v>
      </c>
      <c r="K11" s="224">
        <v>11</v>
      </c>
      <c r="L11" s="224">
        <v>12</v>
      </c>
      <c r="M11" s="224">
        <v>13</v>
      </c>
      <c r="N11" s="224">
        <v>14</v>
      </c>
      <c r="O11" s="224">
        <v>15</v>
      </c>
      <c r="P11" s="224">
        <v>16</v>
      </c>
      <c r="Q11" s="224">
        <v>17</v>
      </c>
      <c r="R11" s="224">
        <v>18</v>
      </c>
      <c r="S11" s="224">
        <v>19</v>
      </c>
      <c r="T11" s="224">
        <v>20</v>
      </c>
      <c r="U11" s="225">
        <v>29</v>
      </c>
      <c r="V11" s="226"/>
    </row>
    <row r="12" spans="1:22" s="153" customFormat="1" ht="30.75" thickBot="1">
      <c r="A12" s="383">
        <v>1</v>
      </c>
      <c r="B12" s="236" t="s">
        <v>143</v>
      </c>
      <c r="C12" s="237"/>
      <c r="D12" s="237"/>
      <c r="E12" s="236"/>
      <c r="F12" s="248">
        <f aca="true" t="shared" si="0" ref="F12:T12">SUM(F13:F18)</f>
        <v>9</v>
      </c>
      <c r="G12" s="248">
        <f t="shared" si="0"/>
        <v>270</v>
      </c>
      <c r="H12" s="248">
        <f t="shared" si="0"/>
        <v>18</v>
      </c>
      <c r="I12" s="248">
        <f t="shared" si="0"/>
        <v>16</v>
      </c>
      <c r="J12" s="248">
        <f t="shared" si="0"/>
        <v>0</v>
      </c>
      <c r="K12" s="248">
        <f t="shared" si="0"/>
        <v>2</v>
      </c>
      <c r="L12" s="248">
        <f t="shared" si="0"/>
        <v>252</v>
      </c>
      <c r="M12" s="248">
        <f t="shared" si="0"/>
        <v>2</v>
      </c>
      <c r="N12" s="248">
        <f t="shared" si="0"/>
        <v>3</v>
      </c>
      <c r="O12" s="248">
        <f t="shared" si="0"/>
        <v>4</v>
      </c>
      <c r="P12" s="248">
        <f t="shared" si="0"/>
        <v>6</v>
      </c>
      <c r="Q12" s="248">
        <f t="shared" si="0"/>
        <v>0</v>
      </c>
      <c r="R12" s="248">
        <f t="shared" si="0"/>
        <v>0</v>
      </c>
      <c r="S12" s="248">
        <f t="shared" si="0"/>
        <v>0</v>
      </c>
      <c r="T12" s="248">
        <f t="shared" si="0"/>
        <v>0</v>
      </c>
      <c r="U12" s="248"/>
      <c r="V12" s="179" t="str">
        <f>'Основні дані'!$B$1</f>
        <v>Е-М420заочна</v>
      </c>
    </row>
    <row r="13" spans="1:23" s="153" customFormat="1" ht="62.25" customHeight="1">
      <c r="A13" s="296" t="s">
        <v>109</v>
      </c>
      <c r="B13" s="541" t="s">
        <v>502</v>
      </c>
      <c r="C13" s="542"/>
      <c r="D13" s="542" t="s">
        <v>503</v>
      </c>
      <c r="E13" s="542" t="s">
        <v>62</v>
      </c>
      <c r="F13" s="249">
        <f aca="true" t="shared" si="1" ref="F13:F18">N13+P13+R13+T13</f>
        <v>3</v>
      </c>
      <c r="G13" s="249">
        <f aca="true" t="shared" si="2" ref="G13:G18">F13*30</f>
        <v>90</v>
      </c>
      <c r="H13" s="250">
        <f aca="true" t="shared" si="3" ref="H13:H18">M13*3+O13*3</f>
        <v>6</v>
      </c>
      <c r="I13" s="357">
        <v>4</v>
      </c>
      <c r="J13" s="356"/>
      <c r="K13" s="356">
        <v>2</v>
      </c>
      <c r="L13" s="249">
        <f aca="true" t="shared" si="4" ref="L13:L18">IF(H13=I13+J13+K13,G13-H13,"!ОШИБКА!")</f>
        <v>84</v>
      </c>
      <c r="M13" s="581">
        <v>2</v>
      </c>
      <c r="N13" s="582">
        <v>3</v>
      </c>
      <c r="O13" s="582"/>
      <c r="P13" s="582"/>
      <c r="Q13" s="582"/>
      <c r="R13" s="582"/>
      <c r="S13" s="582"/>
      <c r="T13" s="582"/>
      <c r="U13" s="583">
        <v>144</v>
      </c>
      <c r="V13" s="179" t="str">
        <f>'Основні дані'!$B$1</f>
        <v>Е-М420заочна</v>
      </c>
      <c r="W13" s="367"/>
    </row>
    <row r="14" spans="1:23" s="153" customFormat="1" ht="60" customHeight="1">
      <c r="A14" s="296" t="s">
        <v>110</v>
      </c>
      <c r="B14" s="541" t="s">
        <v>504</v>
      </c>
      <c r="C14" s="543"/>
      <c r="D14" s="543" t="s">
        <v>505</v>
      </c>
      <c r="E14" s="544" t="s">
        <v>62</v>
      </c>
      <c r="F14" s="250">
        <f t="shared" si="1"/>
        <v>3</v>
      </c>
      <c r="G14" s="250">
        <f t="shared" si="2"/>
        <v>90</v>
      </c>
      <c r="H14" s="250">
        <f t="shared" si="3"/>
        <v>6</v>
      </c>
      <c r="I14" s="358">
        <v>6</v>
      </c>
      <c r="J14" s="252"/>
      <c r="K14" s="252"/>
      <c r="L14" s="250">
        <f t="shared" si="4"/>
        <v>84</v>
      </c>
      <c r="M14" s="584"/>
      <c r="N14" s="580"/>
      <c r="O14" s="585">
        <v>2</v>
      </c>
      <c r="P14" s="585">
        <v>3</v>
      </c>
      <c r="Q14" s="585"/>
      <c r="R14" s="585"/>
      <c r="S14" s="585"/>
      <c r="T14" s="585"/>
      <c r="U14" s="586">
        <v>202</v>
      </c>
      <c r="V14" s="179" t="str">
        <f>'Основні дані'!$B$1</f>
        <v>Е-М420заочна</v>
      </c>
      <c r="W14" s="367"/>
    </row>
    <row r="15" spans="1:23" s="153" customFormat="1" ht="30.75" thickBot="1">
      <c r="A15" s="296" t="s">
        <v>111</v>
      </c>
      <c r="B15" s="545" t="s">
        <v>506</v>
      </c>
      <c r="C15" s="546"/>
      <c r="D15" s="546" t="s">
        <v>505</v>
      </c>
      <c r="E15" s="546" t="s">
        <v>62</v>
      </c>
      <c r="F15" s="250">
        <f t="shared" si="1"/>
        <v>3</v>
      </c>
      <c r="G15" s="250">
        <f t="shared" si="2"/>
        <v>90</v>
      </c>
      <c r="H15" s="250">
        <f t="shared" si="3"/>
        <v>6</v>
      </c>
      <c r="I15" s="358">
        <v>6</v>
      </c>
      <c r="J15" s="252"/>
      <c r="K15" s="252"/>
      <c r="L15" s="250">
        <f t="shared" si="4"/>
        <v>84</v>
      </c>
      <c r="M15" s="587"/>
      <c r="N15" s="580"/>
      <c r="O15" s="580">
        <v>2</v>
      </c>
      <c r="P15" s="580">
        <v>3</v>
      </c>
      <c r="Q15" s="580"/>
      <c r="R15" s="580"/>
      <c r="S15" s="580"/>
      <c r="T15" s="580"/>
      <c r="U15" s="586">
        <v>325</v>
      </c>
      <c r="V15" s="179" t="str">
        <f>'Основні дані'!$B$1</f>
        <v>Е-М420заочна</v>
      </c>
      <c r="W15" s="367"/>
    </row>
    <row r="16" spans="1:23" s="153" customFormat="1" ht="28.5" hidden="1" thickBot="1">
      <c r="A16" s="296" t="s">
        <v>112</v>
      </c>
      <c r="B16" s="234"/>
      <c r="C16" s="267"/>
      <c r="D16" s="267"/>
      <c r="E16" s="267"/>
      <c r="F16" s="250">
        <f t="shared" si="1"/>
        <v>0</v>
      </c>
      <c r="G16" s="250">
        <f t="shared" si="2"/>
        <v>0</v>
      </c>
      <c r="H16" s="250">
        <f t="shared" si="3"/>
        <v>0</v>
      </c>
      <c r="I16" s="358"/>
      <c r="J16" s="252"/>
      <c r="K16" s="252"/>
      <c r="L16" s="250">
        <f t="shared" si="4"/>
        <v>0</v>
      </c>
      <c r="M16" s="251"/>
      <c r="N16" s="252"/>
      <c r="O16" s="252"/>
      <c r="P16" s="252"/>
      <c r="Q16" s="252"/>
      <c r="R16" s="252"/>
      <c r="S16" s="252"/>
      <c r="T16" s="252"/>
      <c r="U16" s="435"/>
      <c r="V16" s="179" t="str">
        <f>'Основні дані'!$B$1</f>
        <v>Е-М420заочна</v>
      </c>
      <c r="W16" s="367"/>
    </row>
    <row r="17" spans="1:23" s="153" customFormat="1" ht="27.75" hidden="1">
      <c r="A17" s="296" t="s">
        <v>113</v>
      </c>
      <c r="B17" s="234"/>
      <c r="C17" s="267"/>
      <c r="D17" s="267"/>
      <c r="E17" s="267"/>
      <c r="F17" s="250">
        <f t="shared" si="1"/>
        <v>0</v>
      </c>
      <c r="G17" s="250">
        <f t="shared" si="2"/>
        <v>0</v>
      </c>
      <c r="H17" s="250">
        <f t="shared" si="3"/>
        <v>0</v>
      </c>
      <c r="I17" s="358"/>
      <c r="J17" s="252"/>
      <c r="K17" s="252"/>
      <c r="L17" s="250">
        <f t="shared" si="4"/>
        <v>0</v>
      </c>
      <c r="M17" s="251"/>
      <c r="N17" s="252"/>
      <c r="O17" s="252"/>
      <c r="P17" s="252"/>
      <c r="Q17" s="252"/>
      <c r="R17" s="252"/>
      <c r="S17" s="252"/>
      <c r="T17" s="252"/>
      <c r="U17" s="435"/>
      <c r="V17" s="179" t="str">
        <f>'Основні дані'!$B$1</f>
        <v>Е-М420заочна</v>
      </c>
      <c r="W17" s="367"/>
    </row>
    <row r="18" spans="1:23" s="153" customFormat="1" ht="28.5" hidden="1" thickBot="1">
      <c r="A18" s="296" t="s">
        <v>114</v>
      </c>
      <c r="B18" s="234"/>
      <c r="C18" s="267"/>
      <c r="D18" s="267"/>
      <c r="E18" s="267"/>
      <c r="F18" s="250">
        <f t="shared" si="1"/>
        <v>0</v>
      </c>
      <c r="G18" s="250">
        <f t="shared" si="2"/>
        <v>0</v>
      </c>
      <c r="H18" s="250">
        <f t="shared" si="3"/>
        <v>0</v>
      </c>
      <c r="I18" s="358"/>
      <c r="J18" s="252"/>
      <c r="K18" s="252"/>
      <c r="L18" s="250">
        <f t="shared" si="4"/>
        <v>0</v>
      </c>
      <c r="M18" s="251"/>
      <c r="N18" s="252"/>
      <c r="O18" s="252"/>
      <c r="P18" s="252"/>
      <c r="Q18" s="252"/>
      <c r="R18" s="252"/>
      <c r="S18" s="252"/>
      <c r="T18" s="252"/>
      <c r="U18" s="435"/>
      <c r="V18" s="179" t="str">
        <f>'Основні дані'!$B$1</f>
        <v>Е-М420заочна</v>
      </c>
      <c r="W18" s="367"/>
    </row>
    <row r="19" spans="1:23" s="153" customFormat="1" ht="30.75" thickBot="1">
      <c r="A19" s="383">
        <v>2</v>
      </c>
      <c r="B19" s="236" t="s">
        <v>144</v>
      </c>
      <c r="C19" s="237"/>
      <c r="D19" s="237"/>
      <c r="E19" s="236"/>
      <c r="F19" s="256">
        <f>SUM(F20:F31)</f>
        <v>39</v>
      </c>
      <c r="G19" s="256">
        <f aca="true" t="shared" si="5" ref="G19:U19">SUM(G20:G31)</f>
        <v>1170</v>
      </c>
      <c r="H19" s="256">
        <f t="shared" si="5"/>
        <v>18</v>
      </c>
      <c r="I19" s="256">
        <f t="shared" si="5"/>
        <v>14</v>
      </c>
      <c r="J19" s="256">
        <f t="shared" si="5"/>
        <v>0</v>
      </c>
      <c r="K19" s="256">
        <f t="shared" si="5"/>
        <v>4</v>
      </c>
      <c r="L19" s="256">
        <f t="shared" si="5"/>
        <v>1152</v>
      </c>
      <c r="M19" s="256">
        <f t="shared" si="5"/>
        <v>4</v>
      </c>
      <c r="N19" s="256">
        <f t="shared" si="5"/>
        <v>6</v>
      </c>
      <c r="O19" s="256">
        <f t="shared" si="5"/>
        <v>2</v>
      </c>
      <c r="P19" s="256">
        <f t="shared" si="5"/>
        <v>3</v>
      </c>
      <c r="Q19" s="256">
        <f t="shared" si="5"/>
        <v>0</v>
      </c>
      <c r="R19" s="256">
        <f t="shared" si="5"/>
        <v>30</v>
      </c>
      <c r="S19" s="256">
        <f t="shared" si="5"/>
        <v>0</v>
      </c>
      <c r="T19" s="256">
        <f t="shared" si="5"/>
        <v>0</v>
      </c>
      <c r="U19" s="256">
        <f t="shared" si="5"/>
        <v>480</v>
      </c>
      <c r="V19" s="179" t="str">
        <f>'Основні дані'!$B$1</f>
        <v>Е-М420заочна</v>
      </c>
      <c r="W19" s="367"/>
    </row>
    <row r="20" spans="1:23" s="153" customFormat="1" ht="90">
      <c r="A20" s="296" t="s">
        <v>122</v>
      </c>
      <c r="B20" s="545" t="s">
        <v>507</v>
      </c>
      <c r="C20" s="267" t="s">
        <v>503</v>
      </c>
      <c r="D20" s="267"/>
      <c r="E20" s="267" t="s">
        <v>62</v>
      </c>
      <c r="F20" s="250">
        <f>N20+P20+R20+T20</f>
        <v>6</v>
      </c>
      <c r="G20" s="250">
        <f>F20*30</f>
        <v>180</v>
      </c>
      <c r="H20" s="250">
        <f>M20*3+O20*3</f>
        <v>12</v>
      </c>
      <c r="I20" s="431">
        <v>8</v>
      </c>
      <c r="J20" s="432"/>
      <c r="K20" s="432">
        <v>4</v>
      </c>
      <c r="L20" s="250">
        <f>IF(H20=I20+J20+K20,G20-H20,"!ОШИБКА!")</f>
        <v>168</v>
      </c>
      <c r="M20" s="587">
        <v>4</v>
      </c>
      <c r="N20" s="580">
        <v>6</v>
      </c>
      <c r="O20" s="252"/>
      <c r="P20" s="252"/>
      <c r="Q20" s="252"/>
      <c r="R20" s="252"/>
      <c r="S20" s="252"/>
      <c r="T20" s="252"/>
      <c r="U20" s="588">
        <v>120</v>
      </c>
      <c r="V20" s="179" t="str">
        <f>'Основні дані'!$B$1</f>
        <v>Е-М420заочна</v>
      </c>
      <c r="W20" s="367"/>
    </row>
    <row r="21" spans="1:23" s="153" customFormat="1" ht="30">
      <c r="A21" s="296" t="s">
        <v>123</v>
      </c>
      <c r="B21" s="547" t="s">
        <v>508</v>
      </c>
      <c r="C21" s="266"/>
      <c r="D21" s="266" t="s">
        <v>505</v>
      </c>
      <c r="E21" s="295" t="s">
        <v>62</v>
      </c>
      <c r="F21" s="250">
        <f>N21+P21+R21+T21</f>
        <v>3</v>
      </c>
      <c r="G21" s="250">
        <f>F21*30</f>
        <v>90</v>
      </c>
      <c r="H21" s="250">
        <f aca="true" t="shared" si="6" ref="H21:H29">M21*3+O21*3</f>
        <v>6</v>
      </c>
      <c r="I21" s="433">
        <v>6</v>
      </c>
      <c r="J21" s="252"/>
      <c r="K21" s="252"/>
      <c r="L21" s="250">
        <f>IF(H21=I21+J21+K21,G21-H21,"!ОШИБКА!")</f>
        <v>84</v>
      </c>
      <c r="M21" s="587"/>
      <c r="N21" s="580"/>
      <c r="O21" s="590">
        <v>2</v>
      </c>
      <c r="P21" s="580">
        <v>3</v>
      </c>
      <c r="Q21" s="252"/>
      <c r="R21" s="252"/>
      <c r="S21" s="252"/>
      <c r="T21" s="252"/>
      <c r="U21" s="589">
        <v>120</v>
      </c>
      <c r="V21" s="179" t="str">
        <f>'Основні дані'!$B$1</f>
        <v>Е-М420заочна</v>
      </c>
      <c r="W21" s="367"/>
    </row>
    <row r="22" spans="1:23" s="153" customFormat="1" ht="27.75" hidden="1">
      <c r="A22" s="296" t="s">
        <v>124</v>
      </c>
      <c r="B22" s="235"/>
      <c r="C22" s="266"/>
      <c r="D22" s="266"/>
      <c r="E22" s="266"/>
      <c r="F22" s="250">
        <f>N22+P22+R22+T22</f>
        <v>0</v>
      </c>
      <c r="G22" s="250">
        <f>F22*30</f>
        <v>0</v>
      </c>
      <c r="H22" s="250">
        <f t="shared" si="6"/>
        <v>0</v>
      </c>
      <c r="I22" s="358"/>
      <c r="J22" s="252"/>
      <c r="K22" s="252"/>
      <c r="L22" s="250">
        <f>IF(H22=I22+J22+K22,G22-H22,"!ОШИБКА!")</f>
        <v>0</v>
      </c>
      <c r="M22" s="253"/>
      <c r="N22" s="254"/>
      <c r="O22" s="254"/>
      <c r="P22" s="254"/>
      <c r="Q22" s="254"/>
      <c r="R22" s="254"/>
      <c r="S22" s="254"/>
      <c r="T22" s="254"/>
      <c r="U22" s="434"/>
      <c r="V22" s="179" t="str">
        <f>'Основні дані'!$B$1</f>
        <v>Е-М420заочна</v>
      </c>
      <c r="W22" s="367"/>
    </row>
    <row r="23" spans="1:23" s="153" customFormat="1" ht="27.75" hidden="1">
      <c r="A23" s="296" t="s">
        <v>125</v>
      </c>
      <c r="B23" s="234"/>
      <c r="C23" s="267"/>
      <c r="D23" s="267"/>
      <c r="E23" s="267"/>
      <c r="F23" s="250">
        <f aca="true" t="shared" si="7" ref="F23:F29">N23+P23+R23+T23</f>
        <v>0</v>
      </c>
      <c r="G23" s="250">
        <f aca="true" t="shared" si="8" ref="G23:G29">F23*30</f>
        <v>0</v>
      </c>
      <c r="H23" s="250">
        <f t="shared" si="6"/>
        <v>0</v>
      </c>
      <c r="I23" s="358"/>
      <c r="J23" s="252"/>
      <c r="K23" s="252"/>
      <c r="L23" s="250">
        <f aca="true" t="shared" si="9" ref="L23:L29">IF(H23=I23+J23+K23,G23-H23,"!ОШИБКА!")</f>
        <v>0</v>
      </c>
      <c r="M23" s="251"/>
      <c r="N23" s="252"/>
      <c r="O23" s="252"/>
      <c r="P23" s="252"/>
      <c r="Q23" s="252"/>
      <c r="R23" s="252"/>
      <c r="S23" s="252"/>
      <c r="T23" s="252"/>
      <c r="U23" s="435"/>
      <c r="V23" s="179" t="str">
        <f>'Основні дані'!$B$1</f>
        <v>Е-М420заочна</v>
      </c>
      <c r="W23" s="367"/>
    </row>
    <row r="24" spans="1:23" s="153" customFormat="1" ht="27.75" hidden="1">
      <c r="A24" s="296" t="s">
        <v>126</v>
      </c>
      <c r="B24" s="234"/>
      <c r="C24" s="267"/>
      <c r="D24" s="267"/>
      <c r="E24" s="267"/>
      <c r="F24" s="250">
        <f t="shared" si="7"/>
        <v>0</v>
      </c>
      <c r="G24" s="250">
        <f t="shared" si="8"/>
        <v>0</v>
      </c>
      <c r="H24" s="250">
        <f t="shared" si="6"/>
        <v>0</v>
      </c>
      <c r="I24" s="358"/>
      <c r="J24" s="252"/>
      <c r="K24" s="252"/>
      <c r="L24" s="250">
        <f t="shared" si="9"/>
        <v>0</v>
      </c>
      <c r="M24" s="251"/>
      <c r="N24" s="252"/>
      <c r="O24" s="252"/>
      <c r="P24" s="252"/>
      <c r="Q24" s="252"/>
      <c r="R24" s="252"/>
      <c r="S24" s="252"/>
      <c r="T24" s="252"/>
      <c r="U24" s="435"/>
      <c r="V24" s="179" t="str">
        <f>'Основні дані'!$B$1</f>
        <v>Е-М420заочна</v>
      </c>
      <c r="W24" s="367"/>
    </row>
    <row r="25" spans="1:23" s="153" customFormat="1" ht="27.75" hidden="1">
      <c r="A25" s="296" t="s">
        <v>127</v>
      </c>
      <c r="B25" s="234"/>
      <c r="C25" s="267"/>
      <c r="D25" s="267"/>
      <c r="E25" s="267"/>
      <c r="F25" s="250">
        <f t="shared" si="7"/>
        <v>0</v>
      </c>
      <c r="G25" s="250">
        <f t="shared" si="8"/>
        <v>0</v>
      </c>
      <c r="H25" s="250">
        <f t="shared" si="6"/>
        <v>0</v>
      </c>
      <c r="I25" s="358"/>
      <c r="J25" s="252"/>
      <c r="K25" s="252"/>
      <c r="L25" s="250">
        <f t="shared" si="9"/>
        <v>0</v>
      </c>
      <c r="M25" s="251"/>
      <c r="N25" s="252"/>
      <c r="O25" s="252"/>
      <c r="P25" s="252"/>
      <c r="Q25" s="252"/>
      <c r="R25" s="252"/>
      <c r="S25" s="252"/>
      <c r="T25" s="252"/>
      <c r="U25" s="435"/>
      <c r="V25" s="179" t="str">
        <f>'Основні дані'!$B$1</f>
        <v>Е-М420заочна</v>
      </c>
      <c r="W25" s="367"/>
    </row>
    <row r="26" spans="1:23" s="153" customFormat="1" ht="27.75" hidden="1">
      <c r="A26" s="296" t="s">
        <v>128</v>
      </c>
      <c r="B26" s="234"/>
      <c r="C26" s="267"/>
      <c r="D26" s="267"/>
      <c r="E26" s="267"/>
      <c r="F26" s="250">
        <f t="shared" si="7"/>
        <v>0</v>
      </c>
      <c r="G26" s="250">
        <f t="shared" si="8"/>
        <v>0</v>
      </c>
      <c r="H26" s="250">
        <f t="shared" si="6"/>
        <v>0</v>
      </c>
      <c r="I26" s="358"/>
      <c r="J26" s="252"/>
      <c r="K26" s="252"/>
      <c r="L26" s="250">
        <f t="shared" si="9"/>
        <v>0</v>
      </c>
      <c r="M26" s="251"/>
      <c r="N26" s="252"/>
      <c r="O26" s="252"/>
      <c r="P26" s="252"/>
      <c r="Q26" s="252"/>
      <c r="R26" s="252"/>
      <c r="S26" s="252"/>
      <c r="T26" s="252"/>
      <c r="U26" s="435"/>
      <c r="V26" s="179" t="str">
        <f>'Основні дані'!$B$1</f>
        <v>Е-М420заочна</v>
      </c>
      <c r="W26" s="367"/>
    </row>
    <row r="27" spans="1:23" s="153" customFormat="1" ht="27.75" hidden="1">
      <c r="A27" s="296" t="s">
        <v>129</v>
      </c>
      <c r="B27" s="234"/>
      <c r="C27" s="267"/>
      <c r="D27" s="267"/>
      <c r="E27" s="267"/>
      <c r="F27" s="250">
        <f t="shared" si="7"/>
        <v>0</v>
      </c>
      <c r="G27" s="250">
        <f t="shared" si="8"/>
        <v>0</v>
      </c>
      <c r="H27" s="250">
        <f t="shared" si="6"/>
        <v>0</v>
      </c>
      <c r="I27" s="358"/>
      <c r="J27" s="252"/>
      <c r="K27" s="252"/>
      <c r="L27" s="250">
        <f t="shared" si="9"/>
        <v>0</v>
      </c>
      <c r="M27" s="251"/>
      <c r="N27" s="252"/>
      <c r="O27" s="252"/>
      <c r="P27" s="252"/>
      <c r="Q27" s="252"/>
      <c r="R27" s="252"/>
      <c r="S27" s="252"/>
      <c r="T27" s="252"/>
      <c r="U27" s="435"/>
      <c r="V27" s="179" t="str">
        <f>'Основні дані'!$B$1</f>
        <v>Е-М420заочна</v>
      </c>
      <c r="W27" s="367"/>
    </row>
    <row r="28" spans="1:23" s="153" customFormat="1" ht="27.75" hidden="1">
      <c r="A28" s="296" t="s">
        <v>130</v>
      </c>
      <c r="B28" s="234"/>
      <c r="C28" s="267"/>
      <c r="D28" s="267"/>
      <c r="E28" s="267"/>
      <c r="F28" s="250">
        <f t="shared" si="7"/>
        <v>0</v>
      </c>
      <c r="G28" s="250">
        <f t="shared" si="8"/>
        <v>0</v>
      </c>
      <c r="H28" s="250">
        <f t="shared" si="6"/>
        <v>0</v>
      </c>
      <c r="I28" s="358"/>
      <c r="J28" s="252"/>
      <c r="K28" s="252"/>
      <c r="L28" s="250">
        <f t="shared" si="9"/>
        <v>0</v>
      </c>
      <c r="M28" s="251"/>
      <c r="N28" s="252"/>
      <c r="O28" s="252"/>
      <c r="P28" s="252"/>
      <c r="Q28" s="252"/>
      <c r="R28" s="252"/>
      <c r="S28" s="252"/>
      <c r="T28" s="252"/>
      <c r="U28" s="435"/>
      <c r="V28" s="179" t="str">
        <f>'Основні дані'!$B$1</f>
        <v>Е-М420заочна</v>
      </c>
      <c r="W28" s="367"/>
    </row>
    <row r="29" spans="1:23" s="153" customFormat="1" ht="27.75" hidden="1">
      <c r="A29" s="296" t="s">
        <v>131</v>
      </c>
      <c r="B29" s="234"/>
      <c r="C29" s="267"/>
      <c r="D29" s="267"/>
      <c r="E29" s="267"/>
      <c r="F29" s="250">
        <f t="shared" si="7"/>
        <v>0</v>
      </c>
      <c r="G29" s="250">
        <f t="shared" si="8"/>
        <v>0</v>
      </c>
      <c r="H29" s="250">
        <f t="shared" si="6"/>
        <v>0</v>
      </c>
      <c r="I29" s="358"/>
      <c r="J29" s="252"/>
      <c r="K29" s="252"/>
      <c r="L29" s="250">
        <f t="shared" si="9"/>
        <v>0</v>
      </c>
      <c r="M29" s="251"/>
      <c r="N29" s="252"/>
      <c r="O29" s="252"/>
      <c r="P29" s="252"/>
      <c r="Q29" s="252"/>
      <c r="R29" s="252"/>
      <c r="S29" s="252"/>
      <c r="T29" s="252"/>
      <c r="U29" s="435"/>
      <c r="V29" s="179" t="str">
        <f>'Основні дані'!$B$1</f>
        <v>Е-М420заочна</v>
      </c>
      <c r="W29" s="367"/>
    </row>
    <row r="30" spans="1:23" s="153" customFormat="1" ht="33.75" customHeight="1">
      <c r="A30" s="493"/>
      <c r="B30" s="504" t="s">
        <v>467</v>
      </c>
      <c r="C30" s="506"/>
      <c r="D30" s="507">
        <f>Титул!AI$35</f>
        <v>11</v>
      </c>
      <c r="E30" s="508"/>
      <c r="F30" s="494">
        <f>N30+P30+R30+T30</f>
        <v>5</v>
      </c>
      <c r="G30" s="494">
        <f>F30*30</f>
        <v>150</v>
      </c>
      <c r="H30" s="494"/>
      <c r="I30" s="494"/>
      <c r="J30" s="494"/>
      <c r="K30" s="494"/>
      <c r="L30" s="494">
        <f>IF(H30=I30+J30+K30,G30-H30,"!ОШИБКА!")</f>
        <v>150</v>
      </c>
      <c r="M30" s="494"/>
      <c r="N30" s="494"/>
      <c r="O30" s="494"/>
      <c r="P30" s="494"/>
      <c r="Q30" s="494"/>
      <c r="R30" s="516">
        <v>5</v>
      </c>
      <c r="S30" s="494"/>
      <c r="T30" s="516"/>
      <c r="U30" s="589">
        <v>120</v>
      </c>
      <c r="V30" s="179" t="str">
        <f>'Основні дані'!$B$1</f>
        <v>Е-М420заочна</v>
      </c>
      <c r="W30" s="367"/>
    </row>
    <row r="31" spans="1:23" s="153" customFormat="1" ht="34.5" customHeight="1" thickBot="1">
      <c r="A31" s="491"/>
      <c r="B31" s="505" t="s">
        <v>468</v>
      </c>
      <c r="C31" s="509"/>
      <c r="D31" s="520">
        <f>Титул!AX$36</f>
        <v>11</v>
      </c>
      <c r="E31" s="505"/>
      <c r="F31" s="515">
        <f>N31+P31+R31+T31</f>
        <v>25</v>
      </c>
      <c r="G31" s="515">
        <f>F31*30</f>
        <v>750</v>
      </c>
      <c r="H31" s="515"/>
      <c r="I31" s="492"/>
      <c r="J31" s="492"/>
      <c r="K31" s="492"/>
      <c r="L31" s="515">
        <f>IF(H31=I31+J31+K31,G31-H31,"!ОШИБКА!")</f>
        <v>750</v>
      </c>
      <c r="M31" s="492"/>
      <c r="N31" s="492"/>
      <c r="O31" s="492"/>
      <c r="P31" s="492"/>
      <c r="Q31" s="492"/>
      <c r="R31" s="492">
        <v>25</v>
      </c>
      <c r="S31" s="492"/>
      <c r="T31" s="492"/>
      <c r="U31" s="589">
        <v>120</v>
      </c>
      <c r="V31" s="179" t="str">
        <f>'Основні дані'!$B$1</f>
        <v>Е-М420заочна</v>
      </c>
      <c r="W31" s="367"/>
    </row>
    <row r="32" spans="1:22" s="153" customFormat="1" ht="30.75" thickBot="1">
      <c r="A32" s="459" t="s">
        <v>132</v>
      </c>
      <c r="B32" s="236" t="s">
        <v>145</v>
      </c>
      <c r="C32" s="268"/>
      <c r="D32" s="268"/>
      <c r="E32" s="285"/>
      <c r="F32" s="256">
        <f>F33+F212</f>
        <v>42</v>
      </c>
      <c r="G32" s="256">
        <f aca="true" t="shared" si="10" ref="G32:T32">G33</f>
        <v>990</v>
      </c>
      <c r="H32" s="256">
        <f t="shared" si="10"/>
        <v>96</v>
      </c>
      <c r="I32" s="256">
        <f t="shared" si="10"/>
        <v>64</v>
      </c>
      <c r="J32" s="256">
        <f t="shared" si="10"/>
        <v>0</v>
      </c>
      <c r="K32" s="256">
        <f t="shared" si="10"/>
        <v>32</v>
      </c>
      <c r="L32" s="256">
        <f t="shared" si="10"/>
        <v>894</v>
      </c>
      <c r="M32" s="256">
        <f t="shared" si="10"/>
        <v>20</v>
      </c>
      <c r="N32" s="256">
        <f t="shared" si="10"/>
        <v>21</v>
      </c>
      <c r="O32" s="256">
        <f t="shared" si="10"/>
        <v>12</v>
      </c>
      <c r="P32" s="256">
        <v>21</v>
      </c>
      <c r="Q32" s="256">
        <f t="shared" si="10"/>
        <v>0</v>
      </c>
      <c r="R32" s="256">
        <f t="shared" si="10"/>
        <v>0</v>
      </c>
      <c r="S32" s="256">
        <f t="shared" si="10"/>
        <v>0</v>
      </c>
      <c r="T32" s="256">
        <f t="shared" si="10"/>
        <v>0</v>
      </c>
      <c r="U32" s="256"/>
      <c r="V32" s="179" t="str">
        <f>'Основні дані'!$B$1</f>
        <v>Е-М420заочна</v>
      </c>
    </row>
    <row r="33" spans="1:22" s="153" customFormat="1" ht="63" customHeight="1">
      <c r="A33" s="447" t="s">
        <v>146</v>
      </c>
      <c r="B33" s="496" t="s">
        <v>453</v>
      </c>
      <c r="C33" s="448"/>
      <c r="D33" s="448"/>
      <c r="E33" s="448"/>
      <c r="F33" s="458">
        <f>F34</f>
        <v>33</v>
      </c>
      <c r="G33" s="458">
        <f aca="true" t="shared" si="11" ref="G33:T33">G34</f>
        <v>990</v>
      </c>
      <c r="H33" s="458">
        <f t="shared" si="11"/>
        <v>96</v>
      </c>
      <c r="I33" s="458">
        <f t="shared" si="11"/>
        <v>64</v>
      </c>
      <c r="J33" s="458">
        <f t="shared" si="11"/>
        <v>0</v>
      </c>
      <c r="K33" s="458">
        <f t="shared" si="11"/>
        <v>32</v>
      </c>
      <c r="L33" s="458">
        <f t="shared" si="11"/>
        <v>894</v>
      </c>
      <c r="M33" s="458">
        <f t="shared" si="11"/>
        <v>20</v>
      </c>
      <c r="N33" s="458">
        <f t="shared" si="11"/>
        <v>21</v>
      </c>
      <c r="O33" s="458">
        <f t="shared" si="11"/>
        <v>12</v>
      </c>
      <c r="P33" s="458">
        <f t="shared" si="11"/>
        <v>12</v>
      </c>
      <c r="Q33" s="458">
        <f t="shared" si="11"/>
        <v>0</v>
      </c>
      <c r="R33" s="458">
        <f t="shared" si="11"/>
        <v>0</v>
      </c>
      <c r="S33" s="458">
        <f t="shared" si="11"/>
        <v>0</v>
      </c>
      <c r="T33" s="458">
        <f t="shared" si="11"/>
        <v>0</v>
      </c>
      <c r="U33" s="449"/>
      <c r="V33" s="179" t="str">
        <f>'Основні дані'!$B$1</f>
        <v>Е-М420заочна</v>
      </c>
    </row>
    <row r="34" spans="1:22" s="153" customFormat="1" ht="51.75" customHeight="1">
      <c r="A34" s="450" t="s">
        <v>147</v>
      </c>
      <c r="B34" s="548" t="s">
        <v>509</v>
      </c>
      <c r="C34" s="451"/>
      <c r="D34" s="451"/>
      <c r="E34" s="451"/>
      <c r="F34" s="452">
        <f aca="true" t="shared" si="12" ref="F34:T34">SUM(F35:F44)</f>
        <v>33</v>
      </c>
      <c r="G34" s="452">
        <f t="shared" si="12"/>
        <v>990</v>
      </c>
      <c r="H34" s="452">
        <f t="shared" si="12"/>
        <v>96</v>
      </c>
      <c r="I34" s="452">
        <f t="shared" si="12"/>
        <v>64</v>
      </c>
      <c r="J34" s="452">
        <f t="shared" si="12"/>
        <v>0</v>
      </c>
      <c r="K34" s="452">
        <f t="shared" si="12"/>
        <v>32</v>
      </c>
      <c r="L34" s="452">
        <f t="shared" si="12"/>
        <v>894</v>
      </c>
      <c r="M34" s="452">
        <f t="shared" si="12"/>
        <v>20</v>
      </c>
      <c r="N34" s="452">
        <f t="shared" si="12"/>
        <v>21</v>
      </c>
      <c r="O34" s="452">
        <f t="shared" si="12"/>
        <v>12</v>
      </c>
      <c r="P34" s="452">
        <f t="shared" si="12"/>
        <v>12</v>
      </c>
      <c r="Q34" s="452">
        <f t="shared" si="12"/>
        <v>0</v>
      </c>
      <c r="R34" s="452">
        <f t="shared" si="12"/>
        <v>0</v>
      </c>
      <c r="S34" s="452">
        <f t="shared" si="12"/>
        <v>0</v>
      </c>
      <c r="T34" s="452">
        <f t="shared" si="12"/>
        <v>0</v>
      </c>
      <c r="U34" s="452"/>
      <c r="V34" s="179" t="str">
        <f>'Основні дані'!$B$1</f>
        <v>Е-М420заочна</v>
      </c>
    </row>
    <row r="35" spans="1:23" s="153" customFormat="1" ht="60">
      <c r="A35" s="296" t="s">
        <v>148</v>
      </c>
      <c r="B35" s="549" t="s">
        <v>510</v>
      </c>
      <c r="C35" s="543" t="s">
        <v>503</v>
      </c>
      <c r="D35" s="543">
        <v>0</v>
      </c>
      <c r="E35" s="544" t="s">
        <v>63</v>
      </c>
      <c r="F35" s="250">
        <f aca="true" t="shared" si="13" ref="F35:F44">N35+P35+R35+T35</f>
        <v>4</v>
      </c>
      <c r="G35" s="250">
        <f aca="true" t="shared" si="14" ref="G35:G44">F35*30</f>
        <v>120</v>
      </c>
      <c r="H35" s="250">
        <f>M35*3+O35*3</f>
        <v>12</v>
      </c>
      <c r="I35" s="358">
        <v>8</v>
      </c>
      <c r="J35" s="252"/>
      <c r="K35" s="252">
        <v>4</v>
      </c>
      <c r="L35" s="250">
        <f aca="true" t="shared" si="15" ref="L35:L44">IF(H35=I35+J35+K35,G35-H35,"!ОШИБКА!")</f>
        <v>108</v>
      </c>
      <c r="M35" s="587">
        <v>4</v>
      </c>
      <c r="N35" s="580">
        <v>4</v>
      </c>
      <c r="O35" s="580"/>
      <c r="P35" s="580"/>
      <c r="Q35" s="580"/>
      <c r="R35" s="580"/>
      <c r="S35" s="580"/>
      <c r="T35" s="580"/>
      <c r="U35" s="592">
        <v>121</v>
      </c>
      <c r="V35" s="179" t="str">
        <f>'Основні дані'!$B$1</f>
        <v>Е-М420заочна</v>
      </c>
      <c r="W35" s="367"/>
    </row>
    <row r="36" spans="1:23" s="153" customFormat="1" ht="90">
      <c r="A36" s="296" t="s">
        <v>149</v>
      </c>
      <c r="B36" s="549" t="s">
        <v>511</v>
      </c>
      <c r="C36" s="543" t="s">
        <v>503</v>
      </c>
      <c r="D36" s="543">
        <v>0</v>
      </c>
      <c r="E36" s="544" t="s">
        <v>63</v>
      </c>
      <c r="F36" s="250">
        <f t="shared" si="13"/>
        <v>4</v>
      </c>
      <c r="G36" s="250">
        <f t="shared" si="14"/>
        <v>120</v>
      </c>
      <c r="H36" s="250">
        <f aca="true" t="shared" si="16" ref="H36:H44">M36*3+O36*3</f>
        <v>12</v>
      </c>
      <c r="I36" s="358">
        <v>8</v>
      </c>
      <c r="J36" s="252"/>
      <c r="K36" s="252">
        <v>4</v>
      </c>
      <c r="L36" s="250">
        <f t="shared" si="15"/>
        <v>108</v>
      </c>
      <c r="M36" s="591">
        <v>4</v>
      </c>
      <c r="N36" s="585">
        <v>4</v>
      </c>
      <c r="O36" s="585"/>
      <c r="P36" s="585"/>
      <c r="Q36" s="585"/>
      <c r="R36" s="585"/>
      <c r="S36" s="585"/>
      <c r="T36" s="585"/>
      <c r="U36" s="593">
        <v>121</v>
      </c>
      <c r="V36" s="179" t="str">
        <f>'Основні дані'!$B$1</f>
        <v>Е-М420заочна</v>
      </c>
      <c r="W36" s="367"/>
    </row>
    <row r="37" spans="1:23" s="153" customFormat="1" ht="60">
      <c r="A37" s="296" t="s">
        <v>150</v>
      </c>
      <c r="B37" s="550" t="s">
        <v>512</v>
      </c>
      <c r="C37" s="543" t="s">
        <v>503</v>
      </c>
      <c r="D37" s="543">
        <v>0</v>
      </c>
      <c r="E37" s="543" t="s">
        <v>70</v>
      </c>
      <c r="F37" s="250">
        <f t="shared" si="13"/>
        <v>5</v>
      </c>
      <c r="G37" s="250">
        <f t="shared" si="14"/>
        <v>150</v>
      </c>
      <c r="H37" s="250">
        <f t="shared" si="16"/>
        <v>18</v>
      </c>
      <c r="I37" s="358">
        <v>10</v>
      </c>
      <c r="J37" s="252"/>
      <c r="K37" s="252">
        <v>8</v>
      </c>
      <c r="L37" s="250">
        <f t="shared" si="15"/>
        <v>132</v>
      </c>
      <c r="M37" s="587">
        <v>6</v>
      </c>
      <c r="N37" s="580">
        <v>5</v>
      </c>
      <c r="O37" s="580"/>
      <c r="P37" s="580"/>
      <c r="Q37" s="580"/>
      <c r="R37" s="580"/>
      <c r="S37" s="580"/>
      <c r="T37" s="580"/>
      <c r="U37" s="592">
        <v>121</v>
      </c>
      <c r="V37" s="179" t="str">
        <f>'Основні дані'!$B$1</f>
        <v>Е-М420заочна</v>
      </c>
      <c r="W37" s="367"/>
    </row>
    <row r="38" spans="1:23" s="153" customFormat="1" ht="60">
      <c r="A38" s="296" t="s">
        <v>151</v>
      </c>
      <c r="B38" s="549" t="s">
        <v>513</v>
      </c>
      <c r="C38" s="546"/>
      <c r="D38" s="546" t="s">
        <v>503</v>
      </c>
      <c r="E38" s="546" t="s">
        <v>62</v>
      </c>
      <c r="F38" s="250">
        <f t="shared" si="13"/>
        <v>3</v>
      </c>
      <c r="G38" s="250">
        <f t="shared" si="14"/>
        <v>90</v>
      </c>
      <c r="H38" s="250">
        <f t="shared" si="16"/>
        <v>6</v>
      </c>
      <c r="I38" s="358">
        <v>6</v>
      </c>
      <c r="J38" s="252"/>
      <c r="K38" s="252"/>
      <c r="L38" s="250">
        <f t="shared" si="15"/>
        <v>84</v>
      </c>
      <c r="M38" s="587">
        <v>2</v>
      </c>
      <c r="N38" s="580">
        <v>3</v>
      </c>
      <c r="O38" s="580"/>
      <c r="P38" s="580"/>
      <c r="Q38" s="580"/>
      <c r="R38" s="580"/>
      <c r="S38" s="580"/>
      <c r="T38" s="580"/>
      <c r="U38" s="593">
        <v>121</v>
      </c>
      <c r="V38" s="179" t="str">
        <f>'Основні дані'!$B$1</f>
        <v>Е-М420заочна</v>
      </c>
      <c r="W38" s="368"/>
    </row>
    <row r="39" spans="1:23" s="153" customFormat="1" ht="30">
      <c r="A39" s="296" t="s">
        <v>152</v>
      </c>
      <c r="B39" s="549" t="s">
        <v>514</v>
      </c>
      <c r="C39" s="546" t="s">
        <v>505</v>
      </c>
      <c r="D39" s="546"/>
      <c r="E39" s="546" t="s">
        <v>63</v>
      </c>
      <c r="F39" s="250">
        <f t="shared" si="13"/>
        <v>4</v>
      </c>
      <c r="G39" s="250">
        <f t="shared" si="14"/>
        <v>120</v>
      </c>
      <c r="H39" s="250">
        <f t="shared" si="16"/>
        <v>12</v>
      </c>
      <c r="I39" s="358">
        <v>8</v>
      </c>
      <c r="J39" s="252"/>
      <c r="K39" s="252">
        <v>4</v>
      </c>
      <c r="L39" s="250">
        <f t="shared" si="15"/>
        <v>108</v>
      </c>
      <c r="M39" s="587"/>
      <c r="N39" s="580"/>
      <c r="O39" s="580">
        <v>4</v>
      </c>
      <c r="P39" s="580">
        <v>4</v>
      </c>
      <c r="Q39" s="580"/>
      <c r="R39" s="580"/>
      <c r="S39" s="580"/>
      <c r="T39" s="580"/>
      <c r="U39" s="592">
        <v>121</v>
      </c>
      <c r="V39" s="179" t="str">
        <f>'Основні дані'!$B$1</f>
        <v>Е-М420заочна</v>
      </c>
      <c r="W39" s="368"/>
    </row>
    <row r="40" spans="1:23" s="153" customFormat="1" ht="60">
      <c r="A40" s="296" t="s">
        <v>153</v>
      </c>
      <c r="B40" s="545" t="s">
        <v>515</v>
      </c>
      <c r="C40" s="543" t="s">
        <v>503</v>
      </c>
      <c r="D40" s="543"/>
      <c r="E40" s="544" t="s">
        <v>63</v>
      </c>
      <c r="F40" s="250">
        <f t="shared" si="13"/>
        <v>5</v>
      </c>
      <c r="G40" s="250">
        <f t="shared" si="14"/>
        <v>150</v>
      </c>
      <c r="H40" s="250">
        <f t="shared" si="16"/>
        <v>12</v>
      </c>
      <c r="I40" s="358">
        <v>8</v>
      </c>
      <c r="J40" s="252"/>
      <c r="K40" s="252">
        <v>4</v>
      </c>
      <c r="L40" s="250">
        <f t="shared" si="15"/>
        <v>138</v>
      </c>
      <c r="M40" s="587">
        <v>4</v>
      </c>
      <c r="N40" s="580">
        <v>5</v>
      </c>
      <c r="O40" s="580"/>
      <c r="P40" s="580"/>
      <c r="Q40" s="580"/>
      <c r="R40" s="580"/>
      <c r="S40" s="580"/>
      <c r="T40" s="580"/>
      <c r="U40" s="593">
        <v>121</v>
      </c>
      <c r="V40" s="179" t="str">
        <f>'Основні дані'!$B$1</f>
        <v>Е-М420заочна</v>
      </c>
      <c r="W40" s="368"/>
    </row>
    <row r="41" spans="1:23" s="153" customFormat="1" ht="60">
      <c r="A41" s="296" t="s">
        <v>154</v>
      </c>
      <c r="B41" s="549" t="s">
        <v>516</v>
      </c>
      <c r="C41" s="546" t="s">
        <v>505</v>
      </c>
      <c r="D41" s="546"/>
      <c r="E41" s="546" t="s">
        <v>63</v>
      </c>
      <c r="F41" s="250">
        <f t="shared" si="13"/>
        <v>4</v>
      </c>
      <c r="G41" s="250">
        <f t="shared" si="14"/>
        <v>120</v>
      </c>
      <c r="H41" s="250">
        <f t="shared" si="16"/>
        <v>12</v>
      </c>
      <c r="I41" s="358">
        <v>8</v>
      </c>
      <c r="J41" s="252"/>
      <c r="K41" s="252">
        <v>4</v>
      </c>
      <c r="L41" s="250">
        <f t="shared" si="15"/>
        <v>108</v>
      </c>
      <c r="M41" s="587"/>
      <c r="N41" s="580"/>
      <c r="O41" s="585">
        <v>4</v>
      </c>
      <c r="P41" s="585">
        <v>4</v>
      </c>
      <c r="Q41" s="585"/>
      <c r="R41" s="585"/>
      <c r="S41" s="585"/>
      <c r="T41" s="585"/>
      <c r="U41" s="592">
        <v>121</v>
      </c>
      <c r="V41" s="179" t="str">
        <f>'Основні дані'!$B$1</f>
        <v>Е-М420заочна</v>
      </c>
      <c r="W41" s="368"/>
    </row>
    <row r="42" spans="1:23" s="153" customFormat="1" ht="33.75" customHeight="1">
      <c r="A42" s="296" t="s">
        <v>155</v>
      </c>
      <c r="B42" s="549" t="s">
        <v>517</v>
      </c>
      <c r="C42" s="546" t="s">
        <v>505</v>
      </c>
      <c r="D42" s="546"/>
      <c r="E42" s="546" t="s">
        <v>63</v>
      </c>
      <c r="F42" s="250">
        <f t="shared" si="13"/>
        <v>4</v>
      </c>
      <c r="G42" s="250">
        <f t="shared" si="14"/>
        <v>120</v>
      </c>
      <c r="H42" s="250">
        <f t="shared" si="16"/>
        <v>12</v>
      </c>
      <c r="I42" s="358">
        <v>8</v>
      </c>
      <c r="J42" s="252"/>
      <c r="K42" s="252">
        <v>4</v>
      </c>
      <c r="L42" s="250">
        <f t="shared" si="15"/>
        <v>108</v>
      </c>
      <c r="M42" s="587"/>
      <c r="N42" s="580"/>
      <c r="O42" s="580">
        <v>4</v>
      </c>
      <c r="P42" s="580">
        <v>4</v>
      </c>
      <c r="Q42" s="580"/>
      <c r="R42" s="580"/>
      <c r="S42" s="580"/>
      <c r="T42" s="580"/>
      <c r="U42" s="593">
        <v>121</v>
      </c>
      <c r="V42" s="179" t="str">
        <f>'Основні дані'!$B$1</f>
        <v>Е-М420заочна</v>
      </c>
      <c r="W42" s="368"/>
    </row>
    <row r="43" spans="1:23" s="153" customFormat="1" ht="27.75" hidden="1">
      <c r="A43" s="296" t="s">
        <v>156</v>
      </c>
      <c r="B43" s="234"/>
      <c r="C43" s="267"/>
      <c r="D43" s="267"/>
      <c r="E43" s="267"/>
      <c r="F43" s="250">
        <f t="shared" si="13"/>
        <v>0</v>
      </c>
      <c r="G43" s="250">
        <f t="shared" si="14"/>
        <v>0</v>
      </c>
      <c r="H43" s="250">
        <f t="shared" si="16"/>
        <v>0</v>
      </c>
      <c r="I43" s="358"/>
      <c r="J43" s="252"/>
      <c r="K43" s="252"/>
      <c r="L43" s="250">
        <f t="shared" si="15"/>
        <v>0</v>
      </c>
      <c r="M43" s="251"/>
      <c r="N43" s="252"/>
      <c r="O43" s="252"/>
      <c r="P43" s="252"/>
      <c r="Q43" s="252"/>
      <c r="R43" s="252"/>
      <c r="S43" s="252"/>
      <c r="T43" s="252"/>
      <c r="U43" s="435"/>
      <c r="V43" s="179" t="str">
        <f>'Основні дані'!$B$1</f>
        <v>Е-М420заочна</v>
      </c>
      <c r="W43" s="368"/>
    </row>
    <row r="44" spans="1:23" s="153" customFormat="1" ht="27.75" hidden="1">
      <c r="A44" s="437" t="s">
        <v>157</v>
      </c>
      <c r="B44" s="234"/>
      <c r="C44" s="267"/>
      <c r="D44" s="267"/>
      <c r="E44" s="267"/>
      <c r="F44" s="255">
        <f t="shared" si="13"/>
        <v>0</v>
      </c>
      <c r="G44" s="255">
        <f t="shared" si="14"/>
        <v>0</v>
      </c>
      <c r="H44" s="250">
        <f t="shared" si="16"/>
        <v>0</v>
      </c>
      <c r="I44" s="358"/>
      <c r="J44" s="252"/>
      <c r="K44" s="252"/>
      <c r="L44" s="255">
        <f t="shared" si="15"/>
        <v>0</v>
      </c>
      <c r="M44" s="251"/>
      <c r="N44" s="252"/>
      <c r="O44" s="252"/>
      <c r="P44" s="252"/>
      <c r="Q44" s="252"/>
      <c r="R44" s="252"/>
      <c r="S44" s="252"/>
      <c r="T44" s="252"/>
      <c r="U44" s="435"/>
      <c r="V44" s="179" t="str">
        <f>'Основні дані'!$B$1</f>
        <v>Е-М420заочна</v>
      </c>
      <c r="W44" s="368"/>
    </row>
    <row r="45" spans="1:22" s="153" customFormat="1" ht="59.25" customHeight="1">
      <c r="A45" s="551" t="s">
        <v>158</v>
      </c>
      <c r="B45" s="552" t="s">
        <v>518</v>
      </c>
      <c r="C45" s="462"/>
      <c r="D45" s="451"/>
      <c r="E45" s="451"/>
      <c r="F45" s="461">
        <f>IF(SUM(F46:F55)=F$34,F$34,"ОШИБКА")</f>
        <v>33</v>
      </c>
      <c r="G45" s="461">
        <f>IF(SUM(G46:G55)=G$34,G$34,"ОШИБКА")</f>
        <v>990</v>
      </c>
      <c r="H45" s="452">
        <f aca="true" t="shared" si="17" ref="H45:T45">SUM(H46:H55)</f>
        <v>96</v>
      </c>
      <c r="I45" s="490">
        <f t="shared" si="17"/>
        <v>62</v>
      </c>
      <c r="J45" s="456">
        <f t="shared" si="17"/>
        <v>0</v>
      </c>
      <c r="K45" s="456">
        <f t="shared" si="17"/>
        <v>34</v>
      </c>
      <c r="L45" s="452">
        <f t="shared" si="17"/>
        <v>894</v>
      </c>
      <c r="M45" s="455">
        <f t="shared" si="17"/>
        <v>20</v>
      </c>
      <c r="N45" s="456">
        <f t="shared" si="17"/>
        <v>21</v>
      </c>
      <c r="O45" s="456">
        <f t="shared" si="17"/>
        <v>12</v>
      </c>
      <c r="P45" s="456">
        <f t="shared" si="17"/>
        <v>12</v>
      </c>
      <c r="Q45" s="456">
        <f t="shared" si="17"/>
        <v>0</v>
      </c>
      <c r="R45" s="456">
        <f t="shared" si="17"/>
        <v>0</v>
      </c>
      <c r="S45" s="456">
        <f t="shared" si="17"/>
        <v>0</v>
      </c>
      <c r="T45" s="456">
        <f t="shared" si="17"/>
        <v>0</v>
      </c>
      <c r="U45" s="457"/>
      <c r="V45" s="179" t="str">
        <f>'Основні дані'!$B$1</f>
        <v>Е-М420заочна</v>
      </c>
    </row>
    <row r="46" spans="1:23" s="153" customFormat="1" ht="90">
      <c r="A46" s="296" t="s">
        <v>159</v>
      </c>
      <c r="B46" s="549" t="s">
        <v>519</v>
      </c>
      <c r="C46" s="543" t="s">
        <v>503</v>
      </c>
      <c r="D46" s="543">
        <v>0</v>
      </c>
      <c r="E46" s="544" t="s">
        <v>62</v>
      </c>
      <c r="F46" s="250">
        <f>N46+P46+R46+T46</f>
        <v>4</v>
      </c>
      <c r="G46" s="250">
        <f>F46*30</f>
        <v>120</v>
      </c>
      <c r="H46" s="250">
        <f>M46*3+O46*3</f>
        <v>12</v>
      </c>
      <c r="I46" s="615">
        <v>8</v>
      </c>
      <c r="J46" s="612"/>
      <c r="K46" s="612">
        <v>4</v>
      </c>
      <c r="L46" s="250">
        <f>IF(H46=I46+J46+K46,G46-H46,"!ОШИБКА!")</f>
        <v>108</v>
      </c>
      <c r="M46" s="587">
        <v>4</v>
      </c>
      <c r="N46" s="580">
        <v>4</v>
      </c>
      <c r="O46" s="580"/>
      <c r="P46" s="580"/>
      <c r="Q46" s="591"/>
      <c r="R46" s="585"/>
      <c r="S46" s="580"/>
      <c r="T46" s="580"/>
      <c r="U46" s="588">
        <v>121</v>
      </c>
      <c r="V46" s="179" t="str">
        <f>'Основні дані'!$B$1</f>
        <v>Е-М420заочна</v>
      </c>
      <c r="W46" s="367"/>
    </row>
    <row r="47" spans="1:23" s="153" customFormat="1" ht="60">
      <c r="A47" s="296" t="s">
        <v>160</v>
      </c>
      <c r="B47" s="549" t="s">
        <v>520</v>
      </c>
      <c r="C47" s="543" t="s">
        <v>503</v>
      </c>
      <c r="D47" s="543">
        <v>0</v>
      </c>
      <c r="E47" s="544" t="s">
        <v>62</v>
      </c>
      <c r="F47" s="250">
        <f aca="true" t="shared" si="18" ref="F47:F55">N47+P47+R47+T47</f>
        <v>4</v>
      </c>
      <c r="G47" s="250">
        <f aca="true" t="shared" si="19" ref="G47:G55">F47*30</f>
        <v>120</v>
      </c>
      <c r="H47" s="250">
        <f aca="true" t="shared" si="20" ref="H47:H55">M47*3+O47*3</f>
        <v>12</v>
      </c>
      <c r="I47" s="615">
        <v>8</v>
      </c>
      <c r="J47" s="612"/>
      <c r="K47" s="612">
        <v>4</v>
      </c>
      <c r="L47" s="250">
        <f aca="true" t="shared" si="21" ref="L47:L55">IF(H47=I47+J47+K47,G47-H47,"!ОШИБКА!")</f>
        <v>108</v>
      </c>
      <c r="M47" s="591">
        <v>4</v>
      </c>
      <c r="N47" s="585">
        <v>4</v>
      </c>
      <c r="O47" s="585"/>
      <c r="P47" s="585"/>
      <c r="Q47" s="591"/>
      <c r="R47" s="585"/>
      <c r="S47" s="580"/>
      <c r="T47" s="580"/>
      <c r="U47" s="588">
        <v>121</v>
      </c>
      <c r="V47" s="179" t="str">
        <f>'Основні дані'!$B$1</f>
        <v>Е-М420заочна</v>
      </c>
      <c r="W47" s="367"/>
    </row>
    <row r="48" spans="1:23" s="153" customFormat="1" ht="120">
      <c r="A48" s="296" t="s">
        <v>161</v>
      </c>
      <c r="B48" s="550" t="s">
        <v>521</v>
      </c>
      <c r="C48" s="543" t="s">
        <v>503</v>
      </c>
      <c r="D48" s="543">
        <v>0</v>
      </c>
      <c r="E48" s="543" t="s">
        <v>70</v>
      </c>
      <c r="F48" s="250">
        <f t="shared" si="18"/>
        <v>5</v>
      </c>
      <c r="G48" s="250">
        <f t="shared" si="19"/>
        <v>150</v>
      </c>
      <c r="H48" s="250">
        <f t="shared" si="20"/>
        <v>18</v>
      </c>
      <c r="I48" s="615">
        <v>10</v>
      </c>
      <c r="J48" s="612"/>
      <c r="K48" s="612">
        <v>8</v>
      </c>
      <c r="L48" s="250">
        <f t="shared" si="21"/>
        <v>132</v>
      </c>
      <c r="M48" s="587">
        <v>6</v>
      </c>
      <c r="N48" s="580">
        <v>5</v>
      </c>
      <c r="O48" s="580"/>
      <c r="P48" s="580"/>
      <c r="Q48" s="580"/>
      <c r="R48" s="580"/>
      <c r="S48" s="580"/>
      <c r="T48" s="580"/>
      <c r="U48" s="588">
        <v>121</v>
      </c>
      <c r="V48" s="179" t="str">
        <f>'Основні дані'!$B$1</f>
        <v>Е-М420заочна</v>
      </c>
      <c r="W48" s="367"/>
    </row>
    <row r="49" spans="1:23" s="153" customFormat="1" ht="87.75" customHeight="1">
      <c r="A49" s="296" t="s">
        <v>162</v>
      </c>
      <c r="B49" s="549" t="s">
        <v>522</v>
      </c>
      <c r="C49" s="546"/>
      <c r="D49" s="546" t="s">
        <v>503</v>
      </c>
      <c r="E49" s="546" t="s">
        <v>62</v>
      </c>
      <c r="F49" s="250">
        <f t="shared" si="18"/>
        <v>3</v>
      </c>
      <c r="G49" s="250">
        <f t="shared" si="19"/>
        <v>90</v>
      </c>
      <c r="H49" s="250">
        <f t="shared" si="20"/>
        <v>6</v>
      </c>
      <c r="I49" s="615">
        <v>6</v>
      </c>
      <c r="J49" s="612"/>
      <c r="K49" s="612"/>
      <c r="L49" s="250">
        <f t="shared" si="21"/>
        <v>84</v>
      </c>
      <c r="M49" s="587">
        <v>2</v>
      </c>
      <c r="N49" s="580">
        <v>3</v>
      </c>
      <c r="O49" s="580"/>
      <c r="P49" s="580"/>
      <c r="Q49" s="580"/>
      <c r="R49" s="580"/>
      <c r="S49" s="580"/>
      <c r="T49" s="580"/>
      <c r="U49" s="588">
        <v>121</v>
      </c>
      <c r="V49" s="179" t="str">
        <f>'Основні дані'!$B$1</f>
        <v>Е-М420заочна</v>
      </c>
      <c r="W49" s="368"/>
    </row>
    <row r="50" spans="1:23" s="153" customFormat="1" ht="60">
      <c r="A50" s="296" t="s">
        <v>163</v>
      </c>
      <c r="B50" s="545" t="s">
        <v>523</v>
      </c>
      <c r="C50" s="543" t="s">
        <v>503</v>
      </c>
      <c r="D50" s="543"/>
      <c r="E50" s="544" t="s">
        <v>63</v>
      </c>
      <c r="F50" s="250">
        <f t="shared" si="18"/>
        <v>5</v>
      </c>
      <c r="G50" s="250">
        <f t="shared" si="19"/>
        <v>150</v>
      </c>
      <c r="H50" s="250">
        <f t="shared" si="20"/>
        <v>12</v>
      </c>
      <c r="I50" s="615">
        <v>8</v>
      </c>
      <c r="J50" s="612"/>
      <c r="K50" s="612">
        <v>4</v>
      </c>
      <c r="L50" s="250">
        <f t="shared" si="21"/>
        <v>138</v>
      </c>
      <c r="M50" s="587">
        <v>4</v>
      </c>
      <c r="N50" s="595">
        <v>5</v>
      </c>
      <c r="O50" s="580"/>
      <c r="P50" s="580"/>
      <c r="Q50" s="580"/>
      <c r="R50" s="580"/>
      <c r="S50" s="580"/>
      <c r="T50" s="580"/>
      <c r="U50" s="596">
        <v>121</v>
      </c>
      <c r="V50" s="179" t="str">
        <f>'Основні дані'!$B$1</f>
        <v>Е-М420заочна</v>
      </c>
      <c r="W50" s="368"/>
    </row>
    <row r="51" spans="1:23" s="153" customFormat="1" ht="120">
      <c r="A51" s="296" t="s">
        <v>164</v>
      </c>
      <c r="B51" s="549" t="s">
        <v>524</v>
      </c>
      <c r="C51" s="546" t="s">
        <v>505</v>
      </c>
      <c r="D51" s="553">
        <v>0</v>
      </c>
      <c r="E51" s="546" t="s">
        <v>70</v>
      </c>
      <c r="F51" s="250">
        <f t="shared" si="18"/>
        <v>5</v>
      </c>
      <c r="G51" s="250">
        <f t="shared" si="19"/>
        <v>150</v>
      </c>
      <c r="H51" s="250">
        <f t="shared" si="20"/>
        <v>18</v>
      </c>
      <c r="I51" s="615">
        <v>10</v>
      </c>
      <c r="J51" s="612"/>
      <c r="K51" s="612">
        <v>8</v>
      </c>
      <c r="L51" s="250">
        <f t="shared" si="21"/>
        <v>132</v>
      </c>
      <c r="M51" s="587"/>
      <c r="N51" s="580"/>
      <c r="O51" s="580">
        <v>6</v>
      </c>
      <c r="P51" s="580">
        <v>5</v>
      </c>
      <c r="Q51" s="580"/>
      <c r="R51" s="580"/>
      <c r="S51" s="580"/>
      <c r="T51" s="580"/>
      <c r="U51" s="588">
        <v>121</v>
      </c>
      <c r="V51" s="179" t="str">
        <f>'Основні дані'!$B$1</f>
        <v>Е-М420заочна</v>
      </c>
      <c r="W51" s="368"/>
    </row>
    <row r="52" spans="1:23" s="153" customFormat="1" ht="60">
      <c r="A52" s="296" t="s">
        <v>165</v>
      </c>
      <c r="B52" s="549" t="s">
        <v>525</v>
      </c>
      <c r="C52" s="546" t="s">
        <v>505</v>
      </c>
      <c r="D52" s="546"/>
      <c r="E52" s="546" t="s">
        <v>63</v>
      </c>
      <c r="F52" s="250">
        <f t="shared" si="18"/>
        <v>3</v>
      </c>
      <c r="G52" s="250">
        <f t="shared" si="19"/>
        <v>90</v>
      </c>
      <c r="H52" s="250">
        <f t="shared" si="20"/>
        <v>6</v>
      </c>
      <c r="I52" s="615">
        <v>4</v>
      </c>
      <c r="J52" s="612"/>
      <c r="K52" s="612">
        <v>2</v>
      </c>
      <c r="L52" s="250">
        <f t="shared" si="21"/>
        <v>84</v>
      </c>
      <c r="M52" s="587"/>
      <c r="N52" s="580"/>
      <c r="O52" s="598">
        <v>2</v>
      </c>
      <c r="P52" s="598">
        <v>3</v>
      </c>
      <c r="Q52" s="585"/>
      <c r="R52" s="585"/>
      <c r="S52" s="585"/>
      <c r="T52" s="585"/>
      <c r="U52" s="597">
        <v>121</v>
      </c>
      <c r="V52" s="179" t="str">
        <f>'Основні дані'!$B$1</f>
        <v>Е-М420заочна</v>
      </c>
      <c r="W52" s="368"/>
    </row>
    <row r="53" spans="1:23" s="153" customFormat="1" ht="60">
      <c r="A53" s="296" t="s">
        <v>166</v>
      </c>
      <c r="B53" s="549" t="s">
        <v>526</v>
      </c>
      <c r="C53" s="546" t="s">
        <v>505</v>
      </c>
      <c r="D53" s="546"/>
      <c r="E53" s="546" t="s">
        <v>63</v>
      </c>
      <c r="F53" s="250">
        <f t="shared" si="18"/>
        <v>4</v>
      </c>
      <c r="G53" s="250">
        <f t="shared" si="19"/>
        <v>120</v>
      </c>
      <c r="H53" s="250">
        <f t="shared" si="20"/>
        <v>12</v>
      </c>
      <c r="I53" s="615">
        <v>8</v>
      </c>
      <c r="J53" s="612"/>
      <c r="K53" s="612">
        <v>4</v>
      </c>
      <c r="L53" s="250">
        <f t="shared" si="21"/>
        <v>108</v>
      </c>
      <c r="M53" s="587"/>
      <c r="N53" s="580"/>
      <c r="O53" s="580">
        <v>4</v>
      </c>
      <c r="P53" s="580">
        <v>4</v>
      </c>
      <c r="Q53" s="580"/>
      <c r="R53" s="580"/>
      <c r="S53" s="580"/>
      <c r="T53" s="580"/>
      <c r="U53" s="594">
        <v>121</v>
      </c>
      <c r="V53" s="179" t="str">
        <f>'Основні дані'!$B$1</f>
        <v>Е-М420заочна</v>
      </c>
      <c r="W53" s="368"/>
    </row>
    <row r="54" spans="1:23" s="153" customFormat="1" ht="49.5" customHeight="1" hidden="1">
      <c r="A54" s="296" t="s">
        <v>167</v>
      </c>
      <c r="B54" s="234"/>
      <c r="C54" s="546"/>
      <c r="D54" s="546"/>
      <c r="E54" s="546"/>
      <c r="F54" s="613">
        <f t="shared" si="18"/>
        <v>0</v>
      </c>
      <c r="G54" s="613">
        <f t="shared" si="19"/>
        <v>0</v>
      </c>
      <c r="H54" s="613">
        <f t="shared" si="20"/>
        <v>0</v>
      </c>
      <c r="I54" s="614"/>
      <c r="J54" s="580"/>
      <c r="K54" s="580"/>
      <c r="L54" s="613">
        <f t="shared" si="21"/>
        <v>0</v>
      </c>
      <c r="M54" s="587"/>
      <c r="N54" s="580"/>
      <c r="O54" s="580"/>
      <c r="P54" s="580"/>
      <c r="Q54" s="580"/>
      <c r="R54" s="580"/>
      <c r="S54" s="580"/>
      <c r="T54" s="580"/>
      <c r="U54" s="588"/>
      <c r="V54" s="179" t="str">
        <f>'Основні дані'!$B$1</f>
        <v>Е-М420заочна</v>
      </c>
      <c r="W54" s="368"/>
    </row>
    <row r="55" spans="1:23" s="153" customFormat="1" ht="45" customHeight="1" hidden="1">
      <c r="A55" s="296" t="s">
        <v>168</v>
      </c>
      <c r="B55" s="234"/>
      <c r="C55" s="546"/>
      <c r="D55" s="546"/>
      <c r="E55" s="546"/>
      <c r="F55" s="613">
        <f t="shared" si="18"/>
        <v>0</v>
      </c>
      <c r="G55" s="613">
        <f t="shared" si="19"/>
        <v>0</v>
      </c>
      <c r="H55" s="613">
        <f t="shared" si="20"/>
        <v>0</v>
      </c>
      <c r="I55" s="614"/>
      <c r="J55" s="580"/>
      <c r="K55" s="580"/>
      <c r="L55" s="613">
        <f t="shared" si="21"/>
        <v>0</v>
      </c>
      <c r="M55" s="587"/>
      <c r="N55" s="580"/>
      <c r="O55" s="580"/>
      <c r="P55" s="580"/>
      <c r="Q55" s="580"/>
      <c r="R55" s="580"/>
      <c r="S55" s="580"/>
      <c r="T55" s="580"/>
      <c r="U55" s="588"/>
      <c r="V55" s="179" t="str">
        <f>'Основні дані'!$B$1</f>
        <v>Е-М420заочна</v>
      </c>
      <c r="W55" s="368"/>
    </row>
    <row r="56" spans="1:22" s="153" customFormat="1" ht="53.25" customHeight="1">
      <c r="A56" s="450" t="s">
        <v>169</v>
      </c>
      <c r="B56" s="554" t="s">
        <v>527</v>
      </c>
      <c r="C56" s="462"/>
      <c r="D56" s="451"/>
      <c r="E56" s="451"/>
      <c r="F56" s="461">
        <f>IF(SUM(F57:F66)=F$34,F$34,"ОШИБКА")</f>
        <v>33</v>
      </c>
      <c r="G56" s="461">
        <f>IF(SUM(G57:G66)=G$34,G$34,"ОШИБКА")</f>
        <v>990</v>
      </c>
      <c r="H56" s="452">
        <f aca="true" t="shared" si="22" ref="H56:T56">SUM(H57:H66)</f>
        <v>96</v>
      </c>
      <c r="I56" s="453">
        <f t="shared" si="22"/>
        <v>56</v>
      </c>
      <c r="J56" s="454">
        <f t="shared" si="22"/>
        <v>0</v>
      </c>
      <c r="K56" s="454">
        <f t="shared" si="22"/>
        <v>40</v>
      </c>
      <c r="L56" s="452">
        <f t="shared" si="22"/>
        <v>894</v>
      </c>
      <c r="M56" s="455">
        <f t="shared" si="22"/>
        <v>20</v>
      </c>
      <c r="N56" s="456">
        <f t="shared" si="22"/>
        <v>21</v>
      </c>
      <c r="O56" s="456">
        <f t="shared" si="22"/>
        <v>12</v>
      </c>
      <c r="P56" s="456">
        <f t="shared" si="22"/>
        <v>12</v>
      </c>
      <c r="Q56" s="456">
        <f t="shared" si="22"/>
        <v>0</v>
      </c>
      <c r="R56" s="456">
        <f t="shared" si="22"/>
        <v>0</v>
      </c>
      <c r="S56" s="456">
        <f t="shared" si="22"/>
        <v>0</v>
      </c>
      <c r="T56" s="456">
        <f t="shared" si="22"/>
        <v>0</v>
      </c>
      <c r="U56" s="457"/>
      <c r="V56" s="179" t="str">
        <f>'Основні дані'!$B$1</f>
        <v>Е-М420заочна</v>
      </c>
    </row>
    <row r="57" spans="1:23" s="153" customFormat="1" ht="60">
      <c r="A57" s="296" t="s">
        <v>170</v>
      </c>
      <c r="B57" s="560" t="s">
        <v>528</v>
      </c>
      <c r="C57" s="557" t="s">
        <v>503</v>
      </c>
      <c r="D57" s="557"/>
      <c r="E57" s="558" t="s">
        <v>63</v>
      </c>
      <c r="F57" s="250">
        <f>N57+P57+R57+T57</f>
        <v>5</v>
      </c>
      <c r="G57" s="250">
        <f aca="true" t="shared" si="23" ref="G57:G66">F57*30</f>
        <v>150</v>
      </c>
      <c r="H57" s="250">
        <f>M57*3+O57*3</f>
        <v>12</v>
      </c>
      <c r="I57" s="358">
        <v>8</v>
      </c>
      <c r="J57" s="252"/>
      <c r="K57" s="252">
        <v>4</v>
      </c>
      <c r="L57" s="250">
        <f>IF(H57=I57+J57+K57,G57-H57,"!ОШИБКА!")</f>
        <v>138</v>
      </c>
      <c r="M57" s="599">
        <v>4</v>
      </c>
      <c r="N57" s="600">
        <v>5</v>
      </c>
      <c r="O57" s="252"/>
      <c r="P57" s="252"/>
      <c r="Q57" s="252"/>
      <c r="R57" s="252"/>
      <c r="S57" s="252"/>
      <c r="T57" s="252"/>
      <c r="U57" s="435">
        <v>122</v>
      </c>
      <c r="V57" s="179" t="str">
        <f>'Основні дані'!$B$1</f>
        <v>Е-М420заочна</v>
      </c>
      <c r="W57" s="367"/>
    </row>
    <row r="58" spans="1:23" s="153" customFormat="1" ht="30">
      <c r="A58" s="296" t="s">
        <v>171</v>
      </c>
      <c r="B58" s="549" t="s">
        <v>529</v>
      </c>
      <c r="C58" s="555"/>
      <c r="D58" s="546" t="s">
        <v>503</v>
      </c>
      <c r="E58" s="546" t="s">
        <v>63</v>
      </c>
      <c r="F58" s="250">
        <f aca="true" t="shared" si="24" ref="F58:F66">N58+P58+R58+T58</f>
        <v>3</v>
      </c>
      <c r="G58" s="250">
        <f t="shared" si="23"/>
        <v>90</v>
      </c>
      <c r="H58" s="250">
        <f aca="true" t="shared" si="25" ref="H58:H66">M58*3+O58*3</f>
        <v>12</v>
      </c>
      <c r="I58" s="358">
        <v>8</v>
      </c>
      <c r="J58" s="252"/>
      <c r="K58" s="252">
        <v>4</v>
      </c>
      <c r="L58" s="250">
        <f aca="true" t="shared" si="26" ref="L58:L66">IF(H58=I58+J58+K58,G58-H58,"!ОШИБКА!")</f>
        <v>78</v>
      </c>
      <c r="M58" s="587">
        <v>4</v>
      </c>
      <c r="N58" s="580">
        <v>3</v>
      </c>
      <c r="O58" s="252"/>
      <c r="P58" s="252"/>
      <c r="Q58" s="252"/>
      <c r="R58" s="252"/>
      <c r="S58" s="252"/>
      <c r="T58" s="252"/>
      <c r="U58" s="435">
        <v>122</v>
      </c>
      <c r="V58" s="179" t="str">
        <f>'Основні дані'!$B$1</f>
        <v>Е-М420заочна</v>
      </c>
      <c r="W58" s="367"/>
    </row>
    <row r="59" spans="1:23" s="153" customFormat="1" ht="33.75" customHeight="1">
      <c r="A59" s="296" t="s">
        <v>172</v>
      </c>
      <c r="B59" s="549" t="s">
        <v>530</v>
      </c>
      <c r="C59" s="546" t="s">
        <v>503</v>
      </c>
      <c r="D59" s="546"/>
      <c r="E59" s="546" t="s">
        <v>71</v>
      </c>
      <c r="F59" s="250">
        <f t="shared" si="24"/>
        <v>5</v>
      </c>
      <c r="G59" s="250">
        <f t="shared" si="23"/>
        <v>150</v>
      </c>
      <c r="H59" s="250">
        <f t="shared" si="25"/>
        <v>12</v>
      </c>
      <c r="I59" s="358">
        <v>8</v>
      </c>
      <c r="J59" s="252"/>
      <c r="K59" s="252">
        <v>4</v>
      </c>
      <c r="L59" s="250">
        <f t="shared" si="26"/>
        <v>138</v>
      </c>
      <c r="M59" s="587">
        <v>4</v>
      </c>
      <c r="N59" s="580">
        <v>5</v>
      </c>
      <c r="O59" s="252"/>
      <c r="P59" s="252"/>
      <c r="Q59" s="252"/>
      <c r="R59" s="252"/>
      <c r="S59" s="252"/>
      <c r="T59" s="252"/>
      <c r="U59" s="435">
        <v>122</v>
      </c>
      <c r="V59" s="179" t="str">
        <f>'Основні дані'!$B$1</f>
        <v>Е-М420заочна</v>
      </c>
      <c r="W59" s="367"/>
    </row>
    <row r="60" spans="1:23" s="153" customFormat="1" ht="60">
      <c r="A60" s="296" t="s">
        <v>173</v>
      </c>
      <c r="B60" s="556" t="s">
        <v>531</v>
      </c>
      <c r="C60" s="546" t="s">
        <v>503</v>
      </c>
      <c r="D60" s="546"/>
      <c r="E60" s="546" t="s">
        <v>63</v>
      </c>
      <c r="F60" s="250">
        <f t="shared" si="24"/>
        <v>4</v>
      </c>
      <c r="G60" s="250">
        <f t="shared" si="23"/>
        <v>120</v>
      </c>
      <c r="H60" s="250">
        <f t="shared" si="25"/>
        <v>12</v>
      </c>
      <c r="I60" s="358">
        <v>4</v>
      </c>
      <c r="J60" s="252"/>
      <c r="K60" s="252">
        <v>8</v>
      </c>
      <c r="L60" s="250">
        <f t="shared" si="26"/>
        <v>108</v>
      </c>
      <c r="M60" s="587">
        <v>4</v>
      </c>
      <c r="N60" s="580">
        <v>4</v>
      </c>
      <c r="O60" s="254"/>
      <c r="P60" s="254"/>
      <c r="Q60" s="254"/>
      <c r="R60" s="254"/>
      <c r="S60" s="252"/>
      <c r="T60" s="252"/>
      <c r="U60" s="435">
        <v>122</v>
      </c>
      <c r="V60" s="179" t="str">
        <f>'Основні дані'!$B$1</f>
        <v>Е-М420заочна</v>
      </c>
      <c r="W60" s="368"/>
    </row>
    <row r="61" spans="1:23" s="153" customFormat="1" ht="60">
      <c r="A61" s="296" t="s">
        <v>174</v>
      </c>
      <c r="B61" s="550" t="s">
        <v>532</v>
      </c>
      <c r="C61" s="543" t="s">
        <v>503</v>
      </c>
      <c r="D61" s="543"/>
      <c r="E61" s="543" t="s">
        <v>63</v>
      </c>
      <c r="F61" s="250">
        <f t="shared" si="24"/>
        <v>4</v>
      </c>
      <c r="G61" s="250">
        <f t="shared" si="23"/>
        <v>120</v>
      </c>
      <c r="H61" s="250">
        <f t="shared" si="25"/>
        <v>12</v>
      </c>
      <c r="I61" s="358">
        <v>6</v>
      </c>
      <c r="J61" s="252"/>
      <c r="K61" s="252">
        <v>6</v>
      </c>
      <c r="L61" s="250">
        <f t="shared" si="26"/>
        <v>108</v>
      </c>
      <c r="M61" s="587">
        <v>4</v>
      </c>
      <c r="N61" s="580">
        <v>4</v>
      </c>
      <c r="O61" s="252"/>
      <c r="P61" s="252"/>
      <c r="Q61" s="252"/>
      <c r="R61" s="252"/>
      <c r="S61" s="252"/>
      <c r="T61" s="252"/>
      <c r="U61" s="435">
        <v>122</v>
      </c>
      <c r="V61" s="179" t="str">
        <f>'Основні дані'!$B$1</f>
        <v>Е-М420заочна</v>
      </c>
      <c r="W61" s="368"/>
    </row>
    <row r="62" spans="1:23" s="153" customFormat="1" ht="60">
      <c r="A62" s="296" t="s">
        <v>175</v>
      </c>
      <c r="B62" s="561" t="s">
        <v>533</v>
      </c>
      <c r="C62" s="559" t="s">
        <v>505</v>
      </c>
      <c r="D62" s="559"/>
      <c r="E62" s="559" t="s">
        <v>63</v>
      </c>
      <c r="F62" s="250">
        <f t="shared" si="24"/>
        <v>3</v>
      </c>
      <c r="G62" s="250">
        <f t="shared" si="23"/>
        <v>90</v>
      </c>
      <c r="H62" s="250">
        <f t="shared" si="25"/>
        <v>6</v>
      </c>
      <c r="I62" s="358">
        <v>4</v>
      </c>
      <c r="J62" s="252"/>
      <c r="K62" s="252">
        <v>2</v>
      </c>
      <c r="L62" s="250">
        <f t="shared" si="26"/>
        <v>84</v>
      </c>
      <c r="M62" s="599"/>
      <c r="N62" s="600"/>
      <c r="O62" s="601">
        <v>2</v>
      </c>
      <c r="P62" s="601">
        <v>3</v>
      </c>
      <c r="Q62" s="252"/>
      <c r="R62" s="252"/>
      <c r="S62" s="252"/>
      <c r="T62" s="252"/>
      <c r="U62" s="435">
        <v>122</v>
      </c>
      <c r="V62" s="179" t="str">
        <f>'Основні дані'!$B$1</f>
        <v>Е-М420заочна</v>
      </c>
      <c r="W62" s="368"/>
    </row>
    <row r="63" spans="1:23" s="153" customFormat="1" ht="60">
      <c r="A63" s="296" t="s">
        <v>176</v>
      </c>
      <c r="B63" s="561" t="s">
        <v>534</v>
      </c>
      <c r="C63" s="559" t="s">
        <v>505</v>
      </c>
      <c r="D63" s="559"/>
      <c r="E63" s="559" t="s">
        <v>63</v>
      </c>
      <c r="F63" s="250">
        <f t="shared" si="24"/>
        <v>4</v>
      </c>
      <c r="G63" s="250">
        <f t="shared" si="23"/>
        <v>120</v>
      </c>
      <c r="H63" s="250">
        <f t="shared" si="25"/>
        <v>12</v>
      </c>
      <c r="I63" s="358">
        <v>8</v>
      </c>
      <c r="J63" s="252"/>
      <c r="K63" s="252">
        <v>4</v>
      </c>
      <c r="L63" s="250">
        <f t="shared" si="26"/>
        <v>108</v>
      </c>
      <c r="M63" s="599"/>
      <c r="N63" s="600"/>
      <c r="O63" s="600">
        <v>4</v>
      </c>
      <c r="P63" s="600">
        <v>4</v>
      </c>
      <c r="Q63" s="252"/>
      <c r="R63" s="252"/>
      <c r="S63" s="252"/>
      <c r="T63" s="252"/>
      <c r="U63" s="435">
        <v>122</v>
      </c>
      <c r="V63" s="179" t="str">
        <f>'Основні дані'!$B$1</f>
        <v>Е-М420заочна</v>
      </c>
      <c r="W63" s="368"/>
    </row>
    <row r="64" spans="1:23" s="153" customFormat="1" ht="60">
      <c r="A64" s="296" t="s">
        <v>177</v>
      </c>
      <c r="B64" s="549" t="s">
        <v>535</v>
      </c>
      <c r="C64" s="546" t="s">
        <v>505</v>
      </c>
      <c r="D64" s="546"/>
      <c r="E64" s="546" t="s">
        <v>71</v>
      </c>
      <c r="F64" s="250">
        <f t="shared" si="24"/>
        <v>5</v>
      </c>
      <c r="G64" s="250">
        <f t="shared" si="23"/>
        <v>150</v>
      </c>
      <c r="H64" s="250">
        <f t="shared" si="25"/>
        <v>18</v>
      </c>
      <c r="I64" s="358">
        <v>10</v>
      </c>
      <c r="J64" s="252"/>
      <c r="K64" s="252">
        <v>8</v>
      </c>
      <c r="L64" s="250">
        <f t="shared" si="26"/>
        <v>132</v>
      </c>
      <c r="M64" s="587"/>
      <c r="N64" s="580"/>
      <c r="O64" s="580">
        <v>6</v>
      </c>
      <c r="P64" s="580">
        <v>5</v>
      </c>
      <c r="Q64" s="580"/>
      <c r="R64" s="580"/>
      <c r="S64" s="580"/>
      <c r="T64" s="580"/>
      <c r="U64" s="435">
        <v>122</v>
      </c>
      <c r="V64" s="179" t="str">
        <f>'Основні дані'!$B$1</f>
        <v>Е-М420заочна</v>
      </c>
      <c r="W64" s="368"/>
    </row>
    <row r="65" spans="1:23" s="153" customFormat="1" ht="27.75" hidden="1">
      <c r="A65" s="296" t="s">
        <v>178</v>
      </c>
      <c r="B65" s="234"/>
      <c r="C65" s="267"/>
      <c r="D65" s="267"/>
      <c r="E65" s="267"/>
      <c r="F65" s="250">
        <f t="shared" si="24"/>
        <v>0</v>
      </c>
      <c r="G65" s="250">
        <f t="shared" si="23"/>
        <v>0</v>
      </c>
      <c r="H65" s="250">
        <f t="shared" si="25"/>
        <v>0</v>
      </c>
      <c r="I65" s="358"/>
      <c r="J65" s="252"/>
      <c r="K65" s="252"/>
      <c r="L65" s="250">
        <f t="shared" si="26"/>
        <v>0</v>
      </c>
      <c r="M65" s="251"/>
      <c r="N65" s="252"/>
      <c r="O65" s="252"/>
      <c r="P65" s="252"/>
      <c r="Q65" s="252"/>
      <c r="R65" s="252"/>
      <c r="S65" s="252"/>
      <c r="T65" s="252"/>
      <c r="U65" s="435"/>
      <c r="V65" s="179" t="str">
        <f>'Основні дані'!$B$1</f>
        <v>Е-М420заочна</v>
      </c>
      <c r="W65" s="368"/>
    </row>
    <row r="66" spans="1:23" s="153" customFormat="1" ht="31.5" customHeight="1" hidden="1">
      <c r="A66" s="296" t="s">
        <v>179</v>
      </c>
      <c r="B66" s="234"/>
      <c r="C66" s="267"/>
      <c r="D66" s="267"/>
      <c r="E66" s="267"/>
      <c r="F66" s="250">
        <f t="shared" si="24"/>
        <v>0</v>
      </c>
      <c r="G66" s="250">
        <f t="shared" si="23"/>
        <v>0</v>
      </c>
      <c r="H66" s="250">
        <f t="shared" si="25"/>
        <v>0</v>
      </c>
      <c r="I66" s="358"/>
      <c r="J66" s="252"/>
      <c r="K66" s="252"/>
      <c r="L66" s="250">
        <f t="shared" si="26"/>
        <v>0</v>
      </c>
      <c r="M66" s="251"/>
      <c r="N66" s="252"/>
      <c r="O66" s="252"/>
      <c r="P66" s="252"/>
      <c r="Q66" s="252"/>
      <c r="R66" s="252"/>
      <c r="S66" s="252"/>
      <c r="T66" s="252"/>
      <c r="U66" s="435"/>
      <c r="V66" s="179" t="str">
        <f>'Основні дані'!$B$1</f>
        <v>Е-М420заочна</v>
      </c>
      <c r="W66" s="368"/>
    </row>
    <row r="67" spans="1:22" s="153" customFormat="1" ht="55.5" customHeight="1">
      <c r="A67" s="450" t="s">
        <v>180</v>
      </c>
      <c r="B67" s="562" t="s">
        <v>536</v>
      </c>
      <c r="C67" s="462"/>
      <c r="D67" s="451"/>
      <c r="E67" s="451"/>
      <c r="F67" s="461">
        <f>IF(SUM(F68:F77)=F$34,F$34,"ОШИБКА")</f>
        <v>33</v>
      </c>
      <c r="G67" s="461">
        <f>IF(SUM(G68:G77)=G$34,G$34,"ОШИБКА")</f>
        <v>990</v>
      </c>
      <c r="H67" s="452">
        <f aca="true" t="shared" si="27" ref="H67:T67">SUM(H68:H77)</f>
        <v>96</v>
      </c>
      <c r="I67" s="453">
        <f t="shared" si="27"/>
        <v>58</v>
      </c>
      <c r="J67" s="454">
        <f t="shared" si="27"/>
        <v>0</v>
      </c>
      <c r="K67" s="454">
        <f t="shared" si="27"/>
        <v>38</v>
      </c>
      <c r="L67" s="452">
        <f t="shared" si="27"/>
        <v>894</v>
      </c>
      <c r="M67" s="455">
        <f t="shared" si="27"/>
        <v>20</v>
      </c>
      <c r="N67" s="456">
        <f t="shared" si="27"/>
        <v>21</v>
      </c>
      <c r="O67" s="456">
        <f t="shared" si="27"/>
        <v>12</v>
      </c>
      <c r="P67" s="456">
        <f t="shared" si="27"/>
        <v>12</v>
      </c>
      <c r="Q67" s="456">
        <f t="shared" si="27"/>
        <v>0</v>
      </c>
      <c r="R67" s="456">
        <f t="shared" si="27"/>
        <v>0</v>
      </c>
      <c r="S67" s="456">
        <f t="shared" si="27"/>
        <v>0</v>
      </c>
      <c r="T67" s="456">
        <f t="shared" si="27"/>
        <v>0</v>
      </c>
      <c r="U67" s="457"/>
      <c r="V67" s="179" t="str">
        <f>'Основні дані'!$B$1</f>
        <v>Е-М420заочна</v>
      </c>
    </row>
    <row r="68" spans="1:23" s="153" customFormat="1" ht="60">
      <c r="A68" s="296" t="s">
        <v>181</v>
      </c>
      <c r="B68" s="566" t="s">
        <v>528</v>
      </c>
      <c r="C68" s="563" t="s">
        <v>503</v>
      </c>
      <c r="D68" s="563"/>
      <c r="E68" s="564" t="s">
        <v>63</v>
      </c>
      <c r="F68" s="250">
        <f>N68+P68+R68+T68</f>
        <v>5</v>
      </c>
      <c r="G68" s="250">
        <f aca="true" t="shared" si="28" ref="G68:G77">F68*30</f>
        <v>150</v>
      </c>
      <c r="H68" s="250">
        <f>M68*3+O68*3</f>
        <v>12</v>
      </c>
      <c r="I68" s="358">
        <v>8</v>
      </c>
      <c r="J68" s="252"/>
      <c r="K68" s="252">
        <v>4</v>
      </c>
      <c r="L68" s="250">
        <f>IF(H68=I68+J68+K68,G68-H68,"!ОШИБКА!")</f>
        <v>138</v>
      </c>
      <c r="M68" s="602">
        <v>4</v>
      </c>
      <c r="N68" s="603">
        <v>5</v>
      </c>
      <c r="O68" s="252"/>
      <c r="P68" s="252"/>
      <c r="Q68" s="252"/>
      <c r="R68" s="252"/>
      <c r="S68" s="252"/>
      <c r="T68" s="252"/>
      <c r="U68" s="435">
        <v>122</v>
      </c>
      <c r="V68" s="179" t="str">
        <f>'Основні дані'!$B$1</f>
        <v>Е-М420заочна</v>
      </c>
      <c r="W68" s="367"/>
    </row>
    <row r="69" spans="1:23" s="153" customFormat="1" ht="60">
      <c r="A69" s="296" t="s">
        <v>182</v>
      </c>
      <c r="B69" s="549" t="s">
        <v>537</v>
      </c>
      <c r="C69" s="546"/>
      <c r="D69" s="546" t="s">
        <v>503</v>
      </c>
      <c r="E69" s="546" t="s">
        <v>63</v>
      </c>
      <c r="F69" s="250">
        <f aca="true" t="shared" si="29" ref="F69:F77">N69+P69+R69+T69</f>
        <v>3</v>
      </c>
      <c r="G69" s="250">
        <f t="shared" si="28"/>
        <v>90</v>
      </c>
      <c r="H69" s="250">
        <f aca="true" t="shared" si="30" ref="H69:H77">M69*3+O69*3</f>
        <v>12</v>
      </c>
      <c r="I69" s="358">
        <v>8</v>
      </c>
      <c r="J69" s="252"/>
      <c r="K69" s="252">
        <v>4</v>
      </c>
      <c r="L69" s="250">
        <f aca="true" t="shared" si="31" ref="L69:L77">IF(H69=I69+J69+K69,G69-H69,"!ОШИБКА!")</f>
        <v>78</v>
      </c>
      <c r="M69" s="587">
        <v>4</v>
      </c>
      <c r="N69" s="580">
        <v>3</v>
      </c>
      <c r="O69" s="580"/>
      <c r="P69" s="580"/>
      <c r="Q69" s="580"/>
      <c r="R69" s="580"/>
      <c r="S69" s="580"/>
      <c r="T69" s="580"/>
      <c r="U69" s="588">
        <v>122</v>
      </c>
      <c r="V69" s="179" t="str">
        <f>'Основні дані'!$B$1</f>
        <v>Е-М420заочна</v>
      </c>
      <c r="W69" s="367"/>
    </row>
    <row r="70" spans="1:23" s="153" customFormat="1" ht="60">
      <c r="A70" s="296" t="s">
        <v>183</v>
      </c>
      <c r="B70" s="550" t="s">
        <v>538</v>
      </c>
      <c r="C70" s="543" t="s">
        <v>503</v>
      </c>
      <c r="D70" s="543"/>
      <c r="E70" s="543" t="s">
        <v>71</v>
      </c>
      <c r="F70" s="250">
        <f t="shared" si="29"/>
        <v>5</v>
      </c>
      <c r="G70" s="250">
        <f t="shared" si="28"/>
        <v>150</v>
      </c>
      <c r="H70" s="250">
        <f t="shared" si="30"/>
        <v>12</v>
      </c>
      <c r="I70" s="358">
        <v>8</v>
      </c>
      <c r="J70" s="252"/>
      <c r="K70" s="252">
        <v>4</v>
      </c>
      <c r="L70" s="250">
        <f t="shared" si="31"/>
        <v>138</v>
      </c>
      <c r="M70" s="591">
        <v>4</v>
      </c>
      <c r="N70" s="585">
        <v>5</v>
      </c>
      <c r="O70" s="585"/>
      <c r="P70" s="585"/>
      <c r="Q70" s="580"/>
      <c r="R70" s="580"/>
      <c r="S70" s="580"/>
      <c r="T70" s="580"/>
      <c r="U70" s="588">
        <v>122</v>
      </c>
      <c r="V70" s="179" t="str">
        <f>'Основні дані'!$B$1</f>
        <v>Е-М420заочна</v>
      </c>
      <c r="W70" s="367"/>
    </row>
    <row r="71" spans="1:23" s="153" customFormat="1" ht="30">
      <c r="A71" s="296" t="s">
        <v>184</v>
      </c>
      <c r="B71" s="549" t="s">
        <v>539</v>
      </c>
      <c r="C71" s="546" t="s">
        <v>503</v>
      </c>
      <c r="D71" s="546"/>
      <c r="E71" s="546" t="s">
        <v>63</v>
      </c>
      <c r="F71" s="250">
        <f t="shared" si="29"/>
        <v>4</v>
      </c>
      <c r="G71" s="250">
        <f t="shared" si="28"/>
        <v>120</v>
      </c>
      <c r="H71" s="250">
        <f t="shared" si="30"/>
        <v>12</v>
      </c>
      <c r="I71" s="358">
        <v>6</v>
      </c>
      <c r="J71" s="252"/>
      <c r="K71" s="252">
        <v>6</v>
      </c>
      <c r="L71" s="250">
        <f t="shared" si="31"/>
        <v>108</v>
      </c>
      <c r="M71" s="587">
        <v>4</v>
      </c>
      <c r="N71" s="580">
        <v>4</v>
      </c>
      <c r="O71" s="585"/>
      <c r="P71" s="585"/>
      <c r="Q71" s="580"/>
      <c r="R71" s="580"/>
      <c r="S71" s="580"/>
      <c r="T71" s="580"/>
      <c r="U71" s="588">
        <v>122</v>
      </c>
      <c r="V71" s="179" t="str">
        <f>'Основні дані'!$B$1</f>
        <v>Е-М420заочна</v>
      </c>
      <c r="W71" s="368"/>
    </row>
    <row r="72" spans="1:23" s="153" customFormat="1" ht="60">
      <c r="A72" s="296" t="s">
        <v>185</v>
      </c>
      <c r="B72" s="550" t="s">
        <v>532</v>
      </c>
      <c r="C72" s="543" t="s">
        <v>503</v>
      </c>
      <c r="D72" s="543"/>
      <c r="E72" s="543" t="s">
        <v>63</v>
      </c>
      <c r="F72" s="250">
        <f t="shared" si="29"/>
        <v>4</v>
      </c>
      <c r="G72" s="250">
        <f t="shared" si="28"/>
        <v>120</v>
      </c>
      <c r="H72" s="250">
        <f t="shared" si="30"/>
        <v>12</v>
      </c>
      <c r="I72" s="358">
        <v>6</v>
      </c>
      <c r="J72" s="252"/>
      <c r="K72" s="252">
        <v>6</v>
      </c>
      <c r="L72" s="250">
        <f t="shared" si="31"/>
        <v>108</v>
      </c>
      <c r="M72" s="591">
        <v>4</v>
      </c>
      <c r="N72" s="585">
        <v>4</v>
      </c>
      <c r="O72" s="585"/>
      <c r="P72" s="585"/>
      <c r="Q72" s="580"/>
      <c r="R72" s="580"/>
      <c r="S72" s="580"/>
      <c r="T72" s="580"/>
      <c r="U72" s="588">
        <v>122</v>
      </c>
      <c r="V72" s="179" t="str">
        <f>'Основні дані'!$B$1</f>
        <v>Е-М420заочна</v>
      </c>
      <c r="W72" s="368"/>
    </row>
    <row r="73" spans="1:23" s="153" customFormat="1" ht="60">
      <c r="A73" s="296" t="s">
        <v>186</v>
      </c>
      <c r="B73" s="567" t="s">
        <v>533</v>
      </c>
      <c r="C73" s="565" t="s">
        <v>505</v>
      </c>
      <c r="D73" s="565"/>
      <c r="E73" s="565" t="s">
        <v>63</v>
      </c>
      <c r="F73" s="250">
        <f t="shared" si="29"/>
        <v>3</v>
      </c>
      <c r="G73" s="250">
        <f t="shared" si="28"/>
        <v>90</v>
      </c>
      <c r="H73" s="250">
        <f t="shared" si="30"/>
        <v>6</v>
      </c>
      <c r="I73" s="358">
        <v>4</v>
      </c>
      <c r="J73" s="252"/>
      <c r="K73" s="252">
        <v>2</v>
      </c>
      <c r="L73" s="250">
        <f t="shared" si="31"/>
        <v>84</v>
      </c>
      <c r="M73" s="602"/>
      <c r="N73" s="603"/>
      <c r="O73" s="604">
        <v>2</v>
      </c>
      <c r="P73" s="604">
        <v>3</v>
      </c>
      <c r="Q73" s="252"/>
      <c r="R73" s="252"/>
      <c r="S73" s="252"/>
      <c r="T73" s="252"/>
      <c r="U73" s="435">
        <v>122</v>
      </c>
      <c r="V73" s="179" t="str">
        <f>'Основні дані'!$B$1</f>
        <v>Е-М420заочна</v>
      </c>
      <c r="W73" s="368"/>
    </row>
    <row r="74" spans="1:23" s="153" customFormat="1" ht="60">
      <c r="A74" s="296" t="s">
        <v>187</v>
      </c>
      <c r="B74" s="567" t="s">
        <v>534</v>
      </c>
      <c r="C74" s="565" t="s">
        <v>505</v>
      </c>
      <c r="D74" s="565"/>
      <c r="E74" s="565" t="s">
        <v>63</v>
      </c>
      <c r="F74" s="250">
        <f t="shared" si="29"/>
        <v>4</v>
      </c>
      <c r="G74" s="250">
        <f t="shared" si="28"/>
        <v>120</v>
      </c>
      <c r="H74" s="250">
        <f t="shared" si="30"/>
        <v>12</v>
      </c>
      <c r="I74" s="358">
        <v>8</v>
      </c>
      <c r="J74" s="252"/>
      <c r="K74" s="252">
        <v>4</v>
      </c>
      <c r="L74" s="250">
        <f t="shared" si="31"/>
        <v>108</v>
      </c>
      <c r="M74" s="602"/>
      <c r="N74" s="603"/>
      <c r="O74" s="603">
        <v>4</v>
      </c>
      <c r="P74" s="603">
        <v>4</v>
      </c>
      <c r="Q74" s="252"/>
      <c r="R74" s="252"/>
      <c r="S74" s="252"/>
      <c r="T74" s="252"/>
      <c r="U74" s="435">
        <v>122</v>
      </c>
      <c r="V74" s="179" t="str">
        <f>'Основні дані'!$B$1</f>
        <v>Е-М420заочна</v>
      </c>
      <c r="W74" s="368"/>
    </row>
    <row r="75" spans="1:23" s="153" customFormat="1" ht="60">
      <c r="A75" s="296" t="s">
        <v>188</v>
      </c>
      <c r="B75" s="550" t="s">
        <v>540</v>
      </c>
      <c r="C75" s="543" t="s">
        <v>505</v>
      </c>
      <c r="D75" s="543"/>
      <c r="E75" s="543" t="s">
        <v>71</v>
      </c>
      <c r="F75" s="250">
        <f t="shared" si="29"/>
        <v>5</v>
      </c>
      <c r="G75" s="250">
        <f t="shared" si="28"/>
        <v>150</v>
      </c>
      <c r="H75" s="250">
        <f t="shared" si="30"/>
        <v>18</v>
      </c>
      <c r="I75" s="358">
        <v>10</v>
      </c>
      <c r="J75" s="252"/>
      <c r="K75" s="252">
        <v>8</v>
      </c>
      <c r="L75" s="250">
        <f t="shared" si="31"/>
        <v>132</v>
      </c>
      <c r="M75" s="591"/>
      <c r="N75" s="585"/>
      <c r="O75" s="585">
        <v>6</v>
      </c>
      <c r="P75" s="585">
        <v>5</v>
      </c>
      <c r="Q75" s="252"/>
      <c r="R75" s="252"/>
      <c r="S75" s="252"/>
      <c r="T75" s="252"/>
      <c r="U75" s="435">
        <v>122</v>
      </c>
      <c r="V75" s="179" t="str">
        <f>'Основні дані'!$B$1</f>
        <v>Е-М420заочна</v>
      </c>
      <c r="W75" s="368"/>
    </row>
    <row r="76" spans="1:23" s="153" customFormat="1" ht="27.75" hidden="1">
      <c r="A76" s="296" t="s">
        <v>189</v>
      </c>
      <c r="B76" s="234"/>
      <c r="C76" s="267"/>
      <c r="D76" s="267"/>
      <c r="E76" s="267"/>
      <c r="F76" s="250">
        <f t="shared" si="29"/>
        <v>0</v>
      </c>
      <c r="G76" s="250">
        <f t="shared" si="28"/>
        <v>0</v>
      </c>
      <c r="H76" s="250">
        <f t="shared" si="30"/>
        <v>0</v>
      </c>
      <c r="I76" s="358"/>
      <c r="J76" s="252"/>
      <c r="K76" s="252"/>
      <c r="L76" s="250">
        <f t="shared" si="31"/>
        <v>0</v>
      </c>
      <c r="M76" s="251"/>
      <c r="N76" s="252"/>
      <c r="O76" s="252"/>
      <c r="P76" s="252"/>
      <c r="Q76" s="252"/>
      <c r="R76" s="252"/>
      <c r="S76" s="252"/>
      <c r="T76" s="252"/>
      <c r="U76" s="435"/>
      <c r="V76" s="179" t="str">
        <f>'Основні дані'!$B$1</f>
        <v>Е-М420заочна</v>
      </c>
      <c r="W76" s="368"/>
    </row>
    <row r="77" spans="1:23" s="153" customFormat="1" ht="30.75" customHeight="1" hidden="1">
      <c r="A77" s="296" t="s">
        <v>190</v>
      </c>
      <c r="B77" s="234"/>
      <c r="C77" s="267"/>
      <c r="D77" s="267"/>
      <c r="E77" s="267"/>
      <c r="F77" s="250">
        <f t="shared" si="29"/>
        <v>0</v>
      </c>
      <c r="G77" s="250">
        <f t="shared" si="28"/>
        <v>0</v>
      </c>
      <c r="H77" s="250">
        <f t="shared" si="30"/>
        <v>0</v>
      </c>
      <c r="I77" s="358"/>
      <c r="J77" s="252"/>
      <c r="K77" s="252"/>
      <c r="L77" s="250">
        <f t="shared" si="31"/>
        <v>0</v>
      </c>
      <c r="M77" s="251"/>
      <c r="N77" s="252"/>
      <c r="O77" s="252"/>
      <c r="P77" s="252"/>
      <c r="Q77" s="252"/>
      <c r="R77" s="252"/>
      <c r="S77" s="252"/>
      <c r="T77" s="252"/>
      <c r="U77" s="435"/>
      <c r="V77" s="179" t="str">
        <f>'Основні дані'!$B$1</f>
        <v>Е-М420заочна</v>
      </c>
      <c r="W77" s="368"/>
    </row>
    <row r="78" spans="1:22" s="153" customFormat="1" ht="53.25" customHeight="1">
      <c r="A78" s="450" t="s">
        <v>191</v>
      </c>
      <c r="B78" s="568" t="s">
        <v>541</v>
      </c>
      <c r="C78" s="462"/>
      <c r="D78" s="451"/>
      <c r="E78" s="451"/>
      <c r="F78" s="461">
        <v>33</v>
      </c>
      <c r="G78" s="461">
        <v>990</v>
      </c>
      <c r="H78" s="452">
        <f>SUM(H79:H89)</f>
        <v>96</v>
      </c>
      <c r="I78" s="453">
        <v>50</v>
      </c>
      <c r="J78" s="454">
        <v>4</v>
      </c>
      <c r="K78" s="454">
        <v>18</v>
      </c>
      <c r="L78" s="452">
        <f>SUM(L79:L89)</f>
        <v>918</v>
      </c>
      <c r="M78" s="455">
        <v>20</v>
      </c>
      <c r="N78" s="456">
        <f>SUM(N79:N88)</f>
        <v>21</v>
      </c>
      <c r="O78" s="456">
        <v>12</v>
      </c>
      <c r="P78" s="456">
        <v>12</v>
      </c>
      <c r="Q78" s="456">
        <f>SUM(Q79:Q88)</f>
        <v>0</v>
      </c>
      <c r="R78" s="456">
        <f>SUM(R79:R88)</f>
        <v>0</v>
      </c>
      <c r="S78" s="456">
        <f>SUM(S79:S88)</f>
        <v>0</v>
      </c>
      <c r="T78" s="456">
        <f>SUM(T79:T88)</f>
        <v>0</v>
      </c>
      <c r="U78" s="457"/>
      <c r="V78" s="179" t="str">
        <f>'Основні дані'!$B$1</f>
        <v>Е-М420заочна</v>
      </c>
    </row>
    <row r="79" spans="1:23" s="153" customFormat="1" ht="60">
      <c r="A79" s="296" t="s">
        <v>192</v>
      </c>
      <c r="B79" s="549" t="s">
        <v>542</v>
      </c>
      <c r="C79" s="546" t="s">
        <v>503</v>
      </c>
      <c r="D79" s="546"/>
      <c r="E79" s="546" t="s">
        <v>63</v>
      </c>
      <c r="F79" s="250">
        <f>N79+P79+R79+T79</f>
        <v>4</v>
      </c>
      <c r="G79" s="250">
        <f aca="true" t="shared" si="32" ref="G79:G88">F79*30</f>
        <v>120</v>
      </c>
      <c r="H79" s="250">
        <f>M79*3+O79*3</f>
        <v>6</v>
      </c>
      <c r="I79" s="358">
        <v>4</v>
      </c>
      <c r="J79" s="252"/>
      <c r="K79" s="252">
        <v>2</v>
      </c>
      <c r="L79" s="250">
        <f>IF(H79=I79+J79+K79,G79-H79,"!ОШИБКА!")</f>
        <v>114</v>
      </c>
      <c r="M79" s="587">
        <v>2</v>
      </c>
      <c r="N79" s="580">
        <v>4</v>
      </c>
      <c r="O79" s="580"/>
      <c r="P79" s="580"/>
      <c r="Q79" s="580"/>
      <c r="R79" s="580"/>
      <c r="S79" s="580"/>
      <c r="T79" s="580"/>
      <c r="U79" s="435">
        <v>124</v>
      </c>
      <c r="V79" s="179" t="str">
        <f>'Основні дані'!$B$1</f>
        <v>Е-М420заочна</v>
      </c>
      <c r="W79" s="367"/>
    </row>
    <row r="80" spans="1:23" s="153" customFormat="1" ht="60">
      <c r="A80" s="296" t="s">
        <v>193</v>
      </c>
      <c r="B80" s="549" t="s">
        <v>543</v>
      </c>
      <c r="C80" s="546" t="s">
        <v>503</v>
      </c>
      <c r="D80" s="546"/>
      <c r="E80" s="546" t="s">
        <v>67</v>
      </c>
      <c r="F80" s="250">
        <f aca="true" t="shared" si="33" ref="F80:F88">N80+P80+R80+T80</f>
        <v>4</v>
      </c>
      <c r="G80" s="250">
        <f t="shared" si="32"/>
        <v>120</v>
      </c>
      <c r="H80" s="250">
        <f aca="true" t="shared" si="34" ref="H80:H88">M80*3+O80*3</f>
        <v>12</v>
      </c>
      <c r="I80" s="358">
        <v>8</v>
      </c>
      <c r="J80" s="252"/>
      <c r="K80" s="252">
        <v>4</v>
      </c>
      <c r="L80" s="250">
        <f aca="true" t="shared" si="35" ref="L80:L89">IF(H80=I80+J80+K80,G80-H80,"!ОШИБКА!")</f>
        <v>108</v>
      </c>
      <c r="M80" s="587">
        <v>4</v>
      </c>
      <c r="N80" s="580">
        <v>4</v>
      </c>
      <c r="O80" s="580"/>
      <c r="P80" s="580"/>
      <c r="Q80" s="580"/>
      <c r="R80" s="580"/>
      <c r="S80" s="580"/>
      <c r="T80" s="580"/>
      <c r="U80" s="435">
        <v>124</v>
      </c>
      <c r="V80" s="179" t="str">
        <f>'Основні дані'!$B$1</f>
        <v>Е-М420заочна</v>
      </c>
      <c r="W80" s="367"/>
    </row>
    <row r="81" spans="1:23" s="153" customFormat="1" ht="60">
      <c r="A81" s="296" t="s">
        <v>194</v>
      </c>
      <c r="B81" s="569" t="s">
        <v>544</v>
      </c>
      <c r="C81" s="543" t="s">
        <v>503</v>
      </c>
      <c r="D81" s="543"/>
      <c r="E81" s="544" t="s">
        <v>67</v>
      </c>
      <c r="F81" s="250">
        <f t="shared" si="33"/>
        <v>3</v>
      </c>
      <c r="G81" s="250">
        <f t="shared" si="32"/>
        <v>90</v>
      </c>
      <c r="H81" s="250">
        <f t="shared" si="34"/>
        <v>6</v>
      </c>
      <c r="I81" s="358">
        <v>4</v>
      </c>
      <c r="J81" s="252"/>
      <c r="K81" s="252">
        <v>2</v>
      </c>
      <c r="L81" s="250">
        <f t="shared" si="35"/>
        <v>84</v>
      </c>
      <c r="M81" s="591">
        <v>2</v>
      </c>
      <c r="N81" s="585">
        <v>3</v>
      </c>
      <c r="O81" s="580"/>
      <c r="P81" s="580"/>
      <c r="Q81" s="580"/>
      <c r="R81" s="580"/>
      <c r="S81" s="580"/>
      <c r="T81" s="580"/>
      <c r="U81" s="435">
        <v>124</v>
      </c>
      <c r="V81" s="179" t="str">
        <f>'Основні дані'!$B$1</f>
        <v>Е-М420заочна</v>
      </c>
      <c r="W81" s="367"/>
    </row>
    <row r="82" spans="1:23" s="153" customFormat="1" ht="60">
      <c r="A82" s="296" t="s">
        <v>195</v>
      </c>
      <c r="B82" s="549" t="s">
        <v>545</v>
      </c>
      <c r="C82" s="546" t="s">
        <v>503</v>
      </c>
      <c r="D82" s="546"/>
      <c r="E82" s="546" t="s">
        <v>63</v>
      </c>
      <c r="F82" s="250">
        <f t="shared" si="33"/>
        <v>3</v>
      </c>
      <c r="G82" s="250">
        <f t="shared" si="32"/>
        <v>90</v>
      </c>
      <c r="H82" s="250">
        <f t="shared" si="34"/>
        <v>6</v>
      </c>
      <c r="I82" s="358">
        <v>4</v>
      </c>
      <c r="J82" s="252"/>
      <c r="K82" s="252">
        <v>2</v>
      </c>
      <c r="L82" s="250">
        <f t="shared" si="35"/>
        <v>84</v>
      </c>
      <c r="M82" s="587">
        <v>2</v>
      </c>
      <c r="N82" s="580">
        <v>3</v>
      </c>
      <c r="O82" s="585"/>
      <c r="P82" s="585"/>
      <c r="Q82" s="585"/>
      <c r="R82" s="585"/>
      <c r="S82" s="580"/>
      <c r="T82" s="580"/>
      <c r="U82" s="435">
        <v>124</v>
      </c>
      <c r="V82" s="179" t="str">
        <f>'Основні дані'!$B$1</f>
        <v>Е-М420заочна</v>
      </c>
      <c r="W82" s="368"/>
    </row>
    <row r="83" spans="1:23" s="153" customFormat="1" ht="60">
      <c r="A83" s="296" t="s">
        <v>196</v>
      </c>
      <c r="B83" s="549" t="s">
        <v>546</v>
      </c>
      <c r="C83" s="546"/>
      <c r="D83" s="546" t="s">
        <v>503</v>
      </c>
      <c r="E83" s="546" t="s">
        <v>62</v>
      </c>
      <c r="F83" s="250">
        <f t="shared" si="33"/>
        <v>4</v>
      </c>
      <c r="G83" s="250">
        <f t="shared" si="32"/>
        <v>120</v>
      </c>
      <c r="H83" s="250">
        <f t="shared" si="34"/>
        <v>6</v>
      </c>
      <c r="I83" s="358">
        <v>4</v>
      </c>
      <c r="J83" s="252">
        <v>2</v>
      </c>
      <c r="K83" s="252"/>
      <c r="L83" s="250">
        <f t="shared" si="35"/>
        <v>114</v>
      </c>
      <c r="M83" s="580">
        <v>2</v>
      </c>
      <c r="N83" s="580">
        <v>4</v>
      </c>
      <c r="O83" s="580"/>
      <c r="P83" s="580"/>
      <c r="Q83" s="580"/>
      <c r="R83" s="580"/>
      <c r="S83" s="580"/>
      <c r="T83" s="580"/>
      <c r="U83" s="435">
        <v>124</v>
      </c>
      <c r="V83" s="179" t="str">
        <f>'Основні дані'!$B$1</f>
        <v>Е-М420заочна</v>
      </c>
      <c r="W83" s="368"/>
    </row>
    <row r="84" spans="1:23" s="153" customFormat="1" ht="60">
      <c r="A84" s="296" t="s">
        <v>197</v>
      </c>
      <c r="B84" s="549" t="s">
        <v>547</v>
      </c>
      <c r="C84" s="546"/>
      <c r="D84" s="546" t="s">
        <v>503</v>
      </c>
      <c r="E84" s="546" t="s">
        <v>62</v>
      </c>
      <c r="F84" s="250">
        <f t="shared" si="33"/>
        <v>3</v>
      </c>
      <c r="G84" s="250">
        <f t="shared" si="32"/>
        <v>90</v>
      </c>
      <c r="H84" s="250">
        <f t="shared" si="34"/>
        <v>6</v>
      </c>
      <c r="I84" s="358">
        <v>6</v>
      </c>
      <c r="J84" s="252"/>
      <c r="K84" s="252"/>
      <c r="L84" s="250">
        <f t="shared" si="35"/>
        <v>84</v>
      </c>
      <c r="M84" s="580">
        <v>2</v>
      </c>
      <c r="N84" s="580">
        <v>3</v>
      </c>
      <c r="O84" s="580"/>
      <c r="P84" s="580"/>
      <c r="Q84" s="580"/>
      <c r="R84" s="580"/>
      <c r="S84" s="580"/>
      <c r="T84" s="580"/>
      <c r="U84" s="435">
        <v>124</v>
      </c>
      <c r="V84" s="179" t="str">
        <f>'Основні дані'!$B$1</f>
        <v>Е-М420заочна</v>
      </c>
      <c r="W84" s="368"/>
    </row>
    <row r="85" spans="1:23" s="153" customFormat="1" ht="60">
      <c r="A85" s="296" t="s">
        <v>198</v>
      </c>
      <c r="B85" s="549" t="s">
        <v>548</v>
      </c>
      <c r="C85" s="546" t="s">
        <v>505</v>
      </c>
      <c r="D85" s="546"/>
      <c r="E85" s="546" t="s">
        <v>70</v>
      </c>
      <c r="F85" s="250">
        <f t="shared" si="33"/>
        <v>5</v>
      </c>
      <c r="G85" s="250">
        <f t="shared" si="32"/>
        <v>150</v>
      </c>
      <c r="H85" s="250">
        <f t="shared" si="34"/>
        <v>12</v>
      </c>
      <c r="I85" s="358">
        <v>8</v>
      </c>
      <c r="J85" s="252"/>
      <c r="K85" s="252">
        <v>4</v>
      </c>
      <c r="L85" s="250">
        <f t="shared" si="35"/>
        <v>138</v>
      </c>
      <c r="M85" s="251"/>
      <c r="N85" s="252"/>
      <c r="O85" s="580">
        <v>4</v>
      </c>
      <c r="P85" s="580">
        <v>5</v>
      </c>
      <c r="Q85" s="252"/>
      <c r="R85" s="252"/>
      <c r="S85" s="252"/>
      <c r="T85" s="252"/>
      <c r="U85" s="435">
        <v>124</v>
      </c>
      <c r="V85" s="179" t="str">
        <f>'Основні дані'!$B$1</f>
        <v>Е-М420заочна</v>
      </c>
      <c r="W85" s="368"/>
    </row>
    <row r="86" spans="1:23" s="153" customFormat="1" ht="90">
      <c r="A86" s="296" t="s">
        <v>199</v>
      </c>
      <c r="B86" s="549" t="s">
        <v>549</v>
      </c>
      <c r="C86" s="543" t="s">
        <v>505</v>
      </c>
      <c r="D86" s="546"/>
      <c r="E86" s="546" t="s">
        <v>67</v>
      </c>
      <c r="F86" s="250">
        <f t="shared" si="33"/>
        <v>4</v>
      </c>
      <c r="G86" s="250">
        <f t="shared" si="32"/>
        <v>120</v>
      </c>
      <c r="H86" s="250">
        <f t="shared" si="34"/>
        <v>12</v>
      </c>
      <c r="I86" s="358">
        <v>6</v>
      </c>
      <c r="J86" s="252">
        <v>2</v>
      </c>
      <c r="K86" s="252">
        <v>4</v>
      </c>
      <c r="L86" s="250">
        <f t="shared" si="35"/>
        <v>108</v>
      </c>
      <c r="M86" s="251"/>
      <c r="N86" s="252"/>
      <c r="O86" s="580">
        <v>4</v>
      </c>
      <c r="P86" s="580">
        <v>4</v>
      </c>
      <c r="Q86" s="252"/>
      <c r="R86" s="252"/>
      <c r="S86" s="252"/>
      <c r="T86" s="252"/>
      <c r="U86" s="435">
        <v>124</v>
      </c>
      <c r="V86" s="179" t="str">
        <f>'Основні дані'!$B$1</f>
        <v>Е-М420заочна</v>
      </c>
      <c r="W86" s="368"/>
    </row>
    <row r="87" spans="1:23" s="153" customFormat="1" ht="37.5" customHeight="1">
      <c r="A87" s="296" t="s">
        <v>200</v>
      </c>
      <c r="B87" s="549" t="s">
        <v>550</v>
      </c>
      <c r="C87" s="543" t="s">
        <v>505</v>
      </c>
      <c r="D87" s="546"/>
      <c r="E87" s="544" t="s">
        <v>62</v>
      </c>
      <c r="F87" s="250">
        <f t="shared" si="33"/>
        <v>3</v>
      </c>
      <c r="G87" s="250">
        <f t="shared" si="32"/>
        <v>90</v>
      </c>
      <c r="H87" s="250">
        <f t="shared" si="34"/>
        <v>6</v>
      </c>
      <c r="I87" s="358">
        <v>6</v>
      </c>
      <c r="J87" s="252"/>
      <c r="K87" s="252"/>
      <c r="L87" s="250">
        <f t="shared" si="35"/>
        <v>84</v>
      </c>
      <c r="M87" s="251"/>
      <c r="N87" s="252"/>
      <c r="O87" s="580">
        <v>2</v>
      </c>
      <c r="P87" s="580">
        <v>3</v>
      </c>
      <c r="Q87" s="252"/>
      <c r="R87" s="252"/>
      <c r="S87" s="252"/>
      <c r="T87" s="252"/>
      <c r="U87" s="435">
        <v>124</v>
      </c>
      <c r="V87" s="179" t="str">
        <f>'Основні дані'!$B$1</f>
        <v>Е-М420заочна</v>
      </c>
      <c r="W87" s="368"/>
    </row>
    <row r="88" spans="1:23" s="153" customFormat="1" ht="41.25" customHeight="1" hidden="1">
      <c r="A88" s="296" t="s">
        <v>201</v>
      </c>
      <c r="B88" s="235"/>
      <c r="C88" s="267"/>
      <c r="D88" s="267"/>
      <c r="E88" s="267"/>
      <c r="F88" s="250">
        <f t="shared" si="33"/>
        <v>5</v>
      </c>
      <c r="G88" s="250">
        <f t="shared" si="32"/>
        <v>150</v>
      </c>
      <c r="H88" s="250">
        <f t="shared" si="34"/>
        <v>12</v>
      </c>
      <c r="I88" s="358"/>
      <c r="J88" s="252"/>
      <c r="K88" s="252"/>
      <c r="L88" s="250" t="str">
        <f t="shared" si="35"/>
        <v>!ОШИБКА!</v>
      </c>
      <c r="M88" s="251"/>
      <c r="N88" s="252"/>
      <c r="O88" s="252">
        <v>4</v>
      </c>
      <c r="P88" s="252">
        <v>5</v>
      </c>
      <c r="Q88" s="252"/>
      <c r="R88" s="252"/>
      <c r="S88" s="252"/>
      <c r="T88" s="252"/>
      <c r="U88" s="435"/>
      <c r="V88" s="179" t="str">
        <f>'Основні дані'!$B$1</f>
        <v>Е-М420заочна</v>
      </c>
      <c r="W88" s="368"/>
    </row>
    <row r="89" spans="1:23" s="153" customFormat="1" ht="33.75" customHeight="1" hidden="1">
      <c r="A89" s="296" t="s">
        <v>574</v>
      </c>
      <c r="B89" s="235"/>
      <c r="C89" s="266"/>
      <c r="D89" s="266"/>
      <c r="E89" s="266"/>
      <c r="F89" s="250">
        <f>N89+P89+R89+T89</f>
        <v>4</v>
      </c>
      <c r="G89" s="250">
        <f>F89*30</f>
        <v>120</v>
      </c>
      <c r="H89" s="250">
        <f>M89*3+O89*3</f>
        <v>12</v>
      </c>
      <c r="I89" s="358"/>
      <c r="J89" s="252"/>
      <c r="K89" s="252"/>
      <c r="L89" s="250" t="str">
        <f t="shared" si="35"/>
        <v>!ОШИБКА!</v>
      </c>
      <c r="M89" s="253"/>
      <c r="N89" s="254"/>
      <c r="O89" s="254">
        <v>4</v>
      </c>
      <c r="P89" s="254">
        <v>4</v>
      </c>
      <c r="Q89" s="254"/>
      <c r="R89" s="254"/>
      <c r="S89" s="254"/>
      <c r="T89" s="254"/>
      <c r="U89" s="435"/>
      <c r="V89" s="179"/>
      <c r="W89" s="368"/>
    </row>
    <row r="90" spans="1:22" s="153" customFormat="1" ht="53.25" customHeight="1">
      <c r="A90" s="450" t="s">
        <v>202</v>
      </c>
      <c r="B90" s="570" t="s">
        <v>551</v>
      </c>
      <c r="C90" s="462"/>
      <c r="D90" s="451"/>
      <c r="E90" s="451"/>
      <c r="F90" s="461">
        <f>IF(SUM(F91:F101)=F$34,F$34,"ОШИБКА")</f>
        <v>33</v>
      </c>
      <c r="G90" s="461">
        <f>IF(SUM(G91:G101)=G$34,G$34,"ОШИБКА")</f>
        <v>990</v>
      </c>
      <c r="H90" s="452">
        <f aca="true" t="shared" si="36" ref="H90:P90">SUM(H91:H101)</f>
        <v>96</v>
      </c>
      <c r="I90" s="453">
        <f t="shared" si="36"/>
        <v>59</v>
      </c>
      <c r="J90" s="454">
        <f t="shared" si="36"/>
        <v>2</v>
      </c>
      <c r="K90" s="454">
        <f t="shared" si="36"/>
        <v>35</v>
      </c>
      <c r="L90" s="452">
        <f t="shared" si="36"/>
        <v>894</v>
      </c>
      <c r="M90" s="455">
        <f t="shared" si="36"/>
        <v>20</v>
      </c>
      <c r="N90" s="456">
        <f t="shared" si="36"/>
        <v>21</v>
      </c>
      <c r="O90" s="456">
        <f t="shared" si="36"/>
        <v>12</v>
      </c>
      <c r="P90" s="456">
        <f t="shared" si="36"/>
        <v>12</v>
      </c>
      <c r="Q90" s="456">
        <f>SUM(Q91:Q100)</f>
        <v>0</v>
      </c>
      <c r="R90" s="456">
        <f>SUM(R91:R100)</f>
        <v>0</v>
      </c>
      <c r="S90" s="456">
        <f>SUM(S91:S100)</f>
        <v>0</v>
      </c>
      <c r="T90" s="456">
        <f>SUM(T91:T100)</f>
        <v>0</v>
      </c>
      <c r="U90" s="457"/>
      <c r="V90" s="179" t="str">
        <f>'Основні дані'!$B$1</f>
        <v>Е-М420заочна</v>
      </c>
    </row>
    <row r="91" spans="1:23" s="153" customFormat="1" ht="36" customHeight="1">
      <c r="A91" s="296" t="s">
        <v>203</v>
      </c>
      <c r="B91" s="545" t="s">
        <v>552</v>
      </c>
      <c r="C91" s="543"/>
      <c r="D91" s="546" t="s">
        <v>503</v>
      </c>
      <c r="E91" s="546" t="s">
        <v>63</v>
      </c>
      <c r="F91" s="250">
        <f>N91+P91+R91+T91</f>
        <v>3</v>
      </c>
      <c r="G91" s="250">
        <f aca="true" t="shared" si="37" ref="G91:G101">F91*30</f>
        <v>90</v>
      </c>
      <c r="H91" s="250">
        <f>M91*3+O91*3</f>
        <v>6</v>
      </c>
      <c r="I91" s="358">
        <v>3</v>
      </c>
      <c r="J91" s="252"/>
      <c r="K91" s="252">
        <v>3</v>
      </c>
      <c r="L91" s="250">
        <f>IF(H91=I91+J91+K91,G91-H91,"!ОШИБКА!")</f>
        <v>84</v>
      </c>
      <c r="M91" s="587">
        <v>2</v>
      </c>
      <c r="N91" s="580">
        <v>3</v>
      </c>
      <c r="O91" s="580"/>
      <c r="P91" s="580"/>
      <c r="Q91" s="252"/>
      <c r="R91" s="252"/>
      <c r="S91" s="252"/>
      <c r="T91" s="252"/>
      <c r="U91" s="435">
        <v>124</v>
      </c>
      <c r="V91" s="179" t="str">
        <f>'Основні дані'!$B$1</f>
        <v>Е-М420заочна</v>
      </c>
      <c r="W91" s="367"/>
    </row>
    <row r="92" spans="1:23" s="153" customFormat="1" ht="90">
      <c r="A92" s="296" t="s">
        <v>204</v>
      </c>
      <c r="B92" s="549" t="s">
        <v>553</v>
      </c>
      <c r="C92" s="543" t="s">
        <v>503</v>
      </c>
      <c r="D92" s="546"/>
      <c r="E92" s="546" t="s">
        <v>63</v>
      </c>
      <c r="F92" s="250">
        <f aca="true" t="shared" si="38" ref="F92:F101">N92+P92+R92+T92</f>
        <v>5</v>
      </c>
      <c r="G92" s="250">
        <f t="shared" si="37"/>
        <v>150</v>
      </c>
      <c r="H92" s="250">
        <f aca="true" t="shared" si="39" ref="H92:H101">M92*3+O92*3</f>
        <v>12</v>
      </c>
      <c r="I92" s="358">
        <v>8</v>
      </c>
      <c r="J92" s="252"/>
      <c r="K92" s="252">
        <v>4</v>
      </c>
      <c r="L92" s="250">
        <f aca="true" t="shared" si="40" ref="L92:L99">IF(H92=I92+J92+K92,G92-H92,"!ОШИБКА!")</f>
        <v>138</v>
      </c>
      <c r="M92" s="585">
        <v>4</v>
      </c>
      <c r="N92" s="585">
        <v>5</v>
      </c>
      <c r="O92" s="585"/>
      <c r="P92" s="585"/>
      <c r="Q92" s="254"/>
      <c r="R92" s="254"/>
      <c r="S92" s="254"/>
      <c r="T92" s="254"/>
      <c r="U92" s="434">
        <v>124</v>
      </c>
      <c r="V92" s="179" t="str">
        <f>'Основні дані'!$B$1</f>
        <v>Е-М420заочна</v>
      </c>
      <c r="W92" s="367"/>
    </row>
    <row r="93" spans="1:23" s="153" customFormat="1" ht="60">
      <c r="A93" s="296" t="s">
        <v>205</v>
      </c>
      <c r="B93" s="549" t="s">
        <v>554</v>
      </c>
      <c r="C93" s="546" t="s">
        <v>503</v>
      </c>
      <c r="D93" s="546"/>
      <c r="E93" s="546" t="s">
        <v>67</v>
      </c>
      <c r="F93" s="250">
        <f t="shared" si="38"/>
        <v>4</v>
      </c>
      <c r="G93" s="250">
        <f t="shared" si="37"/>
        <v>120</v>
      </c>
      <c r="H93" s="250">
        <f t="shared" si="39"/>
        <v>12</v>
      </c>
      <c r="I93" s="358">
        <v>8</v>
      </c>
      <c r="J93" s="252"/>
      <c r="K93" s="252">
        <v>4</v>
      </c>
      <c r="L93" s="250">
        <f t="shared" si="40"/>
        <v>108</v>
      </c>
      <c r="M93" s="580">
        <v>4</v>
      </c>
      <c r="N93" s="580">
        <v>4</v>
      </c>
      <c r="O93" s="580"/>
      <c r="P93" s="580"/>
      <c r="Q93" s="252"/>
      <c r="R93" s="252"/>
      <c r="S93" s="252"/>
      <c r="T93" s="252"/>
      <c r="U93" s="435">
        <v>124</v>
      </c>
      <c r="V93" s="179" t="str">
        <f>'Основні дані'!$B$1</f>
        <v>Е-М420заочна</v>
      </c>
      <c r="W93" s="367"/>
    </row>
    <row r="94" spans="1:23" s="153" customFormat="1" ht="60">
      <c r="A94" s="296" t="s">
        <v>206</v>
      </c>
      <c r="B94" s="571" t="s">
        <v>544</v>
      </c>
      <c r="C94" s="543" t="s">
        <v>503</v>
      </c>
      <c r="D94" s="543"/>
      <c r="E94" s="544" t="s">
        <v>67</v>
      </c>
      <c r="F94" s="250">
        <f t="shared" si="38"/>
        <v>3</v>
      </c>
      <c r="G94" s="250">
        <f t="shared" si="37"/>
        <v>90</v>
      </c>
      <c r="H94" s="250">
        <f t="shared" si="39"/>
        <v>12</v>
      </c>
      <c r="I94" s="358">
        <v>8</v>
      </c>
      <c r="J94" s="252"/>
      <c r="K94" s="252">
        <v>4</v>
      </c>
      <c r="L94" s="250">
        <f t="shared" si="40"/>
        <v>78</v>
      </c>
      <c r="M94" s="591">
        <v>4</v>
      </c>
      <c r="N94" s="585">
        <v>3</v>
      </c>
      <c r="O94" s="580"/>
      <c r="P94" s="580"/>
      <c r="Q94" s="252"/>
      <c r="R94" s="252"/>
      <c r="S94" s="252"/>
      <c r="T94" s="252"/>
      <c r="U94" s="434">
        <v>124</v>
      </c>
      <c r="V94" s="179" t="str">
        <f>'Основні дані'!$B$1</f>
        <v>Е-М420заочна</v>
      </c>
      <c r="W94" s="368"/>
    </row>
    <row r="95" spans="1:23" s="153" customFormat="1" ht="90">
      <c r="A95" s="296" t="s">
        <v>207</v>
      </c>
      <c r="B95" s="549" t="s">
        <v>555</v>
      </c>
      <c r="C95" s="546" t="s">
        <v>503</v>
      </c>
      <c r="D95" s="546"/>
      <c r="E95" s="546" t="s">
        <v>63</v>
      </c>
      <c r="F95" s="250">
        <f t="shared" si="38"/>
        <v>3</v>
      </c>
      <c r="G95" s="250">
        <f t="shared" si="37"/>
        <v>90</v>
      </c>
      <c r="H95" s="250">
        <f t="shared" si="39"/>
        <v>12</v>
      </c>
      <c r="I95" s="358">
        <v>8</v>
      </c>
      <c r="J95" s="252"/>
      <c r="K95" s="252">
        <v>4</v>
      </c>
      <c r="L95" s="250">
        <f t="shared" si="40"/>
        <v>78</v>
      </c>
      <c r="M95" s="580">
        <v>4</v>
      </c>
      <c r="N95" s="580">
        <v>3</v>
      </c>
      <c r="O95" s="580"/>
      <c r="P95" s="580"/>
      <c r="Q95" s="252"/>
      <c r="R95" s="252"/>
      <c r="S95" s="252"/>
      <c r="T95" s="252"/>
      <c r="U95" s="435">
        <v>124</v>
      </c>
      <c r="V95" s="179" t="str">
        <f>'Основні дані'!$B$1</f>
        <v>Е-М420заочна</v>
      </c>
      <c r="W95" s="368"/>
    </row>
    <row r="96" spans="1:23" s="153" customFormat="1" ht="60">
      <c r="A96" s="296" t="s">
        <v>208</v>
      </c>
      <c r="B96" s="549" t="s">
        <v>556</v>
      </c>
      <c r="C96" s="543"/>
      <c r="D96" s="546" t="s">
        <v>503</v>
      </c>
      <c r="E96" s="544" t="s">
        <v>62</v>
      </c>
      <c r="F96" s="250">
        <f t="shared" si="38"/>
        <v>3</v>
      </c>
      <c r="G96" s="250">
        <f t="shared" si="37"/>
        <v>90</v>
      </c>
      <c r="H96" s="250">
        <f t="shared" si="39"/>
        <v>6</v>
      </c>
      <c r="I96" s="358">
        <v>4</v>
      </c>
      <c r="J96" s="252">
        <v>2</v>
      </c>
      <c r="K96" s="252"/>
      <c r="L96" s="250">
        <f t="shared" si="40"/>
        <v>84</v>
      </c>
      <c r="M96" s="580">
        <v>2</v>
      </c>
      <c r="N96" s="580">
        <v>3</v>
      </c>
      <c r="O96" s="580"/>
      <c r="P96" s="580"/>
      <c r="Q96" s="252"/>
      <c r="R96" s="252"/>
      <c r="S96" s="252"/>
      <c r="T96" s="252"/>
      <c r="U96" s="434">
        <v>124</v>
      </c>
      <c r="V96" s="179" t="str">
        <f>'Основні дані'!$B$1</f>
        <v>Е-М420заочна</v>
      </c>
      <c r="W96" s="368"/>
    </row>
    <row r="97" spans="1:23" s="153" customFormat="1" ht="60">
      <c r="A97" s="296" t="s">
        <v>209</v>
      </c>
      <c r="B97" s="549" t="s">
        <v>557</v>
      </c>
      <c r="C97" s="546" t="s">
        <v>505</v>
      </c>
      <c r="D97" s="546"/>
      <c r="E97" s="546" t="s">
        <v>63</v>
      </c>
      <c r="F97" s="250">
        <f t="shared" si="38"/>
        <v>6</v>
      </c>
      <c r="G97" s="250">
        <f t="shared" si="37"/>
        <v>180</v>
      </c>
      <c r="H97" s="250">
        <f t="shared" si="39"/>
        <v>18</v>
      </c>
      <c r="I97" s="358">
        <v>10</v>
      </c>
      <c r="J97" s="252"/>
      <c r="K97" s="252">
        <v>8</v>
      </c>
      <c r="L97" s="250">
        <f t="shared" si="40"/>
        <v>162</v>
      </c>
      <c r="M97" s="587"/>
      <c r="N97" s="580"/>
      <c r="O97" s="580">
        <v>6</v>
      </c>
      <c r="P97" s="580">
        <v>6</v>
      </c>
      <c r="Q97" s="252"/>
      <c r="R97" s="252"/>
      <c r="S97" s="252"/>
      <c r="T97" s="252"/>
      <c r="U97" s="435">
        <v>124</v>
      </c>
      <c r="V97" s="179" t="str">
        <f>'Основні дані'!$B$1</f>
        <v>Е-М420заочна</v>
      </c>
      <c r="W97" s="368"/>
    </row>
    <row r="98" spans="1:23" s="153" customFormat="1" ht="60">
      <c r="A98" s="296" t="s">
        <v>210</v>
      </c>
      <c r="B98" s="549" t="s">
        <v>558</v>
      </c>
      <c r="C98" s="546" t="s">
        <v>505</v>
      </c>
      <c r="D98" s="546"/>
      <c r="E98" s="546" t="s">
        <v>70</v>
      </c>
      <c r="F98" s="250">
        <f t="shared" si="38"/>
        <v>6</v>
      </c>
      <c r="G98" s="250">
        <f t="shared" si="37"/>
        <v>180</v>
      </c>
      <c r="H98" s="250">
        <f t="shared" si="39"/>
        <v>18</v>
      </c>
      <c r="I98" s="358">
        <v>10</v>
      </c>
      <c r="J98" s="252"/>
      <c r="K98" s="252">
        <v>8</v>
      </c>
      <c r="L98" s="250">
        <f t="shared" si="40"/>
        <v>162</v>
      </c>
      <c r="M98" s="587"/>
      <c r="N98" s="580"/>
      <c r="O98" s="580">
        <v>6</v>
      </c>
      <c r="P98" s="580">
        <v>6</v>
      </c>
      <c r="Q98" s="252"/>
      <c r="R98" s="252"/>
      <c r="S98" s="252"/>
      <c r="T98" s="252"/>
      <c r="U98" s="434">
        <v>124</v>
      </c>
      <c r="V98" s="179" t="str">
        <f>'Основні дані'!$B$1</f>
        <v>Е-М420заочна</v>
      </c>
      <c r="W98" s="368"/>
    </row>
    <row r="99" spans="1:23" s="153" customFormat="1" ht="27.75" hidden="1">
      <c r="A99" s="296" t="s">
        <v>211</v>
      </c>
      <c r="B99" s="234"/>
      <c r="C99" s="267"/>
      <c r="D99" s="267"/>
      <c r="E99" s="267"/>
      <c r="F99" s="250">
        <f t="shared" si="38"/>
        <v>0</v>
      </c>
      <c r="G99" s="250">
        <f t="shared" si="37"/>
        <v>0</v>
      </c>
      <c r="H99" s="250">
        <f t="shared" si="39"/>
        <v>0</v>
      </c>
      <c r="I99" s="358"/>
      <c r="J99" s="252"/>
      <c r="K99" s="252"/>
      <c r="L99" s="250">
        <f t="shared" si="40"/>
        <v>0</v>
      </c>
      <c r="M99" s="251"/>
      <c r="N99" s="252"/>
      <c r="O99" s="252"/>
      <c r="P99" s="252"/>
      <c r="Q99" s="252"/>
      <c r="R99" s="252"/>
      <c r="S99" s="252"/>
      <c r="T99" s="252"/>
      <c r="U99" s="435"/>
      <c r="V99" s="179" t="str">
        <f>'Основні дані'!$B$1</f>
        <v>Е-М420заочна</v>
      </c>
      <c r="W99" s="368"/>
    </row>
    <row r="100" spans="1:23" s="153" customFormat="1" ht="30" customHeight="1" hidden="1">
      <c r="A100" s="296" t="s">
        <v>212</v>
      </c>
      <c r="B100" s="234"/>
      <c r="C100" s="267"/>
      <c r="D100" s="267"/>
      <c r="E100" s="267"/>
      <c r="F100" s="250">
        <f t="shared" si="38"/>
        <v>0</v>
      </c>
      <c r="G100" s="250">
        <f t="shared" si="37"/>
        <v>0</v>
      </c>
      <c r="H100" s="250">
        <f t="shared" si="39"/>
        <v>0</v>
      </c>
      <c r="I100" s="358"/>
      <c r="J100" s="252"/>
      <c r="K100" s="252"/>
      <c r="L100" s="250">
        <f>IF(H100=I100+J100+K100,G100-H100,"!ОШИБКА!")</f>
        <v>0</v>
      </c>
      <c r="M100" s="251"/>
      <c r="N100" s="252"/>
      <c r="O100" s="252"/>
      <c r="P100" s="252"/>
      <c r="Q100" s="252"/>
      <c r="R100" s="252"/>
      <c r="S100" s="252"/>
      <c r="T100" s="252"/>
      <c r="U100" s="435"/>
      <c r="V100" s="179" t="str">
        <f>'Основні дані'!$B$1</f>
        <v>Е-М420заочна</v>
      </c>
      <c r="W100" s="368"/>
    </row>
    <row r="101" spans="1:23" s="153" customFormat="1" ht="36" customHeight="1" hidden="1">
      <c r="A101" s="296" t="s">
        <v>576</v>
      </c>
      <c r="B101" s="235"/>
      <c r="C101" s="266"/>
      <c r="D101" s="266"/>
      <c r="E101" s="266"/>
      <c r="F101" s="250">
        <f t="shared" si="38"/>
        <v>0</v>
      </c>
      <c r="G101" s="250">
        <f t="shared" si="37"/>
        <v>0</v>
      </c>
      <c r="H101" s="250">
        <f t="shared" si="39"/>
        <v>0</v>
      </c>
      <c r="I101" s="358"/>
      <c r="J101" s="252"/>
      <c r="K101" s="252"/>
      <c r="L101" s="250">
        <f>IF(H101=I101+J101+K101,G101-H101,"!ОШИБКА!")</f>
        <v>0</v>
      </c>
      <c r="M101" s="253"/>
      <c r="N101" s="254"/>
      <c r="O101" s="254"/>
      <c r="P101" s="254"/>
      <c r="Q101" s="254"/>
      <c r="R101" s="254"/>
      <c r="S101" s="254"/>
      <c r="T101" s="254"/>
      <c r="U101" s="435"/>
      <c r="V101" s="179"/>
      <c r="W101" s="368"/>
    </row>
    <row r="102" spans="1:22" s="153" customFormat="1" ht="55.5" customHeight="1">
      <c r="A102" s="450" t="s">
        <v>213</v>
      </c>
      <c r="B102" s="572" t="s">
        <v>559</v>
      </c>
      <c r="C102" s="462"/>
      <c r="D102" s="451"/>
      <c r="E102" s="451"/>
      <c r="F102" s="461">
        <f>IF(SUM(F103:F112)=F$34,F$34,"ОШИБКА")</f>
        <v>33</v>
      </c>
      <c r="G102" s="461">
        <f>IF(SUM(G103:G112)=G$34,G$34,"ОШИБКА")</f>
        <v>990</v>
      </c>
      <c r="H102" s="452">
        <f aca="true" t="shared" si="41" ref="H102:T102">SUM(H103:H112)</f>
        <v>96</v>
      </c>
      <c r="I102" s="453">
        <f t="shared" si="41"/>
        <v>64</v>
      </c>
      <c r="J102" s="454">
        <f t="shared" si="41"/>
        <v>20</v>
      </c>
      <c r="K102" s="454">
        <f t="shared" si="41"/>
        <v>12</v>
      </c>
      <c r="L102" s="452">
        <f t="shared" si="41"/>
        <v>894</v>
      </c>
      <c r="M102" s="455">
        <f t="shared" si="41"/>
        <v>20</v>
      </c>
      <c r="N102" s="456">
        <f t="shared" si="41"/>
        <v>21</v>
      </c>
      <c r="O102" s="456">
        <v>12</v>
      </c>
      <c r="P102" s="456">
        <f t="shared" si="41"/>
        <v>12</v>
      </c>
      <c r="Q102" s="456">
        <f t="shared" si="41"/>
        <v>0</v>
      </c>
      <c r="R102" s="456">
        <f t="shared" si="41"/>
        <v>0</v>
      </c>
      <c r="S102" s="456">
        <f t="shared" si="41"/>
        <v>0</v>
      </c>
      <c r="T102" s="456">
        <f t="shared" si="41"/>
        <v>0</v>
      </c>
      <c r="U102" s="457"/>
      <c r="V102" s="179" t="str">
        <f>'Основні дані'!$B$1</f>
        <v>Е-М420заочна</v>
      </c>
    </row>
    <row r="103" spans="1:23" s="153" customFormat="1" ht="60">
      <c r="A103" s="296" t="s">
        <v>214</v>
      </c>
      <c r="B103" s="549" t="s">
        <v>560</v>
      </c>
      <c r="C103" s="573" t="s">
        <v>503</v>
      </c>
      <c r="D103" s="573"/>
      <c r="E103" s="574" t="s">
        <v>63</v>
      </c>
      <c r="F103" s="250">
        <f>N103+P103+R103+T103</f>
        <v>5</v>
      </c>
      <c r="G103" s="250">
        <f aca="true" t="shared" si="42" ref="G103:G112">F103*30</f>
        <v>150</v>
      </c>
      <c r="H103" s="250">
        <f>M103*3+O103*3</f>
        <v>12</v>
      </c>
      <c r="I103" s="358">
        <v>8</v>
      </c>
      <c r="J103" s="252"/>
      <c r="K103" s="252">
        <v>4</v>
      </c>
      <c r="L103" s="250">
        <f>IF(H103=I103+J103+K103,G103-H103,"!ОШИБКА!")</f>
        <v>138</v>
      </c>
      <c r="M103" s="605">
        <v>4</v>
      </c>
      <c r="N103" s="606">
        <v>5</v>
      </c>
      <c r="O103" s="610"/>
      <c r="P103" s="610"/>
      <c r="Q103" s="610"/>
      <c r="R103" s="610"/>
      <c r="S103" s="610"/>
      <c r="T103" s="610"/>
      <c r="U103" s="608">
        <v>134</v>
      </c>
      <c r="V103" s="179" t="str">
        <f>'Основні дані'!$B$1</f>
        <v>Е-М420заочна</v>
      </c>
      <c r="W103" s="367"/>
    </row>
    <row r="104" spans="1:23" s="153" customFormat="1" ht="39.75" customHeight="1">
      <c r="A104" s="296" t="s">
        <v>215</v>
      </c>
      <c r="B104" s="549" t="s">
        <v>561</v>
      </c>
      <c r="C104" s="573" t="s">
        <v>503</v>
      </c>
      <c r="D104" s="578"/>
      <c r="E104" s="578" t="s">
        <v>63</v>
      </c>
      <c r="F104" s="250">
        <f aca="true" t="shared" si="43" ref="F104:F112">N104+P104+R104+T104</f>
        <v>5</v>
      </c>
      <c r="G104" s="250">
        <f t="shared" si="42"/>
        <v>150</v>
      </c>
      <c r="H104" s="250">
        <f aca="true" t="shared" si="44" ref="H104:H112">M104*3+O104*3</f>
        <v>12</v>
      </c>
      <c r="I104" s="358">
        <v>8</v>
      </c>
      <c r="J104" s="252">
        <v>4</v>
      </c>
      <c r="K104" s="252"/>
      <c r="L104" s="250">
        <f aca="true" t="shared" si="45" ref="L104:L112">IF(H104=I104+J104+K104,G104-H104,"!ОШИБКА!")</f>
        <v>138</v>
      </c>
      <c r="M104" s="611">
        <v>4</v>
      </c>
      <c r="N104" s="610">
        <v>5</v>
      </c>
      <c r="O104" s="610"/>
      <c r="P104" s="610"/>
      <c r="Q104" s="610"/>
      <c r="R104" s="610"/>
      <c r="S104" s="610"/>
      <c r="T104" s="610"/>
      <c r="U104" s="608">
        <v>134</v>
      </c>
      <c r="V104" s="179" t="str">
        <f>'Основні дані'!$B$1</f>
        <v>Е-М420заочна</v>
      </c>
      <c r="W104" s="367"/>
    </row>
    <row r="105" spans="1:23" s="153" customFormat="1" ht="60">
      <c r="A105" s="296" t="s">
        <v>216</v>
      </c>
      <c r="B105" s="549" t="s">
        <v>562</v>
      </c>
      <c r="C105" s="575" t="s">
        <v>503</v>
      </c>
      <c r="D105" s="575"/>
      <c r="E105" s="575" t="s">
        <v>63</v>
      </c>
      <c r="F105" s="250">
        <f t="shared" si="43"/>
        <v>3</v>
      </c>
      <c r="G105" s="250">
        <f t="shared" si="42"/>
        <v>90</v>
      </c>
      <c r="H105" s="250">
        <f t="shared" si="44"/>
        <v>12</v>
      </c>
      <c r="I105" s="358">
        <v>8</v>
      </c>
      <c r="J105" s="252">
        <v>4</v>
      </c>
      <c r="K105" s="252"/>
      <c r="L105" s="250">
        <f t="shared" si="45"/>
        <v>78</v>
      </c>
      <c r="M105" s="605">
        <v>4</v>
      </c>
      <c r="N105" s="606">
        <v>3</v>
      </c>
      <c r="O105" s="606"/>
      <c r="P105" s="606"/>
      <c r="Q105" s="606"/>
      <c r="R105" s="606"/>
      <c r="S105" s="606"/>
      <c r="T105" s="606"/>
      <c r="U105" s="608">
        <v>134</v>
      </c>
      <c r="V105" s="179" t="str">
        <f>'Основні дані'!$B$1</f>
        <v>Е-М420заочна</v>
      </c>
      <c r="W105" s="367"/>
    </row>
    <row r="106" spans="1:23" s="153" customFormat="1" ht="90">
      <c r="A106" s="296" t="s">
        <v>217</v>
      </c>
      <c r="B106" s="549" t="s">
        <v>563</v>
      </c>
      <c r="C106" s="576"/>
      <c r="D106" s="577">
        <v>9</v>
      </c>
      <c r="E106" s="575" t="s">
        <v>63</v>
      </c>
      <c r="F106" s="250">
        <f t="shared" si="43"/>
        <v>4</v>
      </c>
      <c r="G106" s="250">
        <f t="shared" si="42"/>
        <v>120</v>
      </c>
      <c r="H106" s="250">
        <f t="shared" si="44"/>
        <v>12</v>
      </c>
      <c r="I106" s="358">
        <v>8</v>
      </c>
      <c r="J106" s="252">
        <v>4</v>
      </c>
      <c r="K106" s="252"/>
      <c r="L106" s="250">
        <f t="shared" si="45"/>
        <v>108</v>
      </c>
      <c r="M106" s="605">
        <v>4</v>
      </c>
      <c r="N106" s="606">
        <v>4</v>
      </c>
      <c r="O106" s="606"/>
      <c r="P106" s="606"/>
      <c r="Q106" s="606"/>
      <c r="R106" s="606"/>
      <c r="S106" s="606"/>
      <c r="T106" s="606"/>
      <c r="U106" s="608">
        <v>134</v>
      </c>
      <c r="V106" s="179" t="str">
        <f>'Основні дані'!$B$1</f>
        <v>Е-М420заочна</v>
      </c>
      <c r="W106" s="368"/>
    </row>
    <row r="107" spans="1:23" s="153" customFormat="1" ht="30">
      <c r="A107" s="296" t="s">
        <v>218</v>
      </c>
      <c r="B107" s="549" t="s">
        <v>564</v>
      </c>
      <c r="C107" s="576">
        <v>9</v>
      </c>
      <c r="D107" s="575"/>
      <c r="E107" s="575" t="s">
        <v>63</v>
      </c>
      <c r="F107" s="250">
        <f t="shared" si="43"/>
        <v>4</v>
      </c>
      <c r="G107" s="250">
        <f t="shared" si="42"/>
        <v>120</v>
      </c>
      <c r="H107" s="250">
        <f t="shared" si="44"/>
        <v>12</v>
      </c>
      <c r="I107" s="358">
        <v>8</v>
      </c>
      <c r="J107" s="252">
        <v>4</v>
      </c>
      <c r="K107" s="252"/>
      <c r="L107" s="250">
        <f t="shared" si="45"/>
        <v>108</v>
      </c>
      <c r="M107" s="605">
        <v>4</v>
      </c>
      <c r="N107" s="606">
        <v>4</v>
      </c>
      <c r="O107" s="610"/>
      <c r="P107" s="610"/>
      <c r="Q107" s="610"/>
      <c r="R107" s="610"/>
      <c r="S107" s="610"/>
      <c r="T107" s="610"/>
      <c r="U107" s="608">
        <v>134</v>
      </c>
      <c r="V107" s="179" t="str">
        <f>'Основні дані'!$B$1</f>
        <v>Е-М420заочна</v>
      </c>
      <c r="W107" s="368"/>
    </row>
    <row r="108" spans="1:23" s="153" customFormat="1" ht="60">
      <c r="A108" s="296" t="s">
        <v>219</v>
      </c>
      <c r="B108" s="549" t="s">
        <v>565</v>
      </c>
      <c r="C108" s="575" t="s">
        <v>505</v>
      </c>
      <c r="D108" s="575"/>
      <c r="E108" s="575" t="s">
        <v>71</v>
      </c>
      <c r="F108" s="250">
        <f t="shared" si="43"/>
        <v>4</v>
      </c>
      <c r="G108" s="250">
        <f t="shared" si="42"/>
        <v>120</v>
      </c>
      <c r="H108" s="250">
        <f t="shared" si="44"/>
        <v>12</v>
      </c>
      <c r="I108" s="358">
        <v>8</v>
      </c>
      <c r="J108" s="252"/>
      <c r="K108" s="252">
        <v>4</v>
      </c>
      <c r="L108" s="250">
        <f t="shared" si="45"/>
        <v>108</v>
      </c>
      <c r="M108" s="605"/>
      <c r="N108" s="606"/>
      <c r="O108" s="607">
        <v>4</v>
      </c>
      <c r="P108" s="607">
        <v>4</v>
      </c>
      <c r="Q108" s="610"/>
      <c r="R108" s="610"/>
      <c r="S108" s="610"/>
      <c r="T108" s="610"/>
      <c r="U108" s="608">
        <v>134</v>
      </c>
      <c r="V108" s="179" t="str">
        <f>'Основні дані'!$B$1</f>
        <v>Е-М420заочна</v>
      </c>
      <c r="W108" s="368"/>
    </row>
    <row r="109" spans="1:23" s="153" customFormat="1" ht="61.5" customHeight="1">
      <c r="A109" s="296" t="s">
        <v>220</v>
      </c>
      <c r="B109" s="549" t="s">
        <v>566</v>
      </c>
      <c r="C109" s="575" t="s">
        <v>505</v>
      </c>
      <c r="D109" s="575"/>
      <c r="E109" s="575" t="s">
        <v>63</v>
      </c>
      <c r="F109" s="250">
        <f t="shared" si="43"/>
        <v>4</v>
      </c>
      <c r="G109" s="250">
        <f t="shared" si="42"/>
        <v>120</v>
      </c>
      <c r="H109" s="250">
        <f t="shared" si="44"/>
        <v>12</v>
      </c>
      <c r="I109" s="358">
        <v>8</v>
      </c>
      <c r="J109" s="252"/>
      <c r="K109" s="252">
        <v>4</v>
      </c>
      <c r="L109" s="250">
        <f t="shared" si="45"/>
        <v>108</v>
      </c>
      <c r="M109" s="605"/>
      <c r="N109" s="606"/>
      <c r="O109" s="606">
        <v>4</v>
      </c>
      <c r="P109" s="606">
        <v>4</v>
      </c>
      <c r="Q109" s="610"/>
      <c r="R109" s="610"/>
      <c r="S109" s="610"/>
      <c r="T109" s="610"/>
      <c r="U109" s="608">
        <v>134</v>
      </c>
      <c r="V109" s="179" t="str">
        <f>'Основні дані'!$B$1</f>
        <v>Е-М420заочна</v>
      </c>
      <c r="W109" s="368"/>
    </row>
    <row r="110" spans="1:23" s="153" customFormat="1" ht="60.75" thickBot="1">
      <c r="A110" s="296" t="s">
        <v>221</v>
      </c>
      <c r="B110" s="549" t="s">
        <v>567</v>
      </c>
      <c r="C110" s="576">
        <v>10</v>
      </c>
      <c r="D110" s="579"/>
      <c r="E110" s="575" t="s">
        <v>63</v>
      </c>
      <c r="F110" s="250">
        <f t="shared" si="43"/>
        <v>4</v>
      </c>
      <c r="G110" s="250">
        <f t="shared" si="42"/>
        <v>120</v>
      </c>
      <c r="H110" s="250">
        <f t="shared" si="44"/>
        <v>12</v>
      </c>
      <c r="I110" s="358">
        <v>8</v>
      </c>
      <c r="J110" s="252">
        <v>4</v>
      </c>
      <c r="K110" s="252"/>
      <c r="L110" s="250">
        <f t="shared" si="45"/>
        <v>108</v>
      </c>
      <c r="M110" s="605"/>
      <c r="N110" s="609"/>
      <c r="O110" s="606">
        <v>4</v>
      </c>
      <c r="P110" s="606">
        <v>4</v>
      </c>
      <c r="Q110" s="610"/>
      <c r="R110" s="610"/>
      <c r="S110" s="610"/>
      <c r="T110" s="610"/>
      <c r="U110" s="608">
        <v>134</v>
      </c>
      <c r="V110" s="179" t="str">
        <f>'Основні дані'!$B$1</f>
        <v>Е-М420заочна</v>
      </c>
      <c r="W110" s="368"/>
    </row>
    <row r="111" spans="1:23" s="153" customFormat="1" ht="30" hidden="1">
      <c r="A111" s="296" t="s">
        <v>222</v>
      </c>
      <c r="B111" s="234"/>
      <c r="C111" s="546"/>
      <c r="D111" s="546"/>
      <c r="E111" s="546"/>
      <c r="F111" s="613">
        <f t="shared" si="43"/>
        <v>0</v>
      </c>
      <c r="G111" s="613">
        <f t="shared" si="42"/>
        <v>0</v>
      </c>
      <c r="H111" s="613">
        <f t="shared" si="44"/>
        <v>0</v>
      </c>
      <c r="I111" s="614"/>
      <c r="J111" s="580"/>
      <c r="K111" s="580"/>
      <c r="L111" s="613">
        <f t="shared" si="45"/>
        <v>0</v>
      </c>
      <c r="M111" s="587"/>
      <c r="N111" s="580"/>
      <c r="O111" s="580"/>
      <c r="P111" s="580"/>
      <c r="Q111" s="580"/>
      <c r="R111" s="580"/>
      <c r="S111" s="580"/>
      <c r="T111" s="580"/>
      <c r="U111" s="588"/>
      <c r="V111" s="179" t="str">
        <f>'Основні дані'!$B$1</f>
        <v>Е-М420заочна</v>
      </c>
      <c r="W111" s="368"/>
    </row>
    <row r="112" spans="1:23" s="153" customFormat="1" ht="37.5" customHeight="1" hidden="1" thickBot="1">
      <c r="A112" s="296" t="s">
        <v>223</v>
      </c>
      <c r="B112" s="234"/>
      <c r="C112" s="546"/>
      <c r="D112" s="546"/>
      <c r="E112" s="546"/>
      <c r="F112" s="613">
        <f t="shared" si="43"/>
        <v>0</v>
      </c>
      <c r="G112" s="613">
        <f t="shared" si="42"/>
        <v>0</v>
      </c>
      <c r="H112" s="613">
        <f t="shared" si="44"/>
        <v>0</v>
      </c>
      <c r="I112" s="614"/>
      <c r="J112" s="580"/>
      <c r="K112" s="580"/>
      <c r="L112" s="613">
        <f t="shared" si="45"/>
        <v>0</v>
      </c>
      <c r="M112" s="587"/>
      <c r="N112" s="580"/>
      <c r="O112" s="580"/>
      <c r="P112" s="580"/>
      <c r="Q112" s="580"/>
      <c r="R112" s="580"/>
      <c r="S112" s="580"/>
      <c r="T112" s="580"/>
      <c r="U112" s="588"/>
      <c r="V112" s="179" t="str">
        <f>'Основні дані'!$B$1</f>
        <v>Е-М420заочна</v>
      </c>
      <c r="W112" s="368"/>
    </row>
    <row r="113" spans="1:22" s="153" customFormat="1" ht="53.25" customHeight="1" hidden="1">
      <c r="A113" s="450" t="s">
        <v>224</v>
      </c>
      <c r="B113" s="460" t="s">
        <v>225</v>
      </c>
      <c r="C113" s="462"/>
      <c r="D113" s="451"/>
      <c r="E113" s="451"/>
      <c r="F113" s="461" t="str">
        <f>IF(SUM(F114:F123)=F$34,F$34,"ОШИБКА")</f>
        <v>ОШИБКА</v>
      </c>
      <c r="G113" s="461" t="str">
        <f>IF(SUM(G114:G123)=G$34,G$34,"ОШИБКА")</f>
        <v>ОШИБКА</v>
      </c>
      <c r="H113" s="452">
        <f aca="true" t="shared" si="46" ref="H113:T113">SUM(H114:H123)</f>
        <v>0</v>
      </c>
      <c r="I113" s="453">
        <f t="shared" si="46"/>
        <v>0</v>
      </c>
      <c r="J113" s="454">
        <f t="shared" si="46"/>
        <v>0</v>
      </c>
      <c r="K113" s="454">
        <f t="shared" si="46"/>
        <v>0</v>
      </c>
      <c r="L113" s="452">
        <f t="shared" si="46"/>
        <v>0</v>
      </c>
      <c r="M113" s="455">
        <f t="shared" si="46"/>
        <v>0</v>
      </c>
      <c r="N113" s="456">
        <f t="shared" si="46"/>
        <v>0</v>
      </c>
      <c r="O113" s="456">
        <f t="shared" si="46"/>
        <v>0</v>
      </c>
      <c r="P113" s="456">
        <f t="shared" si="46"/>
        <v>0</v>
      </c>
      <c r="Q113" s="456">
        <f t="shared" si="46"/>
        <v>0</v>
      </c>
      <c r="R113" s="456">
        <f t="shared" si="46"/>
        <v>0</v>
      </c>
      <c r="S113" s="456">
        <f t="shared" si="46"/>
        <v>0</v>
      </c>
      <c r="T113" s="456">
        <f t="shared" si="46"/>
        <v>0</v>
      </c>
      <c r="U113" s="457"/>
      <c r="V113" s="179" t="str">
        <f>'Основні дані'!$B$1</f>
        <v>Е-М420заочна</v>
      </c>
    </row>
    <row r="114" spans="1:23" s="153" customFormat="1" ht="27.75" hidden="1">
      <c r="A114" s="296" t="s">
        <v>226</v>
      </c>
      <c r="B114" s="234"/>
      <c r="C114" s="267"/>
      <c r="D114" s="267"/>
      <c r="E114" s="267"/>
      <c r="F114" s="250">
        <f>N114+P114+R114+T114</f>
        <v>0</v>
      </c>
      <c r="G114" s="250">
        <f aca="true" t="shared" si="47" ref="G114:G123">F114*30</f>
        <v>0</v>
      </c>
      <c r="H114" s="250">
        <f>M114*3+O114*3</f>
        <v>0</v>
      </c>
      <c r="I114" s="358"/>
      <c r="J114" s="252"/>
      <c r="K114" s="252"/>
      <c r="L114" s="250">
        <f>IF(H114=I114+J114+K114,G114-H114,"!ОШИБКА!")</f>
        <v>0</v>
      </c>
      <c r="M114" s="251"/>
      <c r="N114" s="252"/>
      <c r="O114" s="252"/>
      <c r="P114" s="252"/>
      <c r="Q114" s="252"/>
      <c r="R114" s="252"/>
      <c r="S114" s="252"/>
      <c r="T114" s="252"/>
      <c r="U114" s="435"/>
      <c r="V114" s="179" t="str">
        <f>'Основні дані'!$B$1</f>
        <v>Е-М420заочна</v>
      </c>
      <c r="W114" s="367"/>
    </row>
    <row r="115" spans="1:23" s="153" customFormat="1" ht="27.75" hidden="1">
      <c r="A115" s="296" t="s">
        <v>227</v>
      </c>
      <c r="B115" s="234"/>
      <c r="C115" s="267"/>
      <c r="D115" s="267"/>
      <c r="E115" s="267"/>
      <c r="F115" s="250">
        <f aca="true" t="shared" si="48" ref="F115:F123">N115+P115+R115+T115</f>
        <v>0</v>
      </c>
      <c r="G115" s="250">
        <f t="shared" si="47"/>
        <v>0</v>
      </c>
      <c r="H115" s="250">
        <f aca="true" t="shared" si="49" ref="H115:H123">M115*3+O115*3</f>
        <v>0</v>
      </c>
      <c r="I115" s="358"/>
      <c r="J115" s="252"/>
      <c r="K115" s="252"/>
      <c r="L115" s="250">
        <f aca="true" t="shared" si="50" ref="L115:L123">IF(H115=I115+J115+K115,G115-H115,"!ОШИБКА!")</f>
        <v>0</v>
      </c>
      <c r="M115" s="251"/>
      <c r="N115" s="252"/>
      <c r="O115" s="252"/>
      <c r="P115" s="252"/>
      <c r="Q115" s="252"/>
      <c r="R115" s="252"/>
      <c r="S115" s="252"/>
      <c r="T115" s="252"/>
      <c r="U115" s="435"/>
      <c r="V115" s="179" t="str">
        <f>'Основні дані'!$B$1</f>
        <v>Е-М420заочна</v>
      </c>
      <c r="W115" s="367"/>
    </row>
    <row r="116" spans="1:23" s="153" customFormat="1" ht="27.75" hidden="1">
      <c r="A116" s="296" t="s">
        <v>228</v>
      </c>
      <c r="B116" s="234"/>
      <c r="C116" s="267"/>
      <c r="D116" s="267"/>
      <c r="E116" s="267"/>
      <c r="F116" s="250">
        <f t="shared" si="48"/>
        <v>0</v>
      </c>
      <c r="G116" s="250">
        <f t="shared" si="47"/>
        <v>0</v>
      </c>
      <c r="H116" s="250">
        <f t="shared" si="49"/>
        <v>0</v>
      </c>
      <c r="I116" s="358"/>
      <c r="J116" s="252"/>
      <c r="K116" s="252"/>
      <c r="L116" s="250">
        <f t="shared" si="50"/>
        <v>0</v>
      </c>
      <c r="M116" s="251"/>
      <c r="N116" s="252"/>
      <c r="O116" s="252"/>
      <c r="P116" s="252"/>
      <c r="Q116" s="252"/>
      <c r="R116" s="252"/>
      <c r="S116" s="252"/>
      <c r="T116" s="252"/>
      <c r="U116" s="435"/>
      <c r="V116" s="179" t="str">
        <f>'Основні дані'!$B$1</f>
        <v>Е-М420заочна</v>
      </c>
      <c r="W116" s="367"/>
    </row>
    <row r="117" spans="1:23" s="153" customFormat="1" ht="27.75" hidden="1">
      <c r="A117" s="296" t="s">
        <v>229</v>
      </c>
      <c r="B117" s="234"/>
      <c r="C117" s="267"/>
      <c r="D117" s="267"/>
      <c r="E117" s="267"/>
      <c r="F117" s="250">
        <f t="shared" si="48"/>
        <v>0</v>
      </c>
      <c r="G117" s="250">
        <f t="shared" si="47"/>
        <v>0</v>
      </c>
      <c r="H117" s="250">
        <f t="shared" si="49"/>
        <v>0</v>
      </c>
      <c r="I117" s="358"/>
      <c r="J117" s="252"/>
      <c r="K117" s="252"/>
      <c r="L117" s="250">
        <f t="shared" si="50"/>
        <v>0</v>
      </c>
      <c r="M117" s="251"/>
      <c r="N117" s="252"/>
      <c r="O117" s="252"/>
      <c r="P117" s="252"/>
      <c r="Q117" s="252"/>
      <c r="R117" s="252"/>
      <c r="S117" s="252"/>
      <c r="T117" s="252"/>
      <c r="U117" s="435"/>
      <c r="V117" s="179" t="str">
        <f>'Основні дані'!$B$1</f>
        <v>Е-М420заочна</v>
      </c>
      <c r="W117" s="368"/>
    </row>
    <row r="118" spans="1:23" s="153" customFormat="1" ht="27.75" hidden="1">
      <c r="A118" s="296" t="s">
        <v>230</v>
      </c>
      <c r="B118" s="234"/>
      <c r="C118" s="267"/>
      <c r="D118" s="267"/>
      <c r="E118" s="267"/>
      <c r="F118" s="250">
        <f t="shared" si="48"/>
        <v>0</v>
      </c>
      <c r="G118" s="250">
        <f t="shared" si="47"/>
        <v>0</v>
      </c>
      <c r="H118" s="250">
        <f t="shared" si="49"/>
        <v>0</v>
      </c>
      <c r="I118" s="358"/>
      <c r="J118" s="252"/>
      <c r="K118" s="252"/>
      <c r="L118" s="250">
        <f t="shared" si="50"/>
        <v>0</v>
      </c>
      <c r="M118" s="251"/>
      <c r="N118" s="252"/>
      <c r="O118" s="252"/>
      <c r="P118" s="252"/>
      <c r="Q118" s="252"/>
      <c r="R118" s="252"/>
      <c r="S118" s="252"/>
      <c r="T118" s="252"/>
      <c r="U118" s="435"/>
      <c r="V118" s="179" t="str">
        <f>'Основні дані'!$B$1</f>
        <v>Е-М420заочна</v>
      </c>
      <c r="W118" s="368"/>
    </row>
    <row r="119" spans="1:23" s="153" customFormat="1" ht="27.75" hidden="1">
      <c r="A119" s="296" t="s">
        <v>231</v>
      </c>
      <c r="B119" s="234"/>
      <c r="C119" s="267"/>
      <c r="D119" s="267"/>
      <c r="E119" s="267"/>
      <c r="F119" s="250">
        <f t="shared" si="48"/>
        <v>0</v>
      </c>
      <c r="G119" s="250">
        <f t="shared" si="47"/>
        <v>0</v>
      </c>
      <c r="H119" s="250">
        <f t="shared" si="49"/>
        <v>0</v>
      </c>
      <c r="I119" s="358"/>
      <c r="J119" s="252"/>
      <c r="K119" s="252"/>
      <c r="L119" s="250">
        <f t="shared" si="50"/>
        <v>0</v>
      </c>
      <c r="M119" s="251"/>
      <c r="N119" s="252"/>
      <c r="O119" s="252"/>
      <c r="P119" s="252"/>
      <c r="Q119" s="252"/>
      <c r="R119" s="252"/>
      <c r="S119" s="252"/>
      <c r="T119" s="252"/>
      <c r="U119" s="435"/>
      <c r="V119" s="179" t="str">
        <f>'Основні дані'!$B$1</f>
        <v>Е-М420заочна</v>
      </c>
      <c r="W119" s="368"/>
    </row>
    <row r="120" spans="1:23" s="153" customFormat="1" ht="27.75" hidden="1">
      <c r="A120" s="296" t="s">
        <v>232</v>
      </c>
      <c r="B120" s="234"/>
      <c r="C120" s="267"/>
      <c r="D120" s="267"/>
      <c r="E120" s="267"/>
      <c r="F120" s="250">
        <f t="shared" si="48"/>
        <v>0</v>
      </c>
      <c r="G120" s="250">
        <f t="shared" si="47"/>
        <v>0</v>
      </c>
      <c r="H120" s="250">
        <f t="shared" si="49"/>
        <v>0</v>
      </c>
      <c r="I120" s="358"/>
      <c r="J120" s="252"/>
      <c r="K120" s="252"/>
      <c r="L120" s="250">
        <f t="shared" si="50"/>
        <v>0</v>
      </c>
      <c r="M120" s="251"/>
      <c r="N120" s="252"/>
      <c r="O120" s="252"/>
      <c r="P120" s="252"/>
      <c r="Q120" s="252"/>
      <c r="R120" s="252"/>
      <c r="S120" s="252"/>
      <c r="T120" s="252"/>
      <c r="U120" s="435"/>
      <c r="V120" s="179" t="str">
        <f>'Основні дані'!$B$1</f>
        <v>Е-М420заочна</v>
      </c>
      <c r="W120" s="368"/>
    </row>
    <row r="121" spans="1:23" s="153" customFormat="1" ht="27.75" hidden="1">
      <c r="A121" s="296" t="s">
        <v>233</v>
      </c>
      <c r="B121" s="234"/>
      <c r="C121" s="267"/>
      <c r="D121" s="267"/>
      <c r="E121" s="267"/>
      <c r="F121" s="250">
        <f t="shared" si="48"/>
        <v>0</v>
      </c>
      <c r="G121" s="250">
        <f t="shared" si="47"/>
        <v>0</v>
      </c>
      <c r="H121" s="250">
        <f t="shared" si="49"/>
        <v>0</v>
      </c>
      <c r="I121" s="358"/>
      <c r="J121" s="252"/>
      <c r="K121" s="252"/>
      <c r="L121" s="250">
        <f t="shared" si="50"/>
        <v>0</v>
      </c>
      <c r="M121" s="251"/>
      <c r="N121" s="252"/>
      <c r="O121" s="252"/>
      <c r="P121" s="252"/>
      <c r="Q121" s="252"/>
      <c r="R121" s="252"/>
      <c r="S121" s="252"/>
      <c r="T121" s="252"/>
      <c r="U121" s="435"/>
      <c r="V121" s="179" t="str">
        <f>'Основні дані'!$B$1</f>
        <v>Е-М420заочна</v>
      </c>
      <c r="W121" s="368"/>
    </row>
    <row r="122" spans="1:23" s="153" customFormat="1" ht="27.75" hidden="1">
      <c r="A122" s="296" t="s">
        <v>234</v>
      </c>
      <c r="B122" s="234"/>
      <c r="C122" s="267"/>
      <c r="D122" s="267"/>
      <c r="E122" s="267"/>
      <c r="F122" s="250">
        <f t="shared" si="48"/>
        <v>0</v>
      </c>
      <c r="G122" s="250">
        <f t="shared" si="47"/>
        <v>0</v>
      </c>
      <c r="H122" s="250">
        <f t="shared" si="49"/>
        <v>0</v>
      </c>
      <c r="I122" s="358"/>
      <c r="J122" s="252"/>
      <c r="K122" s="252"/>
      <c r="L122" s="250">
        <f t="shared" si="50"/>
        <v>0</v>
      </c>
      <c r="M122" s="251"/>
      <c r="N122" s="252"/>
      <c r="O122" s="252"/>
      <c r="P122" s="252"/>
      <c r="Q122" s="252"/>
      <c r="R122" s="252"/>
      <c r="S122" s="252"/>
      <c r="T122" s="252"/>
      <c r="U122" s="435"/>
      <c r="V122" s="179" t="str">
        <f>'Основні дані'!$B$1</f>
        <v>Е-М420заочна</v>
      </c>
      <c r="W122" s="368"/>
    </row>
    <row r="123" spans="1:23" s="153" customFormat="1" ht="27.75" hidden="1">
      <c r="A123" s="296" t="s">
        <v>235</v>
      </c>
      <c r="B123" s="234"/>
      <c r="C123" s="267"/>
      <c r="D123" s="267"/>
      <c r="E123" s="267"/>
      <c r="F123" s="250">
        <f t="shared" si="48"/>
        <v>0</v>
      </c>
      <c r="G123" s="250">
        <f t="shared" si="47"/>
        <v>0</v>
      </c>
      <c r="H123" s="250">
        <f t="shared" si="49"/>
        <v>0</v>
      </c>
      <c r="I123" s="358"/>
      <c r="J123" s="252"/>
      <c r="K123" s="252"/>
      <c r="L123" s="250">
        <f t="shared" si="50"/>
        <v>0</v>
      </c>
      <c r="M123" s="251"/>
      <c r="N123" s="252"/>
      <c r="O123" s="252"/>
      <c r="P123" s="252"/>
      <c r="Q123" s="252"/>
      <c r="R123" s="252"/>
      <c r="S123" s="252"/>
      <c r="T123" s="252"/>
      <c r="U123" s="435"/>
      <c r="V123" s="179" t="str">
        <f>'Основні дані'!$B$1</f>
        <v>Е-М420заочна</v>
      </c>
      <c r="W123" s="368"/>
    </row>
    <row r="124" spans="1:22" s="153" customFormat="1" ht="27" hidden="1">
      <c r="A124" s="450" t="s">
        <v>236</v>
      </c>
      <c r="B124" s="460" t="s">
        <v>237</v>
      </c>
      <c r="C124" s="462"/>
      <c r="D124" s="451"/>
      <c r="E124" s="451"/>
      <c r="F124" s="461" t="str">
        <f>IF(SUM(F125:F134)=F$34,F$34,"ОШИБКА")</f>
        <v>ОШИБКА</v>
      </c>
      <c r="G124" s="461" t="str">
        <f>IF(SUM(G125:G134)=G$34,G$34,"ОШИБКА")</f>
        <v>ОШИБКА</v>
      </c>
      <c r="H124" s="452">
        <f aca="true" t="shared" si="51" ref="H124:T124">SUM(H125:H134)</f>
        <v>0</v>
      </c>
      <c r="I124" s="453">
        <f t="shared" si="51"/>
        <v>0</v>
      </c>
      <c r="J124" s="454">
        <f t="shared" si="51"/>
        <v>0</v>
      </c>
      <c r="K124" s="454">
        <f t="shared" si="51"/>
        <v>0</v>
      </c>
      <c r="L124" s="452">
        <f t="shared" si="51"/>
        <v>0</v>
      </c>
      <c r="M124" s="455">
        <f t="shared" si="51"/>
        <v>0</v>
      </c>
      <c r="N124" s="456">
        <f t="shared" si="51"/>
        <v>0</v>
      </c>
      <c r="O124" s="456">
        <f t="shared" si="51"/>
        <v>0</v>
      </c>
      <c r="P124" s="456">
        <f t="shared" si="51"/>
        <v>0</v>
      </c>
      <c r="Q124" s="456">
        <f t="shared" si="51"/>
        <v>0</v>
      </c>
      <c r="R124" s="456">
        <f t="shared" si="51"/>
        <v>0</v>
      </c>
      <c r="S124" s="456">
        <f t="shared" si="51"/>
        <v>0</v>
      </c>
      <c r="T124" s="456">
        <f t="shared" si="51"/>
        <v>0</v>
      </c>
      <c r="U124" s="457"/>
      <c r="V124" s="179" t="str">
        <f>'Основні дані'!$B$1</f>
        <v>Е-М420заочна</v>
      </c>
    </row>
    <row r="125" spans="1:23" s="153" customFormat="1" ht="27.75" hidden="1">
      <c r="A125" s="296" t="s">
        <v>238</v>
      </c>
      <c r="B125" s="234"/>
      <c r="C125" s="267"/>
      <c r="D125" s="267"/>
      <c r="E125" s="267"/>
      <c r="F125" s="250">
        <f>N125+P125+R125+T125</f>
        <v>0</v>
      </c>
      <c r="G125" s="250">
        <f aca="true" t="shared" si="52" ref="G125:G134">F125*30</f>
        <v>0</v>
      </c>
      <c r="H125" s="250">
        <f>M125*3+O125*3</f>
        <v>0</v>
      </c>
      <c r="I125" s="358"/>
      <c r="J125" s="252"/>
      <c r="K125" s="252"/>
      <c r="L125" s="250">
        <f>IF(H125=I125+J125+K125,G125-H125,"!ОШИБКА!")</f>
        <v>0</v>
      </c>
      <c r="M125" s="251"/>
      <c r="N125" s="252"/>
      <c r="O125" s="252"/>
      <c r="P125" s="252"/>
      <c r="Q125" s="252"/>
      <c r="R125" s="252"/>
      <c r="S125" s="252"/>
      <c r="T125" s="252"/>
      <c r="U125" s="435"/>
      <c r="V125" s="179" t="str">
        <f>'Основні дані'!$B$1</f>
        <v>Е-М420заочна</v>
      </c>
      <c r="W125" s="367"/>
    </row>
    <row r="126" spans="1:23" s="153" customFormat="1" ht="27.75" hidden="1">
      <c r="A126" s="296" t="s">
        <v>239</v>
      </c>
      <c r="B126" s="234"/>
      <c r="C126" s="267"/>
      <c r="D126" s="267"/>
      <c r="E126" s="267"/>
      <c r="F126" s="250">
        <f aca="true" t="shared" si="53" ref="F126:F134">N126+P126+R126+T126</f>
        <v>0</v>
      </c>
      <c r="G126" s="250">
        <f t="shared" si="52"/>
        <v>0</v>
      </c>
      <c r="H126" s="250">
        <f aca="true" t="shared" si="54" ref="H126:H134">M126*3+O126*3</f>
        <v>0</v>
      </c>
      <c r="I126" s="358"/>
      <c r="J126" s="252"/>
      <c r="K126" s="252"/>
      <c r="L126" s="250">
        <f aca="true" t="shared" si="55" ref="L126:L134">IF(H126=I126+J126+K126,G126-H126,"!ОШИБКА!")</f>
        <v>0</v>
      </c>
      <c r="M126" s="251"/>
      <c r="N126" s="252"/>
      <c r="O126" s="252"/>
      <c r="P126" s="252"/>
      <c r="Q126" s="252"/>
      <c r="R126" s="252"/>
      <c r="S126" s="252"/>
      <c r="T126" s="252"/>
      <c r="U126" s="435"/>
      <c r="V126" s="179" t="str">
        <f>'Основні дані'!$B$1</f>
        <v>Е-М420заочна</v>
      </c>
      <c r="W126" s="367"/>
    </row>
    <row r="127" spans="1:23" s="153" customFormat="1" ht="27.75" hidden="1">
      <c r="A127" s="296" t="s">
        <v>240</v>
      </c>
      <c r="B127" s="234"/>
      <c r="C127" s="267"/>
      <c r="D127" s="267"/>
      <c r="E127" s="267"/>
      <c r="F127" s="250">
        <f t="shared" si="53"/>
        <v>0</v>
      </c>
      <c r="G127" s="250">
        <f t="shared" si="52"/>
        <v>0</v>
      </c>
      <c r="H127" s="250">
        <f t="shared" si="54"/>
        <v>0</v>
      </c>
      <c r="I127" s="358"/>
      <c r="J127" s="252"/>
      <c r="K127" s="252"/>
      <c r="L127" s="250">
        <f t="shared" si="55"/>
        <v>0</v>
      </c>
      <c r="M127" s="251"/>
      <c r="N127" s="252"/>
      <c r="O127" s="252"/>
      <c r="P127" s="252"/>
      <c r="Q127" s="252"/>
      <c r="R127" s="252"/>
      <c r="S127" s="252"/>
      <c r="T127" s="252"/>
      <c r="U127" s="435"/>
      <c r="V127" s="179" t="str">
        <f>'Основні дані'!$B$1</f>
        <v>Е-М420заочна</v>
      </c>
      <c r="W127" s="367"/>
    </row>
    <row r="128" spans="1:23" s="153" customFormat="1" ht="27.75" hidden="1">
      <c r="A128" s="296" t="s">
        <v>241</v>
      </c>
      <c r="B128" s="234"/>
      <c r="C128" s="267"/>
      <c r="D128" s="267"/>
      <c r="E128" s="267"/>
      <c r="F128" s="250">
        <f t="shared" si="53"/>
        <v>0</v>
      </c>
      <c r="G128" s="250">
        <f t="shared" si="52"/>
        <v>0</v>
      </c>
      <c r="H128" s="250">
        <f t="shared" si="54"/>
        <v>0</v>
      </c>
      <c r="I128" s="358"/>
      <c r="J128" s="252"/>
      <c r="K128" s="252"/>
      <c r="L128" s="250">
        <f t="shared" si="55"/>
        <v>0</v>
      </c>
      <c r="M128" s="251"/>
      <c r="N128" s="252"/>
      <c r="O128" s="252"/>
      <c r="P128" s="252"/>
      <c r="Q128" s="252"/>
      <c r="R128" s="252"/>
      <c r="S128" s="252"/>
      <c r="T128" s="252"/>
      <c r="U128" s="435"/>
      <c r="V128" s="179" t="str">
        <f>'Основні дані'!$B$1</f>
        <v>Е-М420заочна</v>
      </c>
      <c r="W128" s="368"/>
    </row>
    <row r="129" spans="1:23" s="153" customFormat="1" ht="27.75" hidden="1">
      <c r="A129" s="296" t="s">
        <v>242</v>
      </c>
      <c r="B129" s="234"/>
      <c r="C129" s="267"/>
      <c r="D129" s="267"/>
      <c r="E129" s="267"/>
      <c r="F129" s="250">
        <f t="shared" si="53"/>
        <v>0</v>
      </c>
      <c r="G129" s="250">
        <f t="shared" si="52"/>
        <v>0</v>
      </c>
      <c r="H129" s="250">
        <f t="shared" si="54"/>
        <v>0</v>
      </c>
      <c r="I129" s="358"/>
      <c r="J129" s="252"/>
      <c r="K129" s="252"/>
      <c r="L129" s="250">
        <f t="shared" si="55"/>
        <v>0</v>
      </c>
      <c r="M129" s="251"/>
      <c r="N129" s="252"/>
      <c r="O129" s="252"/>
      <c r="P129" s="252"/>
      <c r="Q129" s="252"/>
      <c r="R129" s="252"/>
      <c r="S129" s="252"/>
      <c r="T129" s="252"/>
      <c r="U129" s="435"/>
      <c r="V129" s="179" t="str">
        <f>'Основні дані'!$B$1</f>
        <v>Е-М420заочна</v>
      </c>
      <c r="W129" s="368"/>
    </row>
    <row r="130" spans="1:23" s="153" customFormat="1" ht="27.75" hidden="1">
      <c r="A130" s="296" t="s">
        <v>243</v>
      </c>
      <c r="B130" s="234"/>
      <c r="C130" s="267"/>
      <c r="D130" s="267"/>
      <c r="E130" s="267"/>
      <c r="F130" s="250">
        <f t="shared" si="53"/>
        <v>0</v>
      </c>
      <c r="G130" s="250">
        <f t="shared" si="52"/>
        <v>0</v>
      </c>
      <c r="H130" s="250">
        <f t="shared" si="54"/>
        <v>0</v>
      </c>
      <c r="I130" s="358"/>
      <c r="J130" s="252"/>
      <c r="K130" s="252"/>
      <c r="L130" s="250">
        <f t="shared" si="55"/>
        <v>0</v>
      </c>
      <c r="M130" s="251"/>
      <c r="N130" s="252"/>
      <c r="O130" s="252"/>
      <c r="P130" s="252"/>
      <c r="Q130" s="252"/>
      <c r="R130" s="252"/>
      <c r="S130" s="252"/>
      <c r="T130" s="252"/>
      <c r="U130" s="435"/>
      <c r="V130" s="179" t="str">
        <f>'Основні дані'!$B$1</f>
        <v>Е-М420заочна</v>
      </c>
      <c r="W130" s="368"/>
    </row>
    <row r="131" spans="1:23" s="153" customFormat="1" ht="27.75" hidden="1">
      <c r="A131" s="296" t="s">
        <v>244</v>
      </c>
      <c r="B131" s="234"/>
      <c r="C131" s="267"/>
      <c r="D131" s="267"/>
      <c r="E131" s="267"/>
      <c r="F131" s="250">
        <f t="shared" si="53"/>
        <v>0</v>
      </c>
      <c r="G131" s="250">
        <f t="shared" si="52"/>
        <v>0</v>
      </c>
      <c r="H131" s="250">
        <f t="shared" si="54"/>
        <v>0</v>
      </c>
      <c r="I131" s="358"/>
      <c r="J131" s="252"/>
      <c r="K131" s="252"/>
      <c r="L131" s="250">
        <f t="shared" si="55"/>
        <v>0</v>
      </c>
      <c r="M131" s="251"/>
      <c r="N131" s="252"/>
      <c r="O131" s="252"/>
      <c r="P131" s="252"/>
      <c r="Q131" s="252"/>
      <c r="R131" s="252"/>
      <c r="S131" s="252"/>
      <c r="T131" s="252"/>
      <c r="U131" s="435"/>
      <c r="V131" s="179" t="str">
        <f>'Основні дані'!$B$1</f>
        <v>Е-М420заочна</v>
      </c>
      <c r="W131" s="368"/>
    </row>
    <row r="132" spans="1:23" s="153" customFormat="1" ht="27.75" hidden="1">
      <c r="A132" s="296" t="s">
        <v>245</v>
      </c>
      <c r="B132" s="234"/>
      <c r="C132" s="267"/>
      <c r="D132" s="267"/>
      <c r="E132" s="267"/>
      <c r="F132" s="250">
        <f t="shared" si="53"/>
        <v>0</v>
      </c>
      <c r="G132" s="250">
        <f t="shared" si="52"/>
        <v>0</v>
      </c>
      <c r="H132" s="250">
        <f t="shared" si="54"/>
        <v>0</v>
      </c>
      <c r="I132" s="358"/>
      <c r="J132" s="252"/>
      <c r="K132" s="252"/>
      <c r="L132" s="250">
        <f t="shared" si="55"/>
        <v>0</v>
      </c>
      <c r="M132" s="251"/>
      <c r="N132" s="252"/>
      <c r="O132" s="252"/>
      <c r="P132" s="252"/>
      <c r="Q132" s="252"/>
      <c r="R132" s="252"/>
      <c r="S132" s="252"/>
      <c r="T132" s="252"/>
      <c r="U132" s="435"/>
      <c r="V132" s="179" t="str">
        <f>'Основні дані'!$B$1</f>
        <v>Е-М420заочна</v>
      </c>
      <c r="W132" s="368"/>
    </row>
    <row r="133" spans="1:23" s="153" customFormat="1" ht="27.75" hidden="1">
      <c r="A133" s="296" t="s">
        <v>246</v>
      </c>
      <c r="B133" s="234"/>
      <c r="C133" s="267"/>
      <c r="D133" s="267"/>
      <c r="E133" s="267"/>
      <c r="F133" s="250">
        <f t="shared" si="53"/>
        <v>0</v>
      </c>
      <c r="G133" s="250">
        <f t="shared" si="52"/>
        <v>0</v>
      </c>
      <c r="H133" s="250">
        <f t="shared" si="54"/>
        <v>0</v>
      </c>
      <c r="I133" s="358"/>
      <c r="J133" s="252"/>
      <c r="K133" s="252"/>
      <c r="L133" s="250">
        <f t="shared" si="55"/>
        <v>0</v>
      </c>
      <c r="M133" s="251"/>
      <c r="N133" s="252"/>
      <c r="O133" s="252"/>
      <c r="P133" s="252"/>
      <c r="Q133" s="252"/>
      <c r="R133" s="252"/>
      <c r="S133" s="252"/>
      <c r="T133" s="252"/>
      <c r="U133" s="435"/>
      <c r="V133" s="179" t="str">
        <f>'Основні дані'!$B$1</f>
        <v>Е-М420заочна</v>
      </c>
      <c r="W133" s="368"/>
    </row>
    <row r="134" spans="1:23" s="153" customFormat="1" ht="27.75" hidden="1">
      <c r="A134" s="296" t="s">
        <v>247</v>
      </c>
      <c r="B134" s="234"/>
      <c r="C134" s="267"/>
      <c r="D134" s="267"/>
      <c r="E134" s="267"/>
      <c r="F134" s="250">
        <f t="shared" si="53"/>
        <v>0</v>
      </c>
      <c r="G134" s="250">
        <f t="shared" si="52"/>
        <v>0</v>
      </c>
      <c r="H134" s="250">
        <f t="shared" si="54"/>
        <v>0</v>
      </c>
      <c r="I134" s="358"/>
      <c r="J134" s="252"/>
      <c r="K134" s="252"/>
      <c r="L134" s="250">
        <f t="shared" si="55"/>
        <v>0</v>
      </c>
      <c r="M134" s="251"/>
      <c r="N134" s="252"/>
      <c r="O134" s="252"/>
      <c r="P134" s="252"/>
      <c r="Q134" s="252"/>
      <c r="R134" s="252"/>
      <c r="S134" s="252"/>
      <c r="T134" s="252"/>
      <c r="U134" s="435"/>
      <c r="V134" s="179" t="str">
        <f>'Основні дані'!$B$1</f>
        <v>Е-М420заочна</v>
      </c>
      <c r="W134" s="368"/>
    </row>
    <row r="135" spans="1:22" s="153" customFormat="1" ht="27" hidden="1">
      <c r="A135" s="450" t="s">
        <v>248</v>
      </c>
      <c r="B135" s="460" t="s">
        <v>249</v>
      </c>
      <c r="C135" s="462"/>
      <c r="D135" s="451"/>
      <c r="E135" s="451"/>
      <c r="F135" s="461" t="str">
        <f>IF(SUM(F136:F145)=F$34,F$34,"ОШИБКА")</f>
        <v>ОШИБКА</v>
      </c>
      <c r="G135" s="461" t="str">
        <f>IF(SUM(G136:G145)=G$34,G$34,"ОШИБКА")</f>
        <v>ОШИБКА</v>
      </c>
      <c r="H135" s="452">
        <f aca="true" t="shared" si="56" ref="H135:T135">SUM(H136:H145)</f>
        <v>0</v>
      </c>
      <c r="I135" s="453">
        <f t="shared" si="56"/>
        <v>0</v>
      </c>
      <c r="J135" s="454">
        <f t="shared" si="56"/>
        <v>0</v>
      </c>
      <c r="K135" s="454">
        <f t="shared" si="56"/>
        <v>0</v>
      </c>
      <c r="L135" s="452">
        <f t="shared" si="56"/>
        <v>0</v>
      </c>
      <c r="M135" s="455">
        <f t="shared" si="56"/>
        <v>0</v>
      </c>
      <c r="N135" s="456">
        <f t="shared" si="56"/>
        <v>0</v>
      </c>
      <c r="O135" s="456">
        <f t="shared" si="56"/>
        <v>0</v>
      </c>
      <c r="P135" s="456">
        <f t="shared" si="56"/>
        <v>0</v>
      </c>
      <c r="Q135" s="456">
        <f t="shared" si="56"/>
        <v>0</v>
      </c>
      <c r="R135" s="456">
        <f t="shared" si="56"/>
        <v>0</v>
      </c>
      <c r="S135" s="456">
        <f t="shared" si="56"/>
        <v>0</v>
      </c>
      <c r="T135" s="456">
        <f t="shared" si="56"/>
        <v>0</v>
      </c>
      <c r="U135" s="457"/>
      <c r="V135" s="179" t="str">
        <f>'Основні дані'!$B$1</f>
        <v>Е-М420заочна</v>
      </c>
    </row>
    <row r="136" spans="1:23" s="153" customFormat="1" ht="27.75" hidden="1">
      <c r="A136" s="296" t="s">
        <v>250</v>
      </c>
      <c r="B136" s="234"/>
      <c r="C136" s="267"/>
      <c r="D136" s="267"/>
      <c r="E136" s="267"/>
      <c r="F136" s="250">
        <f>N136+P136+R136+T136</f>
        <v>0</v>
      </c>
      <c r="G136" s="250">
        <f aca="true" t="shared" si="57" ref="G136:G145">F136*30</f>
        <v>0</v>
      </c>
      <c r="H136" s="250">
        <f>M136*3+O136*3</f>
        <v>0</v>
      </c>
      <c r="I136" s="358"/>
      <c r="J136" s="252"/>
      <c r="K136" s="252"/>
      <c r="L136" s="250">
        <f>IF(H136=I136+J136+K136,G136-H136,"!ОШИБКА!")</f>
        <v>0</v>
      </c>
      <c r="M136" s="251"/>
      <c r="N136" s="252"/>
      <c r="O136" s="252"/>
      <c r="P136" s="252"/>
      <c r="Q136" s="252"/>
      <c r="R136" s="252"/>
      <c r="S136" s="252"/>
      <c r="T136" s="252"/>
      <c r="U136" s="435"/>
      <c r="V136" s="179" t="str">
        <f>'Основні дані'!$B$1</f>
        <v>Е-М420заочна</v>
      </c>
      <c r="W136" s="367"/>
    </row>
    <row r="137" spans="1:23" s="153" customFormat="1" ht="27.75" hidden="1">
      <c r="A137" s="296" t="s">
        <v>251</v>
      </c>
      <c r="B137" s="234"/>
      <c r="C137" s="267"/>
      <c r="D137" s="267"/>
      <c r="E137" s="267"/>
      <c r="F137" s="250">
        <f aca="true" t="shared" si="58" ref="F137:F145">N137+P137+R137+T137</f>
        <v>0</v>
      </c>
      <c r="G137" s="250">
        <f t="shared" si="57"/>
        <v>0</v>
      </c>
      <c r="H137" s="250">
        <f aca="true" t="shared" si="59" ref="H137:H145">M137*3+O137*3</f>
        <v>0</v>
      </c>
      <c r="I137" s="358"/>
      <c r="J137" s="252"/>
      <c r="K137" s="252"/>
      <c r="L137" s="250">
        <f aca="true" t="shared" si="60" ref="L137:L145">IF(H137=I137+J137+K137,G137-H137,"!ОШИБКА!")</f>
        <v>0</v>
      </c>
      <c r="M137" s="251"/>
      <c r="N137" s="252"/>
      <c r="O137" s="252"/>
      <c r="P137" s="252"/>
      <c r="Q137" s="252"/>
      <c r="R137" s="252"/>
      <c r="S137" s="252"/>
      <c r="T137" s="252"/>
      <c r="U137" s="435"/>
      <c r="V137" s="179" t="str">
        <f>'Основні дані'!$B$1</f>
        <v>Е-М420заочна</v>
      </c>
      <c r="W137" s="367"/>
    </row>
    <row r="138" spans="1:23" s="153" customFormat="1" ht="27.75" hidden="1">
      <c r="A138" s="296" t="s">
        <v>252</v>
      </c>
      <c r="B138" s="234"/>
      <c r="C138" s="267"/>
      <c r="D138" s="267"/>
      <c r="E138" s="267"/>
      <c r="F138" s="250">
        <f t="shared" si="58"/>
        <v>0</v>
      </c>
      <c r="G138" s="250">
        <f t="shared" si="57"/>
        <v>0</v>
      </c>
      <c r="H138" s="250">
        <f t="shared" si="59"/>
        <v>0</v>
      </c>
      <c r="I138" s="358"/>
      <c r="J138" s="252"/>
      <c r="K138" s="252"/>
      <c r="L138" s="250">
        <f t="shared" si="60"/>
        <v>0</v>
      </c>
      <c r="M138" s="251"/>
      <c r="N138" s="252"/>
      <c r="O138" s="252"/>
      <c r="P138" s="252"/>
      <c r="Q138" s="252"/>
      <c r="R138" s="252"/>
      <c r="S138" s="252"/>
      <c r="T138" s="252"/>
      <c r="U138" s="435"/>
      <c r="V138" s="179" t="str">
        <f>'Основні дані'!$B$1</f>
        <v>Е-М420заочна</v>
      </c>
      <c r="W138" s="367"/>
    </row>
    <row r="139" spans="1:23" s="153" customFormat="1" ht="27.75" hidden="1">
      <c r="A139" s="296" t="s">
        <v>253</v>
      </c>
      <c r="B139" s="234"/>
      <c r="C139" s="267"/>
      <c r="D139" s="267"/>
      <c r="E139" s="267"/>
      <c r="F139" s="250">
        <f t="shared" si="58"/>
        <v>0</v>
      </c>
      <c r="G139" s="250">
        <f t="shared" si="57"/>
        <v>0</v>
      </c>
      <c r="H139" s="250">
        <f t="shared" si="59"/>
        <v>0</v>
      </c>
      <c r="I139" s="358"/>
      <c r="J139" s="252"/>
      <c r="K139" s="252"/>
      <c r="L139" s="250">
        <f t="shared" si="60"/>
        <v>0</v>
      </c>
      <c r="M139" s="251"/>
      <c r="N139" s="252"/>
      <c r="O139" s="252"/>
      <c r="P139" s="252"/>
      <c r="Q139" s="252"/>
      <c r="R139" s="252"/>
      <c r="S139" s="252"/>
      <c r="T139" s="252"/>
      <c r="U139" s="435"/>
      <c r="V139" s="179" t="str">
        <f>'Основні дані'!$B$1</f>
        <v>Е-М420заочна</v>
      </c>
      <c r="W139" s="368"/>
    </row>
    <row r="140" spans="1:23" s="153" customFormat="1" ht="27.75" hidden="1">
      <c r="A140" s="296" t="s">
        <v>254</v>
      </c>
      <c r="B140" s="234"/>
      <c r="C140" s="267"/>
      <c r="D140" s="267"/>
      <c r="E140" s="267"/>
      <c r="F140" s="250">
        <f t="shared" si="58"/>
        <v>0</v>
      </c>
      <c r="G140" s="250">
        <f t="shared" si="57"/>
        <v>0</v>
      </c>
      <c r="H140" s="250">
        <f t="shared" si="59"/>
        <v>0</v>
      </c>
      <c r="I140" s="358"/>
      <c r="J140" s="252"/>
      <c r="K140" s="252"/>
      <c r="L140" s="250">
        <f t="shared" si="60"/>
        <v>0</v>
      </c>
      <c r="M140" s="251"/>
      <c r="N140" s="252"/>
      <c r="O140" s="252"/>
      <c r="P140" s="252"/>
      <c r="Q140" s="252"/>
      <c r="R140" s="252"/>
      <c r="S140" s="252"/>
      <c r="T140" s="252"/>
      <c r="U140" s="435"/>
      <c r="V140" s="179" t="str">
        <f>'Основні дані'!$B$1</f>
        <v>Е-М420заочна</v>
      </c>
      <c r="W140" s="368"/>
    </row>
    <row r="141" spans="1:23" s="153" customFormat="1" ht="27.75" hidden="1">
      <c r="A141" s="296" t="s">
        <v>255</v>
      </c>
      <c r="B141" s="234"/>
      <c r="C141" s="267"/>
      <c r="D141" s="267"/>
      <c r="E141" s="267"/>
      <c r="F141" s="250">
        <f t="shared" si="58"/>
        <v>0</v>
      </c>
      <c r="G141" s="250">
        <f t="shared" si="57"/>
        <v>0</v>
      </c>
      <c r="H141" s="250">
        <f t="shared" si="59"/>
        <v>0</v>
      </c>
      <c r="I141" s="358"/>
      <c r="J141" s="252"/>
      <c r="K141" s="252"/>
      <c r="L141" s="250">
        <f t="shared" si="60"/>
        <v>0</v>
      </c>
      <c r="M141" s="251"/>
      <c r="N141" s="252"/>
      <c r="O141" s="252"/>
      <c r="P141" s="252"/>
      <c r="Q141" s="252"/>
      <c r="R141" s="252"/>
      <c r="S141" s="252"/>
      <c r="T141" s="252"/>
      <c r="U141" s="435"/>
      <c r="V141" s="179" t="str">
        <f>'Основні дані'!$B$1</f>
        <v>Е-М420заочна</v>
      </c>
      <c r="W141" s="368"/>
    </row>
    <row r="142" spans="1:23" s="153" customFormat="1" ht="27.75" hidden="1">
      <c r="A142" s="296" t="s">
        <v>256</v>
      </c>
      <c r="B142" s="234"/>
      <c r="C142" s="267"/>
      <c r="D142" s="267"/>
      <c r="E142" s="267"/>
      <c r="F142" s="250">
        <f t="shared" si="58"/>
        <v>0</v>
      </c>
      <c r="G142" s="250">
        <f t="shared" si="57"/>
        <v>0</v>
      </c>
      <c r="H142" s="250">
        <f t="shared" si="59"/>
        <v>0</v>
      </c>
      <c r="I142" s="358"/>
      <c r="J142" s="252"/>
      <c r="K142" s="252"/>
      <c r="L142" s="250">
        <f t="shared" si="60"/>
        <v>0</v>
      </c>
      <c r="M142" s="251"/>
      <c r="N142" s="252"/>
      <c r="O142" s="252"/>
      <c r="P142" s="252"/>
      <c r="Q142" s="252"/>
      <c r="R142" s="252"/>
      <c r="S142" s="252"/>
      <c r="T142" s="252"/>
      <c r="U142" s="435"/>
      <c r="V142" s="179" t="str">
        <f>'Основні дані'!$B$1</f>
        <v>Е-М420заочна</v>
      </c>
      <c r="W142" s="368"/>
    </row>
    <row r="143" spans="1:23" s="153" customFormat="1" ht="27.75" hidden="1">
      <c r="A143" s="296" t="s">
        <v>257</v>
      </c>
      <c r="B143" s="234"/>
      <c r="C143" s="267"/>
      <c r="D143" s="267"/>
      <c r="E143" s="267"/>
      <c r="F143" s="250">
        <f t="shared" si="58"/>
        <v>0</v>
      </c>
      <c r="G143" s="250">
        <f t="shared" si="57"/>
        <v>0</v>
      </c>
      <c r="H143" s="250">
        <f t="shared" si="59"/>
        <v>0</v>
      </c>
      <c r="I143" s="358"/>
      <c r="J143" s="252"/>
      <c r="K143" s="252"/>
      <c r="L143" s="250">
        <f t="shared" si="60"/>
        <v>0</v>
      </c>
      <c r="M143" s="251"/>
      <c r="N143" s="252"/>
      <c r="O143" s="252"/>
      <c r="P143" s="252"/>
      <c r="Q143" s="252"/>
      <c r="R143" s="252"/>
      <c r="S143" s="252"/>
      <c r="T143" s="252"/>
      <c r="U143" s="435"/>
      <c r="V143" s="179" t="str">
        <f>'Основні дані'!$B$1</f>
        <v>Е-М420заочна</v>
      </c>
      <c r="W143" s="368"/>
    </row>
    <row r="144" spans="1:23" s="153" customFormat="1" ht="27.75" hidden="1">
      <c r="A144" s="296" t="s">
        <v>258</v>
      </c>
      <c r="B144" s="234"/>
      <c r="C144" s="267"/>
      <c r="D144" s="267"/>
      <c r="E144" s="267"/>
      <c r="F144" s="250">
        <f t="shared" si="58"/>
        <v>0</v>
      </c>
      <c r="G144" s="250">
        <f t="shared" si="57"/>
        <v>0</v>
      </c>
      <c r="H144" s="250">
        <f t="shared" si="59"/>
        <v>0</v>
      </c>
      <c r="I144" s="358"/>
      <c r="J144" s="252"/>
      <c r="K144" s="252"/>
      <c r="L144" s="250">
        <f t="shared" si="60"/>
        <v>0</v>
      </c>
      <c r="M144" s="251"/>
      <c r="N144" s="252"/>
      <c r="O144" s="252"/>
      <c r="P144" s="252"/>
      <c r="Q144" s="252"/>
      <c r="R144" s="252"/>
      <c r="S144" s="252"/>
      <c r="T144" s="252"/>
      <c r="U144" s="435"/>
      <c r="V144" s="179" t="str">
        <f>'Основні дані'!$B$1</f>
        <v>Е-М420заочна</v>
      </c>
      <c r="W144" s="368"/>
    </row>
    <row r="145" spans="1:23" s="153" customFormat="1" ht="27.75" hidden="1">
      <c r="A145" s="296" t="s">
        <v>259</v>
      </c>
      <c r="B145" s="234"/>
      <c r="C145" s="267"/>
      <c r="D145" s="267"/>
      <c r="E145" s="267"/>
      <c r="F145" s="250">
        <f t="shared" si="58"/>
        <v>0</v>
      </c>
      <c r="G145" s="250">
        <f t="shared" si="57"/>
        <v>0</v>
      </c>
      <c r="H145" s="250">
        <f t="shared" si="59"/>
        <v>0</v>
      </c>
      <c r="I145" s="358"/>
      <c r="J145" s="252"/>
      <c r="K145" s="252"/>
      <c r="L145" s="250">
        <f t="shared" si="60"/>
        <v>0</v>
      </c>
      <c r="M145" s="251"/>
      <c r="N145" s="252"/>
      <c r="O145" s="252"/>
      <c r="P145" s="252"/>
      <c r="Q145" s="252"/>
      <c r="R145" s="252"/>
      <c r="S145" s="252"/>
      <c r="T145" s="252"/>
      <c r="U145" s="435"/>
      <c r="V145" s="179" t="str">
        <f>'Основні дані'!$B$1</f>
        <v>Е-М420заочна</v>
      </c>
      <c r="W145" s="368"/>
    </row>
    <row r="146" spans="1:22" s="153" customFormat="1" ht="27" hidden="1">
      <c r="A146" s="450" t="s">
        <v>260</v>
      </c>
      <c r="B146" s="460" t="s">
        <v>261</v>
      </c>
      <c r="C146" s="462"/>
      <c r="D146" s="451"/>
      <c r="E146" s="451"/>
      <c r="F146" s="461" t="str">
        <f>IF(SUM(F147:F156)=F$34,F$34,"ОШИБКА")</f>
        <v>ОШИБКА</v>
      </c>
      <c r="G146" s="461" t="str">
        <f>IF(SUM(G147:G156)=G$34,G$34,"ОШИБКА")</f>
        <v>ОШИБКА</v>
      </c>
      <c r="H146" s="452">
        <f aca="true" t="shared" si="61" ref="H146:T146">SUM(H147:H156)</f>
        <v>0</v>
      </c>
      <c r="I146" s="453">
        <f t="shared" si="61"/>
        <v>0</v>
      </c>
      <c r="J146" s="454">
        <f t="shared" si="61"/>
        <v>0</v>
      </c>
      <c r="K146" s="454">
        <f t="shared" si="61"/>
        <v>0</v>
      </c>
      <c r="L146" s="452">
        <f t="shared" si="61"/>
        <v>0</v>
      </c>
      <c r="M146" s="455">
        <f t="shared" si="61"/>
        <v>0</v>
      </c>
      <c r="N146" s="456">
        <f t="shared" si="61"/>
        <v>0</v>
      </c>
      <c r="O146" s="456">
        <f t="shared" si="61"/>
        <v>0</v>
      </c>
      <c r="P146" s="456">
        <f t="shared" si="61"/>
        <v>0</v>
      </c>
      <c r="Q146" s="456">
        <f t="shared" si="61"/>
        <v>0</v>
      </c>
      <c r="R146" s="456">
        <f t="shared" si="61"/>
        <v>0</v>
      </c>
      <c r="S146" s="456">
        <f t="shared" si="61"/>
        <v>0</v>
      </c>
      <c r="T146" s="456">
        <f t="shared" si="61"/>
        <v>0</v>
      </c>
      <c r="U146" s="457"/>
      <c r="V146" s="179" t="str">
        <f>'Основні дані'!$B$1</f>
        <v>Е-М420заочна</v>
      </c>
    </row>
    <row r="147" spans="1:23" s="153" customFormat="1" ht="27.75" hidden="1">
      <c r="A147" s="296" t="s">
        <v>262</v>
      </c>
      <c r="B147" s="234"/>
      <c r="C147" s="267"/>
      <c r="D147" s="267"/>
      <c r="E147" s="267"/>
      <c r="F147" s="250">
        <f>N147+P147+R147+T147</f>
        <v>0</v>
      </c>
      <c r="G147" s="250">
        <f aca="true" t="shared" si="62" ref="G147:G156">F147*30</f>
        <v>0</v>
      </c>
      <c r="H147" s="250">
        <f>M147*3+O147*3</f>
        <v>0</v>
      </c>
      <c r="I147" s="358"/>
      <c r="J147" s="252"/>
      <c r="K147" s="252"/>
      <c r="L147" s="250">
        <f>IF(H147=I147+J147+K147,G147-H147,"!ОШИБКА!")</f>
        <v>0</v>
      </c>
      <c r="M147" s="251"/>
      <c r="N147" s="252"/>
      <c r="O147" s="252"/>
      <c r="P147" s="252"/>
      <c r="Q147" s="252"/>
      <c r="R147" s="252"/>
      <c r="S147" s="252"/>
      <c r="T147" s="252"/>
      <c r="U147" s="435"/>
      <c r="V147" s="179" t="str">
        <f>'Основні дані'!$B$1</f>
        <v>Е-М420заочна</v>
      </c>
      <c r="W147" s="367"/>
    </row>
    <row r="148" spans="1:23" s="153" customFormat="1" ht="27.75" hidden="1">
      <c r="A148" s="296" t="s">
        <v>263</v>
      </c>
      <c r="B148" s="234"/>
      <c r="C148" s="267"/>
      <c r="D148" s="267"/>
      <c r="E148" s="267"/>
      <c r="F148" s="250">
        <f aca="true" t="shared" si="63" ref="F148:F156">N148+P148+R148+T148</f>
        <v>0</v>
      </c>
      <c r="G148" s="250">
        <f t="shared" si="62"/>
        <v>0</v>
      </c>
      <c r="H148" s="250">
        <f aca="true" t="shared" si="64" ref="H148:H156">M148*3+O148*3</f>
        <v>0</v>
      </c>
      <c r="I148" s="358"/>
      <c r="J148" s="252"/>
      <c r="K148" s="252"/>
      <c r="L148" s="250">
        <f aca="true" t="shared" si="65" ref="L148:L156">IF(H148=I148+J148+K148,G148-H148,"!ОШИБКА!")</f>
        <v>0</v>
      </c>
      <c r="M148" s="251"/>
      <c r="N148" s="252"/>
      <c r="O148" s="252"/>
      <c r="P148" s="252"/>
      <c r="Q148" s="252"/>
      <c r="R148" s="252"/>
      <c r="S148" s="252"/>
      <c r="T148" s="252"/>
      <c r="U148" s="435"/>
      <c r="V148" s="179" t="str">
        <f>'Основні дані'!$B$1</f>
        <v>Е-М420заочна</v>
      </c>
      <c r="W148" s="367"/>
    </row>
    <row r="149" spans="1:23" s="153" customFormat="1" ht="27.75" hidden="1">
      <c r="A149" s="296" t="s">
        <v>264</v>
      </c>
      <c r="B149" s="234"/>
      <c r="C149" s="267"/>
      <c r="D149" s="267"/>
      <c r="E149" s="267"/>
      <c r="F149" s="250">
        <f t="shared" si="63"/>
        <v>0</v>
      </c>
      <c r="G149" s="250">
        <f t="shared" si="62"/>
        <v>0</v>
      </c>
      <c r="H149" s="250">
        <f t="shared" si="64"/>
        <v>0</v>
      </c>
      <c r="I149" s="358"/>
      <c r="J149" s="252"/>
      <c r="K149" s="252"/>
      <c r="L149" s="250">
        <f t="shared" si="65"/>
        <v>0</v>
      </c>
      <c r="M149" s="251"/>
      <c r="N149" s="252"/>
      <c r="O149" s="252"/>
      <c r="P149" s="252"/>
      <c r="Q149" s="252"/>
      <c r="R149" s="252"/>
      <c r="S149" s="252"/>
      <c r="T149" s="252"/>
      <c r="U149" s="435"/>
      <c r="V149" s="179" t="str">
        <f>'Основні дані'!$B$1</f>
        <v>Е-М420заочна</v>
      </c>
      <c r="W149" s="367"/>
    </row>
    <row r="150" spans="1:23" s="153" customFormat="1" ht="27.75" hidden="1">
      <c r="A150" s="296" t="s">
        <v>265</v>
      </c>
      <c r="B150" s="234"/>
      <c r="C150" s="267"/>
      <c r="D150" s="267"/>
      <c r="E150" s="267"/>
      <c r="F150" s="250">
        <f t="shared" si="63"/>
        <v>0</v>
      </c>
      <c r="G150" s="250">
        <f t="shared" si="62"/>
        <v>0</v>
      </c>
      <c r="H150" s="250">
        <f t="shared" si="64"/>
        <v>0</v>
      </c>
      <c r="I150" s="358"/>
      <c r="J150" s="252"/>
      <c r="K150" s="252"/>
      <c r="L150" s="250">
        <f t="shared" si="65"/>
        <v>0</v>
      </c>
      <c r="M150" s="251"/>
      <c r="N150" s="252"/>
      <c r="O150" s="252"/>
      <c r="P150" s="252"/>
      <c r="Q150" s="252"/>
      <c r="R150" s="252"/>
      <c r="S150" s="252"/>
      <c r="T150" s="252"/>
      <c r="U150" s="435"/>
      <c r="V150" s="179" t="str">
        <f>'Основні дані'!$B$1</f>
        <v>Е-М420заочна</v>
      </c>
      <c r="W150" s="368"/>
    </row>
    <row r="151" spans="1:23" s="153" customFormat="1" ht="27.75" hidden="1">
      <c r="A151" s="296" t="s">
        <v>266</v>
      </c>
      <c r="B151" s="234"/>
      <c r="C151" s="267"/>
      <c r="D151" s="267"/>
      <c r="E151" s="267"/>
      <c r="F151" s="250">
        <f t="shared" si="63"/>
        <v>0</v>
      </c>
      <c r="G151" s="250">
        <f t="shared" si="62"/>
        <v>0</v>
      </c>
      <c r="H151" s="250">
        <f t="shared" si="64"/>
        <v>0</v>
      </c>
      <c r="I151" s="358"/>
      <c r="J151" s="252"/>
      <c r="K151" s="252"/>
      <c r="L151" s="250">
        <f t="shared" si="65"/>
        <v>0</v>
      </c>
      <c r="M151" s="251"/>
      <c r="N151" s="252"/>
      <c r="O151" s="252"/>
      <c r="P151" s="252"/>
      <c r="Q151" s="252"/>
      <c r="R151" s="252"/>
      <c r="S151" s="252"/>
      <c r="T151" s="252"/>
      <c r="U151" s="435"/>
      <c r="V151" s="179" t="str">
        <f>'Основні дані'!$B$1</f>
        <v>Е-М420заочна</v>
      </c>
      <c r="W151" s="368"/>
    </row>
    <row r="152" spans="1:23" s="153" customFormat="1" ht="27.75" hidden="1">
      <c r="A152" s="296" t="s">
        <v>267</v>
      </c>
      <c r="B152" s="234"/>
      <c r="C152" s="267"/>
      <c r="D152" s="267"/>
      <c r="E152" s="267"/>
      <c r="F152" s="250">
        <f t="shared" si="63"/>
        <v>0</v>
      </c>
      <c r="G152" s="250">
        <f t="shared" si="62"/>
        <v>0</v>
      </c>
      <c r="H152" s="250">
        <f t="shared" si="64"/>
        <v>0</v>
      </c>
      <c r="I152" s="358"/>
      <c r="J152" s="252"/>
      <c r="K152" s="252"/>
      <c r="L152" s="250">
        <f t="shared" si="65"/>
        <v>0</v>
      </c>
      <c r="M152" s="251"/>
      <c r="N152" s="252"/>
      <c r="O152" s="252"/>
      <c r="P152" s="252"/>
      <c r="Q152" s="252"/>
      <c r="R152" s="252"/>
      <c r="S152" s="252"/>
      <c r="T152" s="252"/>
      <c r="U152" s="435"/>
      <c r="V152" s="179" t="str">
        <f>'Основні дані'!$B$1</f>
        <v>Е-М420заочна</v>
      </c>
      <c r="W152" s="368"/>
    </row>
    <row r="153" spans="1:23" s="153" customFormat="1" ht="27.75" hidden="1">
      <c r="A153" s="296" t="s">
        <v>268</v>
      </c>
      <c r="B153" s="234"/>
      <c r="C153" s="267"/>
      <c r="D153" s="267"/>
      <c r="E153" s="267"/>
      <c r="F153" s="250">
        <f t="shared" si="63"/>
        <v>0</v>
      </c>
      <c r="G153" s="250">
        <f t="shared" si="62"/>
        <v>0</v>
      </c>
      <c r="H153" s="250">
        <f t="shared" si="64"/>
        <v>0</v>
      </c>
      <c r="I153" s="358"/>
      <c r="J153" s="252"/>
      <c r="K153" s="252"/>
      <c r="L153" s="250">
        <f t="shared" si="65"/>
        <v>0</v>
      </c>
      <c r="M153" s="251"/>
      <c r="N153" s="252"/>
      <c r="O153" s="252"/>
      <c r="P153" s="252"/>
      <c r="Q153" s="252"/>
      <c r="R153" s="252"/>
      <c r="S153" s="252"/>
      <c r="T153" s="252"/>
      <c r="U153" s="435"/>
      <c r="V153" s="179" t="str">
        <f>'Основні дані'!$B$1</f>
        <v>Е-М420заочна</v>
      </c>
      <c r="W153" s="368"/>
    </row>
    <row r="154" spans="1:23" s="153" customFormat="1" ht="27.75" hidden="1">
      <c r="A154" s="296" t="s">
        <v>269</v>
      </c>
      <c r="B154" s="234"/>
      <c r="C154" s="267"/>
      <c r="D154" s="267"/>
      <c r="E154" s="267"/>
      <c r="F154" s="250">
        <f t="shared" si="63"/>
        <v>0</v>
      </c>
      <c r="G154" s="250">
        <f t="shared" si="62"/>
        <v>0</v>
      </c>
      <c r="H154" s="250">
        <f t="shared" si="64"/>
        <v>0</v>
      </c>
      <c r="I154" s="358"/>
      <c r="J154" s="252"/>
      <c r="K154" s="252"/>
      <c r="L154" s="250">
        <f t="shared" si="65"/>
        <v>0</v>
      </c>
      <c r="M154" s="251"/>
      <c r="N154" s="252"/>
      <c r="O154" s="252"/>
      <c r="P154" s="252"/>
      <c r="Q154" s="252"/>
      <c r="R154" s="252"/>
      <c r="S154" s="252"/>
      <c r="T154" s="252"/>
      <c r="U154" s="435"/>
      <c r="V154" s="179" t="str">
        <f>'Основні дані'!$B$1</f>
        <v>Е-М420заочна</v>
      </c>
      <c r="W154" s="368"/>
    </row>
    <row r="155" spans="1:23" s="153" customFormat="1" ht="27.75" hidden="1">
      <c r="A155" s="296" t="s">
        <v>270</v>
      </c>
      <c r="B155" s="234"/>
      <c r="C155" s="267"/>
      <c r="D155" s="267"/>
      <c r="E155" s="267"/>
      <c r="F155" s="250">
        <f t="shared" si="63"/>
        <v>0</v>
      </c>
      <c r="G155" s="250">
        <f t="shared" si="62"/>
        <v>0</v>
      </c>
      <c r="H155" s="250">
        <f t="shared" si="64"/>
        <v>0</v>
      </c>
      <c r="I155" s="358"/>
      <c r="J155" s="252"/>
      <c r="K155" s="252"/>
      <c r="L155" s="250">
        <f t="shared" si="65"/>
        <v>0</v>
      </c>
      <c r="M155" s="251"/>
      <c r="N155" s="252"/>
      <c r="O155" s="252"/>
      <c r="P155" s="252"/>
      <c r="Q155" s="252"/>
      <c r="R155" s="252"/>
      <c r="S155" s="252"/>
      <c r="T155" s="252"/>
      <c r="U155" s="435"/>
      <c r="V155" s="179" t="str">
        <f>'Основні дані'!$B$1</f>
        <v>Е-М420заочна</v>
      </c>
      <c r="W155" s="368"/>
    </row>
    <row r="156" spans="1:23" s="153" customFormat="1" ht="27.75" hidden="1">
      <c r="A156" s="296" t="s">
        <v>271</v>
      </c>
      <c r="B156" s="234"/>
      <c r="C156" s="267"/>
      <c r="D156" s="267"/>
      <c r="E156" s="267"/>
      <c r="F156" s="250">
        <f t="shared" si="63"/>
        <v>0</v>
      </c>
      <c r="G156" s="250">
        <f t="shared" si="62"/>
        <v>0</v>
      </c>
      <c r="H156" s="250">
        <f t="shared" si="64"/>
        <v>0</v>
      </c>
      <c r="I156" s="358"/>
      <c r="J156" s="252"/>
      <c r="K156" s="252"/>
      <c r="L156" s="250">
        <f t="shared" si="65"/>
        <v>0</v>
      </c>
      <c r="M156" s="251"/>
      <c r="N156" s="252"/>
      <c r="O156" s="252"/>
      <c r="P156" s="252"/>
      <c r="Q156" s="252"/>
      <c r="R156" s="252"/>
      <c r="S156" s="252"/>
      <c r="T156" s="252"/>
      <c r="U156" s="435"/>
      <c r="V156" s="179" t="str">
        <f>'Основні дані'!$B$1</f>
        <v>Е-М420заочна</v>
      </c>
      <c r="W156" s="368"/>
    </row>
    <row r="157" spans="1:22" s="153" customFormat="1" ht="27" hidden="1">
      <c r="A157" s="450" t="s">
        <v>272</v>
      </c>
      <c r="B157" s="460" t="s">
        <v>273</v>
      </c>
      <c r="C157" s="462"/>
      <c r="D157" s="451"/>
      <c r="E157" s="451"/>
      <c r="F157" s="461" t="str">
        <f>IF(SUM(F158:F167)=F$34,F$34,"ОШИБКА")</f>
        <v>ОШИБКА</v>
      </c>
      <c r="G157" s="461" t="str">
        <f>IF(SUM(G158:G167)=G$34,G$34,"ОШИБКА")</f>
        <v>ОШИБКА</v>
      </c>
      <c r="H157" s="452">
        <f aca="true" t="shared" si="66" ref="H157:T157">SUM(H158:H167)</f>
        <v>0</v>
      </c>
      <c r="I157" s="453">
        <f t="shared" si="66"/>
        <v>0</v>
      </c>
      <c r="J157" s="454">
        <f t="shared" si="66"/>
        <v>0</v>
      </c>
      <c r="K157" s="454">
        <f t="shared" si="66"/>
        <v>0</v>
      </c>
      <c r="L157" s="452">
        <f t="shared" si="66"/>
        <v>0</v>
      </c>
      <c r="M157" s="455">
        <f t="shared" si="66"/>
        <v>0</v>
      </c>
      <c r="N157" s="456">
        <f t="shared" si="66"/>
        <v>0</v>
      </c>
      <c r="O157" s="456">
        <f t="shared" si="66"/>
        <v>0</v>
      </c>
      <c r="P157" s="456">
        <f t="shared" si="66"/>
        <v>0</v>
      </c>
      <c r="Q157" s="456">
        <f t="shared" si="66"/>
        <v>0</v>
      </c>
      <c r="R157" s="456">
        <f t="shared" si="66"/>
        <v>0</v>
      </c>
      <c r="S157" s="456">
        <f t="shared" si="66"/>
        <v>0</v>
      </c>
      <c r="T157" s="456">
        <f t="shared" si="66"/>
        <v>0</v>
      </c>
      <c r="U157" s="457"/>
      <c r="V157" s="179" t="str">
        <f>'Основні дані'!$B$1</f>
        <v>Е-М420заочна</v>
      </c>
    </row>
    <row r="158" spans="1:23" s="153" customFormat="1" ht="27.75" hidden="1">
      <c r="A158" s="296" t="s">
        <v>274</v>
      </c>
      <c r="B158" s="234"/>
      <c r="C158" s="267"/>
      <c r="D158" s="267"/>
      <c r="E158" s="267"/>
      <c r="F158" s="250">
        <f>N158+P158+R158+T158</f>
        <v>0</v>
      </c>
      <c r="G158" s="250">
        <f aca="true" t="shared" si="67" ref="G158:G167">F158*30</f>
        <v>0</v>
      </c>
      <c r="H158" s="250">
        <f>M158*3+O158*3</f>
        <v>0</v>
      </c>
      <c r="I158" s="358"/>
      <c r="J158" s="252"/>
      <c r="K158" s="252"/>
      <c r="L158" s="250">
        <f>IF(H158=I158+J158+K158,G158-H158,"!ОШИБКА!")</f>
        <v>0</v>
      </c>
      <c r="M158" s="251"/>
      <c r="N158" s="252"/>
      <c r="O158" s="252"/>
      <c r="P158" s="252"/>
      <c r="Q158" s="252"/>
      <c r="R158" s="252"/>
      <c r="S158" s="252"/>
      <c r="T158" s="252"/>
      <c r="U158" s="435"/>
      <c r="V158" s="179" t="str">
        <f>'Основні дані'!$B$1</f>
        <v>Е-М420заочна</v>
      </c>
      <c r="W158" s="367"/>
    </row>
    <row r="159" spans="1:23" s="153" customFormat="1" ht="27.75" hidden="1">
      <c r="A159" s="296" t="s">
        <v>275</v>
      </c>
      <c r="B159" s="234"/>
      <c r="C159" s="267"/>
      <c r="D159" s="267"/>
      <c r="E159" s="267"/>
      <c r="F159" s="250">
        <f aca="true" t="shared" si="68" ref="F159:F167">N159+P159+R159+T159</f>
        <v>0</v>
      </c>
      <c r="G159" s="250">
        <f t="shared" si="67"/>
        <v>0</v>
      </c>
      <c r="H159" s="250">
        <f aca="true" t="shared" si="69" ref="H159:H167">M159*3+O159*3</f>
        <v>0</v>
      </c>
      <c r="I159" s="358"/>
      <c r="J159" s="252"/>
      <c r="K159" s="252"/>
      <c r="L159" s="250">
        <f aca="true" t="shared" si="70" ref="L159:L167">IF(H159=I159+J159+K159,G159-H159,"!ОШИБКА!")</f>
        <v>0</v>
      </c>
      <c r="M159" s="251"/>
      <c r="N159" s="252"/>
      <c r="O159" s="252"/>
      <c r="P159" s="252"/>
      <c r="Q159" s="252"/>
      <c r="R159" s="252"/>
      <c r="S159" s="252"/>
      <c r="T159" s="252"/>
      <c r="U159" s="435"/>
      <c r="V159" s="179" t="str">
        <f>'Основні дані'!$B$1</f>
        <v>Е-М420заочна</v>
      </c>
      <c r="W159" s="367"/>
    </row>
    <row r="160" spans="1:23" s="153" customFormat="1" ht="27.75" hidden="1">
      <c r="A160" s="296" t="s">
        <v>276</v>
      </c>
      <c r="B160" s="234"/>
      <c r="C160" s="267"/>
      <c r="D160" s="267"/>
      <c r="E160" s="267"/>
      <c r="F160" s="250">
        <f t="shared" si="68"/>
        <v>0</v>
      </c>
      <c r="G160" s="250">
        <f t="shared" si="67"/>
        <v>0</v>
      </c>
      <c r="H160" s="250">
        <f t="shared" si="69"/>
        <v>0</v>
      </c>
      <c r="I160" s="358"/>
      <c r="J160" s="252"/>
      <c r="K160" s="252"/>
      <c r="L160" s="250">
        <f t="shared" si="70"/>
        <v>0</v>
      </c>
      <c r="M160" s="251"/>
      <c r="N160" s="252"/>
      <c r="O160" s="252"/>
      <c r="P160" s="252"/>
      <c r="Q160" s="252"/>
      <c r="R160" s="252"/>
      <c r="S160" s="252"/>
      <c r="T160" s="252"/>
      <c r="U160" s="435"/>
      <c r="V160" s="179" t="str">
        <f>'Основні дані'!$B$1</f>
        <v>Е-М420заочна</v>
      </c>
      <c r="W160" s="367"/>
    </row>
    <row r="161" spans="1:23" s="153" customFormat="1" ht="27.75" hidden="1">
      <c r="A161" s="296" t="s">
        <v>277</v>
      </c>
      <c r="B161" s="234"/>
      <c r="C161" s="267"/>
      <c r="D161" s="267"/>
      <c r="E161" s="267"/>
      <c r="F161" s="250">
        <f t="shared" si="68"/>
        <v>0</v>
      </c>
      <c r="G161" s="250">
        <f t="shared" si="67"/>
        <v>0</v>
      </c>
      <c r="H161" s="250">
        <f t="shared" si="69"/>
        <v>0</v>
      </c>
      <c r="I161" s="358"/>
      <c r="J161" s="252"/>
      <c r="K161" s="252"/>
      <c r="L161" s="250">
        <f t="shared" si="70"/>
        <v>0</v>
      </c>
      <c r="M161" s="251"/>
      <c r="N161" s="252"/>
      <c r="O161" s="252"/>
      <c r="P161" s="252"/>
      <c r="Q161" s="252"/>
      <c r="R161" s="252"/>
      <c r="S161" s="252"/>
      <c r="T161" s="252"/>
      <c r="U161" s="435"/>
      <c r="V161" s="179" t="str">
        <f>'Основні дані'!$B$1</f>
        <v>Е-М420заочна</v>
      </c>
      <c r="W161" s="368"/>
    </row>
    <row r="162" spans="1:23" s="153" customFormat="1" ht="27.75" hidden="1">
      <c r="A162" s="296" t="s">
        <v>278</v>
      </c>
      <c r="B162" s="234"/>
      <c r="C162" s="267"/>
      <c r="D162" s="267"/>
      <c r="E162" s="267"/>
      <c r="F162" s="250">
        <f t="shared" si="68"/>
        <v>0</v>
      </c>
      <c r="G162" s="250">
        <f t="shared" si="67"/>
        <v>0</v>
      </c>
      <c r="H162" s="250">
        <f t="shared" si="69"/>
        <v>0</v>
      </c>
      <c r="I162" s="358"/>
      <c r="J162" s="252"/>
      <c r="K162" s="252"/>
      <c r="L162" s="250">
        <f t="shared" si="70"/>
        <v>0</v>
      </c>
      <c r="M162" s="251"/>
      <c r="N162" s="252"/>
      <c r="O162" s="252"/>
      <c r="P162" s="252"/>
      <c r="Q162" s="252"/>
      <c r="R162" s="252"/>
      <c r="S162" s="252"/>
      <c r="T162" s="252"/>
      <c r="U162" s="435"/>
      <c r="V162" s="179" t="str">
        <f>'Основні дані'!$B$1</f>
        <v>Е-М420заочна</v>
      </c>
      <c r="W162" s="368"/>
    </row>
    <row r="163" spans="1:23" s="153" customFormat="1" ht="27.75" hidden="1">
      <c r="A163" s="296" t="s">
        <v>279</v>
      </c>
      <c r="B163" s="234"/>
      <c r="C163" s="267"/>
      <c r="D163" s="267"/>
      <c r="E163" s="267"/>
      <c r="F163" s="250">
        <f t="shared" si="68"/>
        <v>0</v>
      </c>
      <c r="G163" s="250">
        <f t="shared" si="67"/>
        <v>0</v>
      </c>
      <c r="H163" s="250">
        <f t="shared" si="69"/>
        <v>0</v>
      </c>
      <c r="I163" s="358"/>
      <c r="J163" s="252"/>
      <c r="K163" s="252"/>
      <c r="L163" s="250">
        <f t="shared" si="70"/>
        <v>0</v>
      </c>
      <c r="M163" s="251"/>
      <c r="N163" s="252"/>
      <c r="O163" s="252"/>
      <c r="P163" s="252"/>
      <c r="Q163" s="252"/>
      <c r="R163" s="252"/>
      <c r="S163" s="252"/>
      <c r="T163" s="252"/>
      <c r="U163" s="435"/>
      <c r="V163" s="179" t="str">
        <f>'Основні дані'!$B$1</f>
        <v>Е-М420заочна</v>
      </c>
      <c r="W163" s="368"/>
    </row>
    <row r="164" spans="1:23" s="153" customFormat="1" ht="27.75" hidden="1">
      <c r="A164" s="296" t="s">
        <v>280</v>
      </c>
      <c r="B164" s="234"/>
      <c r="C164" s="267"/>
      <c r="D164" s="267"/>
      <c r="E164" s="267"/>
      <c r="F164" s="250">
        <f t="shared" si="68"/>
        <v>0</v>
      </c>
      <c r="G164" s="250">
        <f t="shared" si="67"/>
        <v>0</v>
      </c>
      <c r="H164" s="250">
        <f t="shared" si="69"/>
        <v>0</v>
      </c>
      <c r="I164" s="358"/>
      <c r="J164" s="252"/>
      <c r="K164" s="252"/>
      <c r="L164" s="250">
        <f t="shared" si="70"/>
        <v>0</v>
      </c>
      <c r="M164" s="251"/>
      <c r="N164" s="252"/>
      <c r="O164" s="252"/>
      <c r="P164" s="252"/>
      <c r="Q164" s="252"/>
      <c r="R164" s="252"/>
      <c r="S164" s="252"/>
      <c r="T164" s="252"/>
      <c r="U164" s="435"/>
      <c r="V164" s="179" t="str">
        <f>'Основні дані'!$B$1</f>
        <v>Е-М420заочна</v>
      </c>
      <c r="W164" s="368"/>
    </row>
    <row r="165" spans="1:23" s="153" customFormat="1" ht="27.75" hidden="1">
      <c r="A165" s="296" t="s">
        <v>281</v>
      </c>
      <c r="B165" s="234"/>
      <c r="C165" s="267"/>
      <c r="D165" s="267"/>
      <c r="E165" s="267"/>
      <c r="F165" s="250">
        <f t="shared" si="68"/>
        <v>0</v>
      </c>
      <c r="G165" s="250">
        <f t="shared" si="67"/>
        <v>0</v>
      </c>
      <c r="H165" s="250">
        <f t="shared" si="69"/>
        <v>0</v>
      </c>
      <c r="I165" s="358"/>
      <c r="J165" s="252"/>
      <c r="K165" s="252"/>
      <c r="L165" s="250">
        <f t="shared" si="70"/>
        <v>0</v>
      </c>
      <c r="M165" s="251"/>
      <c r="N165" s="252"/>
      <c r="O165" s="252"/>
      <c r="P165" s="252"/>
      <c r="Q165" s="252"/>
      <c r="R165" s="252"/>
      <c r="S165" s="252"/>
      <c r="T165" s="252"/>
      <c r="U165" s="435"/>
      <c r="V165" s="179" t="str">
        <f>'Основні дані'!$B$1</f>
        <v>Е-М420заочна</v>
      </c>
      <c r="W165" s="368"/>
    </row>
    <row r="166" spans="1:23" s="153" customFormat="1" ht="27.75" hidden="1">
      <c r="A166" s="296" t="s">
        <v>282</v>
      </c>
      <c r="B166" s="234"/>
      <c r="C166" s="267"/>
      <c r="D166" s="267"/>
      <c r="E166" s="267"/>
      <c r="F166" s="250">
        <f t="shared" si="68"/>
        <v>0</v>
      </c>
      <c r="G166" s="250">
        <f t="shared" si="67"/>
        <v>0</v>
      </c>
      <c r="H166" s="250">
        <f t="shared" si="69"/>
        <v>0</v>
      </c>
      <c r="I166" s="358"/>
      <c r="J166" s="252"/>
      <c r="K166" s="252"/>
      <c r="L166" s="250">
        <f t="shared" si="70"/>
        <v>0</v>
      </c>
      <c r="M166" s="251"/>
      <c r="N166" s="252"/>
      <c r="O166" s="252"/>
      <c r="P166" s="252"/>
      <c r="Q166" s="252"/>
      <c r="R166" s="252"/>
      <c r="S166" s="252"/>
      <c r="T166" s="252"/>
      <c r="U166" s="435"/>
      <c r="V166" s="179" t="str">
        <f>'Основні дані'!$B$1</f>
        <v>Е-М420заочна</v>
      </c>
      <c r="W166" s="368"/>
    </row>
    <row r="167" spans="1:23" s="153" customFormat="1" ht="27.75" hidden="1">
      <c r="A167" s="296" t="s">
        <v>283</v>
      </c>
      <c r="B167" s="234"/>
      <c r="C167" s="267"/>
      <c r="D167" s="267"/>
      <c r="E167" s="267"/>
      <c r="F167" s="250">
        <f t="shared" si="68"/>
        <v>0</v>
      </c>
      <c r="G167" s="250">
        <f t="shared" si="67"/>
        <v>0</v>
      </c>
      <c r="H167" s="250">
        <f t="shared" si="69"/>
        <v>0</v>
      </c>
      <c r="I167" s="358"/>
      <c r="J167" s="252"/>
      <c r="K167" s="252"/>
      <c r="L167" s="250">
        <f t="shared" si="70"/>
        <v>0</v>
      </c>
      <c r="M167" s="251"/>
      <c r="N167" s="252"/>
      <c r="O167" s="252"/>
      <c r="P167" s="252"/>
      <c r="Q167" s="252"/>
      <c r="R167" s="252"/>
      <c r="S167" s="252"/>
      <c r="T167" s="252"/>
      <c r="U167" s="435"/>
      <c r="V167" s="179" t="str">
        <f>'Основні дані'!$B$1</f>
        <v>Е-М420заочна</v>
      </c>
      <c r="W167" s="368"/>
    </row>
    <row r="168" spans="1:22" s="153" customFormat="1" ht="27" hidden="1">
      <c r="A168" s="450" t="s">
        <v>284</v>
      </c>
      <c r="B168" s="460" t="s">
        <v>285</v>
      </c>
      <c r="C168" s="462"/>
      <c r="D168" s="451"/>
      <c r="E168" s="451"/>
      <c r="F168" s="461" t="str">
        <f>IF(SUM(F169:F178)=F$34,F$34,"ОШИБКА")</f>
        <v>ОШИБКА</v>
      </c>
      <c r="G168" s="461" t="str">
        <f>IF(SUM(G169:G178)=G$34,G$34,"ОШИБКА")</f>
        <v>ОШИБКА</v>
      </c>
      <c r="H168" s="452">
        <f aca="true" t="shared" si="71" ref="H168:T168">SUM(H169:H178)</f>
        <v>0</v>
      </c>
      <c r="I168" s="453">
        <f t="shared" si="71"/>
        <v>0</v>
      </c>
      <c r="J168" s="454">
        <f t="shared" si="71"/>
        <v>0</v>
      </c>
      <c r="K168" s="454">
        <f t="shared" si="71"/>
        <v>0</v>
      </c>
      <c r="L168" s="452">
        <f t="shared" si="71"/>
        <v>0</v>
      </c>
      <c r="M168" s="455">
        <f t="shared" si="71"/>
        <v>0</v>
      </c>
      <c r="N168" s="456">
        <f t="shared" si="71"/>
        <v>0</v>
      </c>
      <c r="O168" s="456">
        <f t="shared" si="71"/>
        <v>0</v>
      </c>
      <c r="P168" s="456">
        <f t="shared" si="71"/>
        <v>0</v>
      </c>
      <c r="Q168" s="456">
        <f t="shared" si="71"/>
        <v>0</v>
      </c>
      <c r="R168" s="456">
        <f t="shared" si="71"/>
        <v>0</v>
      </c>
      <c r="S168" s="456">
        <f t="shared" si="71"/>
        <v>0</v>
      </c>
      <c r="T168" s="456">
        <f t="shared" si="71"/>
        <v>0</v>
      </c>
      <c r="U168" s="457"/>
      <c r="V168" s="179" t="str">
        <f>'Основні дані'!$B$1</f>
        <v>Е-М420заочна</v>
      </c>
    </row>
    <row r="169" spans="1:23" s="153" customFormat="1" ht="27.75" hidden="1">
      <c r="A169" s="296" t="s">
        <v>286</v>
      </c>
      <c r="B169" s="234"/>
      <c r="C169" s="267"/>
      <c r="D169" s="267"/>
      <c r="E169" s="267"/>
      <c r="F169" s="250">
        <f>N169+P169+R169+T169</f>
        <v>0</v>
      </c>
      <c r="G169" s="250">
        <f aca="true" t="shared" si="72" ref="G169:G178">F169*30</f>
        <v>0</v>
      </c>
      <c r="H169" s="250">
        <f>M169*3+O169*3</f>
        <v>0</v>
      </c>
      <c r="I169" s="358"/>
      <c r="J169" s="252"/>
      <c r="K169" s="252"/>
      <c r="L169" s="250">
        <f>IF(H169=I169+J169+K169,G169-H169,"!ОШИБКА!")</f>
        <v>0</v>
      </c>
      <c r="M169" s="251"/>
      <c r="N169" s="252"/>
      <c r="O169" s="252"/>
      <c r="P169" s="252"/>
      <c r="Q169" s="252"/>
      <c r="R169" s="252"/>
      <c r="S169" s="252"/>
      <c r="T169" s="252"/>
      <c r="U169" s="435"/>
      <c r="V169" s="179" t="str">
        <f>'Основні дані'!$B$1</f>
        <v>Е-М420заочна</v>
      </c>
      <c r="W169" s="367"/>
    </row>
    <row r="170" spans="1:23" s="153" customFormat="1" ht="27.75" hidden="1">
      <c r="A170" s="296" t="s">
        <v>287</v>
      </c>
      <c r="B170" s="234"/>
      <c r="C170" s="267"/>
      <c r="D170" s="267"/>
      <c r="E170" s="267"/>
      <c r="F170" s="250">
        <f aca="true" t="shared" si="73" ref="F170:F178">N170+P170+R170+T170</f>
        <v>0</v>
      </c>
      <c r="G170" s="250">
        <f t="shared" si="72"/>
        <v>0</v>
      </c>
      <c r="H170" s="250">
        <f aca="true" t="shared" si="74" ref="H170:H178">M170*3+O170*3</f>
        <v>0</v>
      </c>
      <c r="I170" s="358"/>
      <c r="J170" s="252"/>
      <c r="K170" s="252"/>
      <c r="L170" s="250">
        <f aca="true" t="shared" si="75" ref="L170:L178">IF(H170=I170+J170+K170,G170-H170,"!ОШИБКА!")</f>
        <v>0</v>
      </c>
      <c r="M170" s="251"/>
      <c r="N170" s="252"/>
      <c r="O170" s="252"/>
      <c r="P170" s="252"/>
      <c r="Q170" s="252"/>
      <c r="R170" s="252"/>
      <c r="S170" s="252"/>
      <c r="T170" s="252"/>
      <c r="U170" s="435"/>
      <c r="V170" s="179" t="str">
        <f>'Основні дані'!$B$1</f>
        <v>Е-М420заочна</v>
      </c>
      <c r="W170" s="367"/>
    </row>
    <row r="171" spans="1:23" s="153" customFormat="1" ht="27.75" hidden="1">
      <c r="A171" s="296" t="s">
        <v>288</v>
      </c>
      <c r="B171" s="234"/>
      <c r="C171" s="267"/>
      <c r="D171" s="267"/>
      <c r="E171" s="267"/>
      <c r="F171" s="250">
        <f t="shared" si="73"/>
        <v>0</v>
      </c>
      <c r="G171" s="250">
        <f t="shared" si="72"/>
        <v>0</v>
      </c>
      <c r="H171" s="250">
        <f t="shared" si="74"/>
        <v>0</v>
      </c>
      <c r="I171" s="358"/>
      <c r="J171" s="252"/>
      <c r="K171" s="252"/>
      <c r="L171" s="250">
        <f t="shared" si="75"/>
        <v>0</v>
      </c>
      <c r="M171" s="251"/>
      <c r="N171" s="252"/>
      <c r="O171" s="252"/>
      <c r="P171" s="252"/>
      <c r="Q171" s="252"/>
      <c r="R171" s="252"/>
      <c r="S171" s="252"/>
      <c r="T171" s="252"/>
      <c r="U171" s="435"/>
      <c r="V171" s="179" t="str">
        <f>'Основні дані'!$B$1</f>
        <v>Е-М420заочна</v>
      </c>
      <c r="W171" s="367"/>
    </row>
    <row r="172" spans="1:23" s="153" customFormat="1" ht="27.75" hidden="1">
      <c r="A172" s="296" t="s">
        <v>289</v>
      </c>
      <c r="B172" s="234"/>
      <c r="C172" s="267"/>
      <c r="D172" s="267"/>
      <c r="E172" s="267"/>
      <c r="F172" s="250">
        <f t="shared" si="73"/>
        <v>0</v>
      </c>
      <c r="G172" s="250">
        <f t="shared" si="72"/>
        <v>0</v>
      </c>
      <c r="H172" s="250">
        <f t="shared" si="74"/>
        <v>0</v>
      </c>
      <c r="I172" s="358"/>
      <c r="J172" s="252"/>
      <c r="K172" s="252"/>
      <c r="L172" s="250">
        <f t="shared" si="75"/>
        <v>0</v>
      </c>
      <c r="M172" s="251"/>
      <c r="N172" s="252"/>
      <c r="O172" s="252"/>
      <c r="P172" s="252"/>
      <c r="Q172" s="252"/>
      <c r="R172" s="252"/>
      <c r="S172" s="252"/>
      <c r="T172" s="252"/>
      <c r="U172" s="435"/>
      <c r="V172" s="179" t="str">
        <f>'Основні дані'!$B$1</f>
        <v>Е-М420заочна</v>
      </c>
      <c r="W172" s="368"/>
    </row>
    <row r="173" spans="1:23" s="153" customFormat="1" ht="27.75" hidden="1">
      <c r="A173" s="296" t="s">
        <v>290</v>
      </c>
      <c r="B173" s="234"/>
      <c r="C173" s="267"/>
      <c r="D173" s="267"/>
      <c r="E173" s="267"/>
      <c r="F173" s="250">
        <f t="shared" si="73"/>
        <v>0</v>
      </c>
      <c r="G173" s="250">
        <f t="shared" si="72"/>
        <v>0</v>
      </c>
      <c r="H173" s="250">
        <f t="shared" si="74"/>
        <v>0</v>
      </c>
      <c r="I173" s="358"/>
      <c r="J173" s="252"/>
      <c r="K173" s="252"/>
      <c r="L173" s="250">
        <f t="shared" si="75"/>
        <v>0</v>
      </c>
      <c r="M173" s="251"/>
      <c r="N173" s="252"/>
      <c r="O173" s="252"/>
      <c r="P173" s="252"/>
      <c r="Q173" s="252"/>
      <c r="R173" s="252"/>
      <c r="S173" s="252"/>
      <c r="T173" s="252"/>
      <c r="U173" s="435"/>
      <c r="V173" s="179" t="str">
        <f>'Основні дані'!$B$1</f>
        <v>Е-М420заочна</v>
      </c>
      <c r="W173" s="368"/>
    </row>
    <row r="174" spans="1:23" s="153" customFormat="1" ht="27.75" hidden="1">
      <c r="A174" s="296" t="s">
        <v>291</v>
      </c>
      <c r="B174" s="234"/>
      <c r="C174" s="267"/>
      <c r="D174" s="267"/>
      <c r="E174" s="267"/>
      <c r="F174" s="250">
        <f t="shared" si="73"/>
        <v>0</v>
      </c>
      <c r="G174" s="250">
        <f t="shared" si="72"/>
        <v>0</v>
      </c>
      <c r="H174" s="250">
        <f t="shared" si="74"/>
        <v>0</v>
      </c>
      <c r="I174" s="358"/>
      <c r="J174" s="252"/>
      <c r="K174" s="252"/>
      <c r="L174" s="250">
        <f t="shared" si="75"/>
        <v>0</v>
      </c>
      <c r="M174" s="251"/>
      <c r="N174" s="252"/>
      <c r="O174" s="252"/>
      <c r="P174" s="252"/>
      <c r="Q174" s="252"/>
      <c r="R174" s="252"/>
      <c r="S174" s="252"/>
      <c r="T174" s="252"/>
      <c r="U174" s="435"/>
      <c r="V174" s="179" t="str">
        <f>'Основні дані'!$B$1</f>
        <v>Е-М420заочна</v>
      </c>
      <c r="W174" s="368"/>
    </row>
    <row r="175" spans="1:23" s="153" customFormat="1" ht="27.75" hidden="1">
      <c r="A175" s="296" t="s">
        <v>292</v>
      </c>
      <c r="B175" s="234"/>
      <c r="C175" s="267"/>
      <c r="D175" s="267"/>
      <c r="E175" s="267"/>
      <c r="F175" s="250">
        <f t="shared" si="73"/>
        <v>0</v>
      </c>
      <c r="G175" s="250">
        <f t="shared" si="72"/>
        <v>0</v>
      </c>
      <c r="H175" s="250">
        <f t="shared" si="74"/>
        <v>0</v>
      </c>
      <c r="I175" s="358"/>
      <c r="J175" s="252"/>
      <c r="K175" s="252"/>
      <c r="L175" s="250">
        <f t="shared" si="75"/>
        <v>0</v>
      </c>
      <c r="M175" s="251"/>
      <c r="N175" s="252"/>
      <c r="O175" s="252"/>
      <c r="P175" s="252"/>
      <c r="Q175" s="252"/>
      <c r="R175" s="252"/>
      <c r="S175" s="252"/>
      <c r="T175" s="252"/>
      <c r="U175" s="435"/>
      <c r="V175" s="179" t="str">
        <f>'Основні дані'!$B$1</f>
        <v>Е-М420заочна</v>
      </c>
      <c r="W175" s="368"/>
    </row>
    <row r="176" spans="1:23" s="153" customFormat="1" ht="27.75" hidden="1">
      <c r="A176" s="296" t="s">
        <v>293</v>
      </c>
      <c r="B176" s="234"/>
      <c r="C176" s="267"/>
      <c r="D176" s="267"/>
      <c r="E176" s="267"/>
      <c r="F176" s="250">
        <f t="shared" si="73"/>
        <v>0</v>
      </c>
      <c r="G176" s="250">
        <f t="shared" si="72"/>
        <v>0</v>
      </c>
      <c r="H176" s="250">
        <f t="shared" si="74"/>
        <v>0</v>
      </c>
      <c r="I176" s="358"/>
      <c r="J176" s="252"/>
      <c r="K176" s="252"/>
      <c r="L176" s="250">
        <f t="shared" si="75"/>
        <v>0</v>
      </c>
      <c r="M176" s="251"/>
      <c r="N176" s="252"/>
      <c r="O176" s="252"/>
      <c r="P176" s="252"/>
      <c r="Q176" s="252"/>
      <c r="R176" s="252"/>
      <c r="S176" s="252"/>
      <c r="T176" s="252"/>
      <c r="U176" s="435"/>
      <c r="V176" s="179" t="str">
        <f>'Основні дані'!$B$1</f>
        <v>Е-М420заочна</v>
      </c>
      <c r="W176" s="368"/>
    </row>
    <row r="177" spans="1:23" s="153" customFormat="1" ht="27.75" hidden="1">
      <c r="A177" s="296" t="s">
        <v>294</v>
      </c>
      <c r="B177" s="234"/>
      <c r="C177" s="267"/>
      <c r="D177" s="267"/>
      <c r="E177" s="267"/>
      <c r="F177" s="250">
        <f t="shared" si="73"/>
        <v>0</v>
      </c>
      <c r="G177" s="250">
        <f t="shared" si="72"/>
        <v>0</v>
      </c>
      <c r="H177" s="250">
        <f t="shared" si="74"/>
        <v>0</v>
      </c>
      <c r="I177" s="358"/>
      <c r="J177" s="252"/>
      <c r="K177" s="252"/>
      <c r="L177" s="250">
        <f t="shared" si="75"/>
        <v>0</v>
      </c>
      <c r="M177" s="251"/>
      <c r="N177" s="252"/>
      <c r="O177" s="252"/>
      <c r="P177" s="252"/>
      <c r="Q177" s="252"/>
      <c r="R177" s="252"/>
      <c r="S177" s="252"/>
      <c r="T177" s="252"/>
      <c r="U177" s="435"/>
      <c r="V177" s="179" t="str">
        <f>'Основні дані'!$B$1</f>
        <v>Е-М420заочна</v>
      </c>
      <c r="W177" s="368"/>
    </row>
    <row r="178" spans="1:23" s="153" customFormat="1" ht="27.75" hidden="1">
      <c r="A178" s="296" t="s">
        <v>295</v>
      </c>
      <c r="B178" s="234"/>
      <c r="C178" s="267"/>
      <c r="D178" s="267"/>
      <c r="E178" s="267"/>
      <c r="F178" s="250">
        <f t="shared" si="73"/>
        <v>0</v>
      </c>
      <c r="G178" s="250">
        <f t="shared" si="72"/>
        <v>0</v>
      </c>
      <c r="H178" s="250">
        <f t="shared" si="74"/>
        <v>0</v>
      </c>
      <c r="I178" s="358"/>
      <c r="J178" s="252"/>
      <c r="K178" s="252"/>
      <c r="L178" s="250">
        <f t="shared" si="75"/>
        <v>0</v>
      </c>
      <c r="M178" s="251"/>
      <c r="N178" s="252"/>
      <c r="O178" s="252"/>
      <c r="P178" s="252"/>
      <c r="Q178" s="252"/>
      <c r="R178" s="252"/>
      <c r="S178" s="252"/>
      <c r="T178" s="252"/>
      <c r="U178" s="435"/>
      <c r="V178" s="179" t="str">
        <f>'Основні дані'!$B$1</f>
        <v>Е-М420заочна</v>
      </c>
      <c r="W178" s="368"/>
    </row>
    <row r="179" spans="1:22" s="153" customFormat="1" ht="27" hidden="1">
      <c r="A179" s="450" t="s">
        <v>296</v>
      </c>
      <c r="B179" s="460" t="s">
        <v>297</v>
      </c>
      <c r="C179" s="462"/>
      <c r="D179" s="451"/>
      <c r="E179" s="451"/>
      <c r="F179" s="461" t="str">
        <f>IF(SUM(F180:F189)=F$34,F$34,"ОШИБКА")</f>
        <v>ОШИБКА</v>
      </c>
      <c r="G179" s="461" t="str">
        <f>IF(SUM(G180:G189)=G$34,G$34,"ОШИБКА")</f>
        <v>ОШИБКА</v>
      </c>
      <c r="H179" s="452">
        <f aca="true" t="shared" si="76" ref="H179:T179">SUM(H180:H189)</f>
        <v>0</v>
      </c>
      <c r="I179" s="453">
        <f t="shared" si="76"/>
        <v>0</v>
      </c>
      <c r="J179" s="454">
        <f t="shared" si="76"/>
        <v>0</v>
      </c>
      <c r="K179" s="454">
        <f t="shared" si="76"/>
        <v>0</v>
      </c>
      <c r="L179" s="452">
        <f t="shared" si="76"/>
        <v>0</v>
      </c>
      <c r="M179" s="455">
        <f t="shared" si="76"/>
        <v>0</v>
      </c>
      <c r="N179" s="456">
        <f t="shared" si="76"/>
        <v>0</v>
      </c>
      <c r="O179" s="456">
        <f t="shared" si="76"/>
        <v>0</v>
      </c>
      <c r="P179" s="456">
        <f t="shared" si="76"/>
        <v>0</v>
      </c>
      <c r="Q179" s="456">
        <f t="shared" si="76"/>
        <v>0</v>
      </c>
      <c r="R179" s="456">
        <f t="shared" si="76"/>
        <v>0</v>
      </c>
      <c r="S179" s="456">
        <f t="shared" si="76"/>
        <v>0</v>
      </c>
      <c r="T179" s="456">
        <f t="shared" si="76"/>
        <v>0</v>
      </c>
      <c r="U179" s="457"/>
      <c r="V179" s="179" t="str">
        <f>'Основні дані'!$B$1</f>
        <v>Е-М420заочна</v>
      </c>
    </row>
    <row r="180" spans="1:23" s="153" customFormat="1" ht="27.75" hidden="1">
      <c r="A180" s="296" t="s">
        <v>298</v>
      </c>
      <c r="B180" s="234"/>
      <c r="C180" s="267"/>
      <c r="D180" s="267"/>
      <c r="E180" s="267"/>
      <c r="F180" s="250">
        <f>N180+P180+R180+T180</f>
        <v>0</v>
      </c>
      <c r="G180" s="250">
        <f aca="true" t="shared" si="77" ref="G180:G189">F180*30</f>
        <v>0</v>
      </c>
      <c r="H180" s="250">
        <f>M180*3+O180*3</f>
        <v>0</v>
      </c>
      <c r="I180" s="358"/>
      <c r="J180" s="252"/>
      <c r="K180" s="252"/>
      <c r="L180" s="250">
        <f>IF(H180=I180+J180+K180,G180-H180,"!ОШИБКА!")</f>
        <v>0</v>
      </c>
      <c r="M180" s="251"/>
      <c r="N180" s="252"/>
      <c r="O180" s="252"/>
      <c r="P180" s="252"/>
      <c r="Q180" s="252"/>
      <c r="R180" s="252"/>
      <c r="S180" s="252"/>
      <c r="T180" s="252"/>
      <c r="U180" s="435"/>
      <c r="V180" s="179" t="str">
        <f>'Основні дані'!$B$1</f>
        <v>Е-М420заочна</v>
      </c>
      <c r="W180" s="367"/>
    </row>
    <row r="181" spans="1:23" s="153" customFormat="1" ht="27.75" hidden="1">
      <c r="A181" s="296" t="s">
        <v>299</v>
      </c>
      <c r="B181" s="234"/>
      <c r="C181" s="267"/>
      <c r="D181" s="267"/>
      <c r="E181" s="267"/>
      <c r="F181" s="250">
        <f aca="true" t="shared" si="78" ref="F181:F189">N181+P181+R181+T181</f>
        <v>0</v>
      </c>
      <c r="G181" s="250">
        <f t="shared" si="77"/>
        <v>0</v>
      </c>
      <c r="H181" s="250">
        <f aca="true" t="shared" si="79" ref="H181:H189">M181*3+O181*3</f>
        <v>0</v>
      </c>
      <c r="I181" s="358"/>
      <c r="J181" s="252"/>
      <c r="K181" s="252"/>
      <c r="L181" s="250">
        <f aca="true" t="shared" si="80" ref="L181:L189">IF(H181=I181+J181+K181,G181-H181,"!ОШИБКА!")</f>
        <v>0</v>
      </c>
      <c r="M181" s="251"/>
      <c r="N181" s="252"/>
      <c r="O181" s="252"/>
      <c r="P181" s="252"/>
      <c r="Q181" s="252"/>
      <c r="R181" s="252"/>
      <c r="S181" s="252"/>
      <c r="T181" s="252"/>
      <c r="U181" s="435"/>
      <c r="V181" s="179" t="str">
        <f>'Основні дані'!$B$1</f>
        <v>Е-М420заочна</v>
      </c>
      <c r="W181" s="367"/>
    </row>
    <row r="182" spans="1:23" s="153" customFormat="1" ht="27.75" hidden="1">
      <c r="A182" s="296" t="s">
        <v>300</v>
      </c>
      <c r="B182" s="234"/>
      <c r="C182" s="267"/>
      <c r="D182" s="267"/>
      <c r="E182" s="267"/>
      <c r="F182" s="250">
        <f t="shared" si="78"/>
        <v>0</v>
      </c>
      <c r="G182" s="250">
        <f t="shared" si="77"/>
        <v>0</v>
      </c>
      <c r="H182" s="250">
        <f t="shared" si="79"/>
        <v>0</v>
      </c>
      <c r="I182" s="358"/>
      <c r="J182" s="252"/>
      <c r="K182" s="252"/>
      <c r="L182" s="250">
        <f t="shared" si="80"/>
        <v>0</v>
      </c>
      <c r="M182" s="251"/>
      <c r="N182" s="252"/>
      <c r="O182" s="252"/>
      <c r="P182" s="252"/>
      <c r="Q182" s="252"/>
      <c r="R182" s="252"/>
      <c r="S182" s="252"/>
      <c r="T182" s="252"/>
      <c r="U182" s="435"/>
      <c r="V182" s="179" t="str">
        <f>'Основні дані'!$B$1</f>
        <v>Е-М420заочна</v>
      </c>
      <c r="W182" s="367"/>
    </row>
    <row r="183" spans="1:23" s="153" customFormat="1" ht="27.75" hidden="1">
      <c r="A183" s="296" t="s">
        <v>301</v>
      </c>
      <c r="B183" s="234"/>
      <c r="C183" s="267"/>
      <c r="D183" s="267"/>
      <c r="E183" s="267"/>
      <c r="F183" s="250">
        <f t="shared" si="78"/>
        <v>0</v>
      </c>
      <c r="G183" s="250">
        <f t="shared" si="77"/>
        <v>0</v>
      </c>
      <c r="H183" s="250">
        <f t="shared" si="79"/>
        <v>0</v>
      </c>
      <c r="I183" s="358"/>
      <c r="J183" s="252"/>
      <c r="K183" s="252"/>
      <c r="L183" s="250">
        <f t="shared" si="80"/>
        <v>0</v>
      </c>
      <c r="M183" s="251"/>
      <c r="N183" s="252"/>
      <c r="O183" s="252"/>
      <c r="P183" s="252"/>
      <c r="Q183" s="252"/>
      <c r="R183" s="252"/>
      <c r="S183" s="252"/>
      <c r="T183" s="252"/>
      <c r="U183" s="435"/>
      <c r="V183" s="179" t="str">
        <f>'Основні дані'!$B$1</f>
        <v>Е-М420заочна</v>
      </c>
      <c r="W183" s="368"/>
    </row>
    <row r="184" spans="1:23" s="153" customFormat="1" ht="27.75" hidden="1">
      <c r="A184" s="296" t="s">
        <v>302</v>
      </c>
      <c r="B184" s="234"/>
      <c r="C184" s="267"/>
      <c r="D184" s="267"/>
      <c r="E184" s="267"/>
      <c r="F184" s="250">
        <f t="shared" si="78"/>
        <v>0</v>
      </c>
      <c r="G184" s="250">
        <f t="shared" si="77"/>
        <v>0</v>
      </c>
      <c r="H184" s="250">
        <f t="shared" si="79"/>
        <v>0</v>
      </c>
      <c r="I184" s="358"/>
      <c r="J184" s="252"/>
      <c r="K184" s="252"/>
      <c r="L184" s="250">
        <f t="shared" si="80"/>
        <v>0</v>
      </c>
      <c r="M184" s="251"/>
      <c r="N184" s="252"/>
      <c r="O184" s="252"/>
      <c r="P184" s="252"/>
      <c r="Q184" s="252"/>
      <c r="R184" s="252"/>
      <c r="S184" s="252"/>
      <c r="T184" s="252"/>
      <c r="U184" s="435"/>
      <c r="V184" s="179" t="str">
        <f>'Основні дані'!$B$1</f>
        <v>Е-М420заочна</v>
      </c>
      <c r="W184" s="368"/>
    </row>
    <row r="185" spans="1:23" s="153" customFormat="1" ht="27.75" hidden="1">
      <c r="A185" s="296" t="s">
        <v>303</v>
      </c>
      <c r="B185" s="234"/>
      <c r="C185" s="267"/>
      <c r="D185" s="267"/>
      <c r="E185" s="267"/>
      <c r="F185" s="250">
        <f t="shared" si="78"/>
        <v>0</v>
      </c>
      <c r="G185" s="250">
        <f t="shared" si="77"/>
        <v>0</v>
      </c>
      <c r="H185" s="250">
        <f t="shared" si="79"/>
        <v>0</v>
      </c>
      <c r="I185" s="358"/>
      <c r="J185" s="252"/>
      <c r="K185" s="252"/>
      <c r="L185" s="250">
        <f t="shared" si="80"/>
        <v>0</v>
      </c>
      <c r="M185" s="251"/>
      <c r="N185" s="252"/>
      <c r="O185" s="252"/>
      <c r="P185" s="252"/>
      <c r="Q185" s="252"/>
      <c r="R185" s="252"/>
      <c r="S185" s="252"/>
      <c r="T185" s="252"/>
      <c r="U185" s="435"/>
      <c r="V185" s="179" t="str">
        <f>'Основні дані'!$B$1</f>
        <v>Е-М420заочна</v>
      </c>
      <c r="W185" s="368"/>
    </row>
    <row r="186" spans="1:23" s="153" customFormat="1" ht="27.75" hidden="1">
      <c r="A186" s="296" t="s">
        <v>304</v>
      </c>
      <c r="B186" s="234"/>
      <c r="C186" s="267"/>
      <c r="D186" s="267"/>
      <c r="E186" s="267"/>
      <c r="F186" s="250">
        <f t="shared" si="78"/>
        <v>0</v>
      </c>
      <c r="G186" s="250">
        <f t="shared" si="77"/>
        <v>0</v>
      </c>
      <c r="H186" s="250">
        <f t="shared" si="79"/>
        <v>0</v>
      </c>
      <c r="I186" s="358"/>
      <c r="J186" s="252"/>
      <c r="K186" s="252"/>
      <c r="L186" s="250">
        <f t="shared" si="80"/>
        <v>0</v>
      </c>
      <c r="M186" s="251"/>
      <c r="N186" s="252"/>
      <c r="O186" s="252"/>
      <c r="P186" s="252"/>
      <c r="Q186" s="252"/>
      <c r="R186" s="252"/>
      <c r="S186" s="252"/>
      <c r="T186" s="252"/>
      <c r="U186" s="435"/>
      <c r="V186" s="179" t="str">
        <f>'Основні дані'!$B$1</f>
        <v>Е-М420заочна</v>
      </c>
      <c r="W186" s="368"/>
    </row>
    <row r="187" spans="1:23" s="153" customFormat="1" ht="27.75" hidden="1">
      <c r="A187" s="296" t="s">
        <v>305</v>
      </c>
      <c r="B187" s="234"/>
      <c r="C187" s="267"/>
      <c r="D187" s="267"/>
      <c r="E187" s="267"/>
      <c r="F187" s="250">
        <f t="shared" si="78"/>
        <v>0</v>
      </c>
      <c r="G187" s="250">
        <f t="shared" si="77"/>
        <v>0</v>
      </c>
      <c r="H187" s="250">
        <f t="shared" si="79"/>
        <v>0</v>
      </c>
      <c r="I187" s="358"/>
      <c r="J187" s="252"/>
      <c r="K187" s="252"/>
      <c r="L187" s="250">
        <f t="shared" si="80"/>
        <v>0</v>
      </c>
      <c r="M187" s="251"/>
      <c r="N187" s="252"/>
      <c r="O187" s="252"/>
      <c r="P187" s="252"/>
      <c r="Q187" s="252"/>
      <c r="R187" s="252"/>
      <c r="S187" s="252"/>
      <c r="T187" s="252"/>
      <c r="U187" s="435"/>
      <c r="V187" s="179" t="str">
        <f>'Основні дані'!$B$1</f>
        <v>Е-М420заочна</v>
      </c>
      <c r="W187" s="368"/>
    </row>
    <row r="188" spans="1:23" s="153" customFormat="1" ht="27.75" hidden="1">
      <c r="A188" s="296" t="s">
        <v>306</v>
      </c>
      <c r="B188" s="234"/>
      <c r="C188" s="267"/>
      <c r="D188" s="267"/>
      <c r="E188" s="267"/>
      <c r="F188" s="250">
        <f t="shared" si="78"/>
        <v>0</v>
      </c>
      <c r="G188" s="250">
        <f t="shared" si="77"/>
        <v>0</v>
      </c>
      <c r="H188" s="250">
        <f t="shared" si="79"/>
        <v>0</v>
      </c>
      <c r="I188" s="358"/>
      <c r="J188" s="252"/>
      <c r="K188" s="252"/>
      <c r="L188" s="250">
        <f t="shared" si="80"/>
        <v>0</v>
      </c>
      <c r="M188" s="251"/>
      <c r="N188" s="252"/>
      <c r="O188" s="252"/>
      <c r="P188" s="252"/>
      <c r="Q188" s="252"/>
      <c r="R188" s="252"/>
      <c r="S188" s="252"/>
      <c r="T188" s="252"/>
      <c r="U188" s="435"/>
      <c r="V188" s="179" t="str">
        <f>'Основні дані'!$B$1</f>
        <v>Е-М420заочна</v>
      </c>
      <c r="W188" s="368"/>
    </row>
    <row r="189" spans="1:23" s="153" customFormat="1" ht="27.75" hidden="1">
      <c r="A189" s="296" t="s">
        <v>307</v>
      </c>
      <c r="B189" s="234"/>
      <c r="C189" s="267"/>
      <c r="D189" s="267"/>
      <c r="E189" s="267"/>
      <c r="F189" s="250">
        <f t="shared" si="78"/>
        <v>0</v>
      </c>
      <c r="G189" s="250">
        <f t="shared" si="77"/>
        <v>0</v>
      </c>
      <c r="H189" s="250">
        <f t="shared" si="79"/>
        <v>0</v>
      </c>
      <c r="I189" s="358"/>
      <c r="J189" s="252"/>
      <c r="K189" s="252"/>
      <c r="L189" s="250">
        <f t="shared" si="80"/>
        <v>0</v>
      </c>
      <c r="M189" s="251"/>
      <c r="N189" s="252"/>
      <c r="O189" s="252"/>
      <c r="P189" s="252"/>
      <c r="Q189" s="252"/>
      <c r="R189" s="252"/>
      <c r="S189" s="252"/>
      <c r="T189" s="252"/>
      <c r="U189" s="435"/>
      <c r="V189" s="179" t="str">
        <f>'Основні дані'!$B$1</f>
        <v>Е-М420заочна</v>
      </c>
      <c r="W189" s="368"/>
    </row>
    <row r="190" spans="1:22" s="153" customFormat="1" ht="27" hidden="1">
      <c r="A190" s="450" t="s">
        <v>308</v>
      </c>
      <c r="B190" s="460" t="s">
        <v>309</v>
      </c>
      <c r="C190" s="462"/>
      <c r="D190" s="451"/>
      <c r="E190" s="451"/>
      <c r="F190" s="461" t="str">
        <f>IF(SUM(F191:F200)=F$34,F$34,"ОШИБКА")</f>
        <v>ОШИБКА</v>
      </c>
      <c r="G190" s="461" t="str">
        <f>IF(SUM(G191:G200)=G$34,G$34,"ОШИБКА")</f>
        <v>ОШИБКА</v>
      </c>
      <c r="H190" s="452">
        <f aca="true" t="shared" si="81" ref="H190:T190">SUM(H191:H200)</f>
        <v>0</v>
      </c>
      <c r="I190" s="453">
        <f t="shared" si="81"/>
        <v>0</v>
      </c>
      <c r="J190" s="454">
        <f t="shared" si="81"/>
        <v>0</v>
      </c>
      <c r="K190" s="454">
        <f t="shared" si="81"/>
        <v>0</v>
      </c>
      <c r="L190" s="452">
        <f t="shared" si="81"/>
        <v>0</v>
      </c>
      <c r="M190" s="455">
        <f t="shared" si="81"/>
        <v>0</v>
      </c>
      <c r="N190" s="456">
        <f t="shared" si="81"/>
        <v>0</v>
      </c>
      <c r="O190" s="456">
        <f t="shared" si="81"/>
        <v>0</v>
      </c>
      <c r="P190" s="456">
        <f t="shared" si="81"/>
        <v>0</v>
      </c>
      <c r="Q190" s="456">
        <f t="shared" si="81"/>
        <v>0</v>
      </c>
      <c r="R190" s="456">
        <f t="shared" si="81"/>
        <v>0</v>
      </c>
      <c r="S190" s="456">
        <f t="shared" si="81"/>
        <v>0</v>
      </c>
      <c r="T190" s="456">
        <f t="shared" si="81"/>
        <v>0</v>
      </c>
      <c r="U190" s="457"/>
      <c r="V190" s="179" t="str">
        <f>'Основні дані'!$B$1</f>
        <v>Е-М420заочна</v>
      </c>
    </row>
    <row r="191" spans="1:23" s="153" customFormat="1" ht="27.75" hidden="1">
      <c r="A191" s="296" t="s">
        <v>310</v>
      </c>
      <c r="B191" s="234"/>
      <c r="C191" s="267"/>
      <c r="D191" s="267"/>
      <c r="E191" s="267"/>
      <c r="F191" s="250">
        <f>N191+P191+R191+T191</f>
        <v>0</v>
      </c>
      <c r="G191" s="250">
        <f>F191*30</f>
        <v>0</v>
      </c>
      <c r="H191" s="250">
        <f>M191*3+O191*3</f>
        <v>0</v>
      </c>
      <c r="I191" s="358"/>
      <c r="J191" s="252"/>
      <c r="K191" s="252"/>
      <c r="L191" s="250">
        <f>IF(H191=I191+J191+K191,G191-H191,"!ОШИБКА!")</f>
        <v>0</v>
      </c>
      <c r="M191" s="251"/>
      <c r="N191" s="252"/>
      <c r="O191" s="252"/>
      <c r="P191" s="252"/>
      <c r="Q191" s="252"/>
      <c r="R191" s="252"/>
      <c r="S191" s="252"/>
      <c r="T191" s="252"/>
      <c r="U191" s="435"/>
      <c r="V191" s="179" t="str">
        <f>'Основні дані'!$B$1</f>
        <v>Е-М420заочна</v>
      </c>
      <c r="W191" s="367"/>
    </row>
    <row r="192" spans="1:23" s="153" customFormat="1" ht="27.75" hidden="1">
      <c r="A192" s="296" t="s">
        <v>311</v>
      </c>
      <c r="B192" s="234"/>
      <c r="C192" s="267"/>
      <c r="D192" s="267"/>
      <c r="E192" s="267"/>
      <c r="F192" s="250">
        <f aca="true" t="shared" si="82" ref="F192:F200">N192+P192+R192+T192</f>
        <v>0</v>
      </c>
      <c r="G192" s="250">
        <f aca="true" t="shared" si="83" ref="G192:G200">F192*30</f>
        <v>0</v>
      </c>
      <c r="H192" s="250">
        <f aca="true" t="shared" si="84" ref="H192:H200">M192*3+O192*3</f>
        <v>0</v>
      </c>
      <c r="I192" s="358"/>
      <c r="J192" s="252"/>
      <c r="K192" s="252"/>
      <c r="L192" s="250">
        <f aca="true" t="shared" si="85" ref="L192:L200">IF(H192=I192+J192+K192,G192-H192,"!ОШИБКА!")</f>
        <v>0</v>
      </c>
      <c r="M192" s="251"/>
      <c r="N192" s="252"/>
      <c r="O192" s="252"/>
      <c r="P192" s="252"/>
      <c r="Q192" s="252"/>
      <c r="R192" s="252"/>
      <c r="S192" s="252"/>
      <c r="T192" s="252"/>
      <c r="U192" s="435"/>
      <c r="V192" s="179" t="str">
        <f>'Основні дані'!$B$1</f>
        <v>Е-М420заочна</v>
      </c>
      <c r="W192" s="367"/>
    </row>
    <row r="193" spans="1:23" s="153" customFormat="1" ht="27.75" hidden="1">
      <c r="A193" s="296" t="s">
        <v>312</v>
      </c>
      <c r="B193" s="234"/>
      <c r="C193" s="267"/>
      <c r="D193" s="267"/>
      <c r="E193" s="267"/>
      <c r="F193" s="250">
        <f t="shared" si="82"/>
        <v>0</v>
      </c>
      <c r="G193" s="250">
        <f t="shared" si="83"/>
        <v>0</v>
      </c>
      <c r="H193" s="250">
        <f t="shared" si="84"/>
        <v>0</v>
      </c>
      <c r="I193" s="358"/>
      <c r="J193" s="252"/>
      <c r="K193" s="252"/>
      <c r="L193" s="250">
        <f t="shared" si="85"/>
        <v>0</v>
      </c>
      <c r="M193" s="251"/>
      <c r="N193" s="252"/>
      <c r="O193" s="252"/>
      <c r="P193" s="252"/>
      <c r="Q193" s="252"/>
      <c r="R193" s="252"/>
      <c r="S193" s="252"/>
      <c r="T193" s="252"/>
      <c r="U193" s="435"/>
      <c r="V193" s="179" t="str">
        <f>'Основні дані'!$B$1</f>
        <v>Е-М420заочна</v>
      </c>
      <c r="W193" s="367"/>
    </row>
    <row r="194" spans="1:23" s="153" customFormat="1" ht="27.75" hidden="1">
      <c r="A194" s="296" t="s">
        <v>313</v>
      </c>
      <c r="B194" s="234"/>
      <c r="C194" s="267"/>
      <c r="D194" s="267"/>
      <c r="E194" s="267"/>
      <c r="F194" s="250">
        <f t="shared" si="82"/>
        <v>0</v>
      </c>
      <c r="G194" s="250">
        <f t="shared" si="83"/>
        <v>0</v>
      </c>
      <c r="H194" s="250">
        <f t="shared" si="84"/>
        <v>0</v>
      </c>
      <c r="I194" s="358"/>
      <c r="J194" s="252"/>
      <c r="K194" s="252"/>
      <c r="L194" s="250">
        <f t="shared" si="85"/>
        <v>0</v>
      </c>
      <c r="M194" s="251"/>
      <c r="N194" s="252"/>
      <c r="O194" s="252"/>
      <c r="P194" s="252"/>
      <c r="Q194" s="252"/>
      <c r="R194" s="252"/>
      <c r="S194" s="252"/>
      <c r="T194" s="252"/>
      <c r="U194" s="435"/>
      <c r="V194" s="179" t="str">
        <f>'Основні дані'!$B$1</f>
        <v>Е-М420заочна</v>
      </c>
      <c r="W194" s="368"/>
    </row>
    <row r="195" spans="1:23" s="153" customFormat="1" ht="27.75" hidden="1">
      <c r="A195" s="296" t="s">
        <v>314</v>
      </c>
      <c r="B195" s="234"/>
      <c r="C195" s="267"/>
      <c r="D195" s="267"/>
      <c r="E195" s="267"/>
      <c r="F195" s="250">
        <f t="shared" si="82"/>
        <v>0</v>
      </c>
      <c r="G195" s="250">
        <f t="shared" si="83"/>
        <v>0</v>
      </c>
      <c r="H195" s="250">
        <f t="shared" si="84"/>
        <v>0</v>
      </c>
      <c r="I195" s="358"/>
      <c r="J195" s="252"/>
      <c r="K195" s="252"/>
      <c r="L195" s="250">
        <f t="shared" si="85"/>
        <v>0</v>
      </c>
      <c r="M195" s="251"/>
      <c r="N195" s="252"/>
      <c r="O195" s="252"/>
      <c r="P195" s="252"/>
      <c r="Q195" s="252"/>
      <c r="R195" s="252"/>
      <c r="S195" s="252"/>
      <c r="T195" s="252"/>
      <c r="U195" s="435"/>
      <c r="V195" s="179" t="str">
        <f>'Основні дані'!$B$1</f>
        <v>Е-М420заочна</v>
      </c>
      <c r="W195" s="368"/>
    </row>
    <row r="196" spans="1:23" s="153" customFormat="1" ht="27.75" hidden="1">
      <c r="A196" s="296" t="s">
        <v>315</v>
      </c>
      <c r="B196" s="234"/>
      <c r="C196" s="267"/>
      <c r="D196" s="267"/>
      <c r="E196" s="267"/>
      <c r="F196" s="250">
        <f t="shared" si="82"/>
        <v>0</v>
      </c>
      <c r="G196" s="250">
        <f t="shared" si="83"/>
        <v>0</v>
      </c>
      <c r="H196" s="250">
        <f t="shared" si="84"/>
        <v>0</v>
      </c>
      <c r="I196" s="358"/>
      <c r="J196" s="252"/>
      <c r="K196" s="252"/>
      <c r="L196" s="250">
        <f t="shared" si="85"/>
        <v>0</v>
      </c>
      <c r="M196" s="251"/>
      <c r="N196" s="252"/>
      <c r="O196" s="252"/>
      <c r="P196" s="252"/>
      <c r="Q196" s="252"/>
      <c r="R196" s="252"/>
      <c r="S196" s="252"/>
      <c r="T196" s="252"/>
      <c r="U196" s="435"/>
      <c r="V196" s="179" t="str">
        <f>'Основні дані'!$B$1</f>
        <v>Е-М420заочна</v>
      </c>
      <c r="W196" s="368"/>
    </row>
    <row r="197" spans="1:23" s="153" customFormat="1" ht="27.75" hidden="1">
      <c r="A197" s="296" t="s">
        <v>316</v>
      </c>
      <c r="B197" s="234"/>
      <c r="C197" s="267"/>
      <c r="D197" s="267"/>
      <c r="E197" s="267"/>
      <c r="F197" s="250">
        <f t="shared" si="82"/>
        <v>0</v>
      </c>
      <c r="G197" s="250">
        <f t="shared" si="83"/>
        <v>0</v>
      </c>
      <c r="H197" s="250">
        <f t="shared" si="84"/>
        <v>0</v>
      </c>
      <c r="I197" s="358"/>
      <c r="J197" s="252"/>
      <c r="K197" s="252"/>
      <c r="L197" s="250">
        <f t="shared" si="85"/>
        <v>0</v>
      </c>
      <c r="M197" s="251"/>
      <c r="N197" s="252"/>
      <c r="O197" s="252"/>
      <c r="P197" s="252"/>
      <c r="Q197" s="252"/>
      <c r="R197" s="252"/>
      <c r="S197" s="252"/>
      <c r="T197" s="252"/>
      <c r="U197" s="435"/>
      <c r="V197" s="179" t="str">
        <f>'Основні дані'!$B$1</f>
        <v>Е-М420заочна</v>
      </c>
      <c r="W197" s="368"/>
    </row>
    <row r="198" spans="1:23" s="153" customFormat="1" ht="27.75" hidden="1">
      <c r="A198" s="296" t="s">
        <v>317</v>
      </c>
      <c r="B198" s="234"/>
      <c r="C198" s="267"/>
      <c r="D198" s="267"/>
      <c r="E198" s="267"/>
      <c r="F198" s="250">
        <f t="shared" si="82"/>
        <v>0</v>
      </c>
      <c r="G198" s="250">
        <f t="shared" si="83"/>
        <v>0</v>
      </c>
      <c r="H198" s="250">
        <f t="shared" si="84"/>
        <v>0</v>
      </c>
      <c r="I198" s="358"/>
      <c r="J198" s="252"/>
      <c r="K198" s="252"/>
      <c r="L198" s="250">
        <f t="shared" si="85"/>
        <v>0</v>
      </c>
      <c r="M198" s="251"/>
      <c r="N198" s="252"/>
      <c r="O198" s="252"/>
      <c r="P198" s="252"/>
      <c r="Q198" s="252"/>
      <c r="R198" s="252"/>
      <c r="S198" s="252"/>
      <c r="T198" s="252"/>
      <c r="U198" s="435"/>
      <c r="V198" s="179" t="str">
        <f>'Основні дані'!$B$1</f>
        <v>Е-М420заочна</v>
      </c>
      <c r="W198" s="368"/>
    </row>
    <row r="199" spans="1:23" s="153" customFormat="1" ht="27.75" hidden="1">
      <c r="A199" s="296" t="s">
        <v>318</v>
      </c>
      <c r="B199" s="234"/>
      <c r="C199" s="267"/>
      <c r="D199" s="267"/>
      <c r="E199" s="267"/>
      <c r="F199" s="250">
        <f t="shared" si="82"/>
        <v>0</v>
      </c>
      <c r="G199" s="250">
        <f t="shared" si="83"/>
        <v>0</v>
      </c>
      <c r="H199" s="250">
        <f t="shared" si="84"/>
        <v>0</v>
      </c>
      <c r="I199" s="358"/>
      <c r="J199" s="252"/>
      <c r="K199" s="252"/>
      <c r="L199" s="250">
        <f t="shared" si="85"/>
        <v>0</v>
      </c>
      <c r="M199" s="251"/>
      <c r="N199" s="252"/>
      <c r="O199" s="252"/>
      <c r="P199" s="252"/>
      <c r="Q199" s="252"/>
      <c r="R199" s="252"/>
      <c r="S199" s="252"/>
      <c r="T199" s="252"/>
      <c r="U199" s="435"/>
      <c r="V199" s="179" t="str">
        <f>'Основні дані'!$B$1</f>
        <v>Е-М420заочна</v>
      </c>
      <c r="W199" s="368"/>
    </row>
    <row r="200" spans="1:23" s="153" customFormat="1" ht="27.75" hidden="1">
      <c r="A200" s="296" t="s">
        <v>319</v>
      </c>
      <c r="B200" s="234"/>
      <c r="C200" s="267"/>
      <c r="D200" s="267"/>
      <c r="E200" s="267"/>
      <c r="F200" s="250">
        <f t="shared" si="82"/>
        <v>0</v>
      </c>
      <c r="G200" s="250">
        <f t="shared" si="83"/>
        <v>0</v>
      </c>
      <c r="H200" s="250">
        <f t="shared" si="84"/>
        <v>0</v>
      </c>
      <c r="I200" s="358"/>
      <c r="J200" s="252"/>
      <c r="K200" s="252"/>
      <c r="L200" s="250">
        <f t="shared" si="85"/>
        <v>0</v>
      </c>
      <c r="M200" s="251"/>
      <c r="N200" s="252"/>
      <c r="O200" s="252"/>
      <c r="P200" s="252"/>
      <c r="Q200" s="252"/>
      <c r="R200" s="252"/>
      <c r="S200" s="252"/>
      <c r="T200" s="252"/>
      <c r="U200" s="435"/>
      <c r="V200" s="179" t="str">
        <f>'Основні дані'!$B$1</f>
        <v>Е-М420заочна</v>
      </c>
      <c r="W200" s="368"/>
    </row>
    <row r="201" spans="1:22" s="153" customFormat="1" ht="27" hidden="1">
      <c r="A201" s="450" t="s">
        <v>320</v>
      </c>
      <c r="B201" s="460" t="s">
        <v>321</v>
      </c>
      <c r="C201" s="462"/>
      <c r="D201" s="451"/>
      <c r="E201" s="451"/>
      <c r="F201" s="461" t="str">
        <f>IF(SUM(F202:F211)=F$34,F$34,"ОШИБКА")</f>
        <v>ОШИБКА</v>
      </c>
      <c r="G201" s="461" t="str">
        <f>IF(SUM(G202:G211)=G$34,G$34,"ОШИБКА")</f>
        <v>ОШИБКА</v>
      </c>
      <c r="H201" s="452">
        <f aca="true" t="shared" si="86" ref="H201:T201">SUM(H202:H211)</f>
        <v>0</v>
      </c>
      <c r="I201" s="453">
        <f t="shared" si="86"/>
        <v>0</v>
      </c>
      <c r="J201" s="454">
        <f t="shared" si="86"/>
        <v>0</v>
      </c>
      <c r="K201" s="454">
        <f t="shared" si="86"/>
        <v>0</v>
      </c>
      <c r="L201" s="452">
        <f t="shared" si="86"/>
        <v>0</v>
      </c>
      <c r="M201" s="455">
        <f t="shared" si="86"/>
        <v>0</v>
      </c>
      <c r="N201" s="456">
        <f t="shared" si="86"/>
        <v>0</v>
      </c>
      <c r="O201" s="456">
        <f t="shared" si="86"/>
        <v>0</v>
      </c>
      <c r="P201" s="456">
        <f t="shared" si="86"/>
        <v>0</v>
      </c>
      <c r="Q201" s="456">
        <f t="shared" si="86"/>
        <v>0</v>
      </c>
      <c r="R201" s="456">
        <f t="shared" si="86"/>
        <v>0</v>
      </c>
      <c r="S201" s="456">
        <f t="shared" si="86"/>
        <v>0</v>
      </c>
      <c r="T201" s="456">
        <f t="shared" si="86"/>
        <v>0</v>
      </c>
      <c r="U201" s="457"/>
      <c r="V201" s="179" t="str">
        <f>'Основні дані'!$B$1</f>
        <v>Е-М420заочна</v>
      </c>
    </row>
    <row r="202" spans="1:23" s="153" customFormat="1" ht="27.75" hidden="1">
      <c r="A202" s="296" t="s">
        <v>322</v>
      </c>
      <c r="B202" s="234"/>
      <c r="C202" s="267"/>
      <c r="D202" s="267"/>
      <c r="E202" s="267"/>
      <c r="F202" s="250">
        <f>N202+P202+R202+T202</f>
        <v>0</v>
      </c>
      <c r="G202" s="250">
        <f aca="true" t="shared" si="87" ref="G202:G211">F202*30</f>
        <v>0</v>
      </c>
      <c r="H202" s="250">
        <f>M202*3+O202*3</f>
        <v>0</v>
      </c>
      <c r="I202" s="358"/>
      <c r="J202" s="252"/>
      <c r="K202" s="252"/>
      <c r="L202" s="250">
        <f>IF(H202=I202+J202+K202,G202-H202,"!ОШИБКА!")</f>
        <v>0</v>
      </c>
      <c r="M202" s="251"/>
      <c r="N202" s="252"/>
      <c r="O202" s="252"/>
      <c r="P202" s="252"/>
      <c r="Q202" s="252"/>
      <c r="R202" s="252"/>
      <c r="S202" s="252"/>
      <c r="T202" s="252"/>
      <c r="U202" s="435"/>
      <c r="V202" s="179" t="str">
        <f>'Основні дані'!$B$1</f>
        <v>Е-М420заочна</v>
      </c>
      <c r="W202" s="367"/>
    </row>
    <row r="203" spans="1:23" s="153" customFormat="1" ht="27.75" hidden="1">
      <c r="A203" s="296" t="s">
        <v>323</v>
      </c>
      <c r="B203" s="234"/>
      <c r="C203" s="267"/>
      <c r="D203" s="267"/>
      <c r="E203" s="267"/>
      <c r="F203" s="250">
        <f aca="true" t="shared" si="88" ref="F203:F211">N203+P203+R203+T203</f>
        <v>0</v>
      </c>
      <c r="G203" s="250">
        <f t="shared" si="87"/>
        <v>0</v>
      </c>
      <c r="H203" s="250">
        <f aca="true" t="shared" si="89" ref="H203:H211">M203*3+O203*3</f>
        <v>0</v>
      </c>
      <c r="I203" s="358"/>
      <c r="J203" s="252"/>
      <c r="K203" s="252"/>
      <c r="L203" s="250">
        <f aca="true" t="shared" si="90" ref="L203:L211">IF(H203=I203+J203+K203,G203-H203,"!ОШИБКА!")</f>
        <v>0</v>
      </c>
      <c r="M203" s="251"/>
      <c r="N203" s="252"/>
      <c r="O203" s="252"/>
      <c r="P203" s="252"/>
      <c r="Q203" s="252"/>
      <c r="R203" s="252"/>
      <c r="S203" s="252"/>
      <c r="T203" s="252"/>
      <c r="U203" s="435"/>
      <c r="V203" s="179" t="str">
        <f>'Основні дані'!$B$1</f>
        <v>Е-М420заочна</v>
      </c>
      <c r="W203" s="367"/>
    </row>
    <row r="204" spans="1:23" s="153" customFormat="1" ht="27.75" hidden="1">
      <c r="A204" s="296" t="s">
        <v>324</v>
      </c>
      <c r="B204" s="234"/>
      <c r="C204" s="267"/>
      <c r="D204" s="267"/>
      <c r="E204" s="267"/>
      <c r="F204" s="250">
        <f t="shared" si="88"/>
        <v>0</v>
      </c>
      <c r="G204" s="250">
        <f t="shared" si="87"/>
        <v>0</v>
      </c>
      <c r="H204" s="250">
        <f t="shared" si="89"/>
        <v>0</v>
      </c>
      <c r="I204" s="358"/>
      <c r="J204" s="252"/>
      <c r="K204" s="252"/>
      <c r="L204" s="250">
        <f t="shared" si="90"/>
        <v>0</v>
      </c>
      <c r="M204" s="251"/>
      <c r="N204" s="252"/>
      <c r="O204" s="252"/>
      <c r="P204" s="252"/>
      <c r="Q204" s="252"/>
      <c r="R204" s="252"/>
      <c r="S204" s="252"/>
      <c r="T204" s="252"/>
      <c r="U204" s="435"/>
      <c r="V204" s="179" t="str">
        <f>'Основні дані'!$B$1</f>
        <v>Е-М420заочна</v>
      </c>
      <c r="W204" s="367"/>
    </row>
    <row r="205" spans="1:23" s="153" customFormat="1" ht="27.75" hidden="1">
      <c r="A205" s="296" t="s">
        <v>325</v>
      </c>
      <c r="B205" s="234"/>
      <c r="C205" s="267"/>
      <c r="D205" s="267"/>
      <c r="E205" s="267"/>
      <c r="F205" s="250">
        <f t="shared" si="88"/>
        <v>0</v>
      </c>
      <c r="G205" s="250">
        <f t="shared" si="87"/>
        <v>0</v>
      </c>
      <c r="H205" s="250">
        <f t="shared" si="89"/>
        <v>0</v>
      </c>
      <c r="I205" s="358"/>
      <c r="J205" s="252"/>
      <c r="K205" s="252"/>
      <c r="L205" s="250">
        <f t="shared" si="90"/>
        <v>0</v>
      </c>
      <c r="M205" s="251"/>
      <c r="N205" s="252"/>
      <c r="O205" s="252"/>
      <c r="P205" s="252"/>
      <c r="Q205" s="252"/>
      <c r="R205" s="252"/>
      <c r="S205" s="252"/>
      <c r="T205" s="252"/>
      <c r="U205" s="435"/>
      <c r="V205" s="179" t="str">
        <f>'Основні дані'!$B$1</f>
        <v>Е-М420заочна</v>
      </c>
      <c r="W205" s="368"/>
    </row>
    <row r="206" spans="1:23" s="153" customFormat="1" ht="27.75" hidden="1">
      <c r="A206" s="296" t="s">
        <v>326</v>
      </c>
      <c r="B206" s="234"/>
      <c r="C206" s="267"/>
      <c r="D206" s="267"/>
      <c r="E206" s="267"/>
      <c r="F206" s="250">
        <f t="shared" si="88"/>
        <v>0</v>
      </c>
      <c r="G206" s="250">
        <f t="shared" si="87"/>
        <v>0</v>
      </c>
      <c r="H206" s="250">
        <f t="shared" si="89"/>
        <v>0</v>
      </c>
      <c r="I206" s="358"/>
      <c r="J206" s="252"/>
      <c r="K206" s="252"/>
      <c r="L206" s="250">
        <f t="shared" si="90"/>
        <v>0</v>
      </c>
      <c r="M206" s="251"/>
      <c r="N206" s="252"/>
      <c r="O206" s="252"/>
      <c r="P206" s="252"/>
      <c r="Q206" s="252"/>
      <c r="R206" s="252"/>
      <c r="S206" s="252"/>
      <c r="T206" s="252"/>
      <c r="U206" s="435"/>
      <c r="V206" s="179" t="str">
        <f>'Основні дані'!$B$1</f>
        <v>Е-М420заочна</v>
      </c>
      <c r="W206" s="368"/>
    </row>
    <row r="207" spans="1:23" s="153" customFormat="1" ht="27.75" hidden="1">
      <c r="A207" s="296" t="s">
        <v>327</v>
      </c>
      <c r="B207" s="234"/>
      <c r="C207" s="267"/>
      <c r="D207" s="267"/>
      <c r="E207" s="267"/>
      <c r="F207" s="250">
        <f t="shared" si="88"/>
        <v>0</v>
      </c>
      <c r="G207" s="250">
        <f t="shared" si="87"/>
        <v>0</v>
      </c>
      <c r="H207" s="250">
        <f t="shared" si="89"/>
        <v>0</v>
      </c>
      <c r="I207" s="358"/>
      <c r="J207" s="252"/>
      <c r="K207" s="252"/>
      <c r="L207" s="250">
        <f t="shared" si="90"/>
        <v>0</v>
      </c>
      <c r="M207" s="251"/>
      <c r="N207" s="252"/>
      <c r="O207" s="252"/>
      <c r="P207" s="252"/>
      <c r="Q207" s="252"/>
      <c r="R207" s="252"/>
      <c r="S207" s="252"/>
      <c r="T207" s="252"/>
      <c r="U207" s="435"/>
      <c r="V207" s="179" t="str">
        <f>'Основні дані'!$B$1</f>
        <v>Е-М420заочна</v>
      </c>
      <c r="W207" s="368"/>
    </row>
    <row r="208" spans="1:23" s="153" customFormat="1" ht="27.75" hidden="1">
      <c r="A208" s="296" t="s">
        <v>328</v>
      </c>
      <c r="B208" s="234"/>
      <c r="C208" s="267"/>
      <c r="D208" s="267"/>
      <c r="E208" s="267"/>
      <c r="F208" s="250">
        <f t="shared" si="88"/>
        <v>0</v>
      </c>
      <c r="G208" s="250">
        <f t="shared" si="87"/>
        <v>0</v>
      </c>
      <c r="H208" s="250">
        <f t="shared" si="89"/>
        <v>0</v>
      </c>
      <c r="I208" s="358"/>
      <c r="J208" s="252"/>
      <c r="K208" s="252"/>
      <c r="L208" s="250">
        <f t="shared" si="90"/>
        <v>0</v>
      </c>
      <c r="M208" s="251"/>
      <c r="N208" s="252"/>
      <c r="O208" s="252"/>
      <c r="P208" s="252"/>
      <c r="Q208" s="252"/>
      <c r="R208" s="252"/>
      <c r="S208" s="252"/>
      <c r="T208" s="252"/>
      <c r="U208" s="435"/>
      <c r="V208" s="179" t="str">
        <f>'Основні дані'!$B$1</f>
        <v>Е-М420заочна</v>
      </c>
      <c r="W208" s="368"/>
    </row>
    <row r="209" spans="1:23" s="153" customFormat="1" ht="27.75" hidden="1">
      <c r="A209" s="296" t="s">
        <v>329</v>
      </c>
      <c r="B209" s="234"/>
      <c r="C209" s="267"/>
      <c r="D209" s="267"/>
      <c r="E209" s="267"/>
      <c r="F209" s="250">
        <f t="shared" si="88"/>
        <v>0</v>
      </c>
      <c r="G209" s="250">
        <f t="shared" si="87"/>
        <v>0</v>
      </c>
      <c r="H209" s="250">
        <f t="shared" si="89"/>
        <v>0</v>
      </c>
      <c r="I209" s="358"/>
      <c r="J209" s="252"/>
      <c r="K209" s="252"/>
      <c r="L209" s="250">
        <f t="shared" si="90"/>
        <v>0</v>
      </c>
      <c r="M209" s="251"/>
      <c r="N209" s="252"/>
      <c r="O209" s="252"/>
      <c r="P209" s="252"/>
      <c r="Q209" s="252"/>
      <c r="R209" s="252"/>
      <c r="S209" s="252"/>
      <c r="T209" s="252"/>
      <c r="U209" s="435"/>
      <c r="V209" s="179" t="str">
        <f>'Основні дані'!$B$1</f>
        <v>Е-М420заочна</v>
      </c>
      <c r="W209" s="368"/>
    </row>
    <row r="210" spans="1:23" s="153" customFormat="1" ht="27.75" hidden="1">
      <c r="A210" s="296" t="s">
        <v>330</v>
      </c>
      <c r="B210" s="234"/>
      <c r="C210" s="267"/>
      <c r="D210" s="267"/>
      <c r="E210" s="267"/>
      <c r="F210" s="250">
        <f t="shared" si="88"/>
        <v>0</v>
      </c>
      <c r="G210" s="250">
        <f t="shared" si="87"/>
        <v>0</v>
      </c>
      <c r="H210" s="250">
        <f t="shared" si="89"/>
        <v>0</v>
      </c>
      <c r="I210" s="358"/>
      <c r="J210" s="252"/>
      <c r="K210" s="252"/>
      <c r="L210" s="250">
        <f t="shared" si="90"/>
        <v>0</v>
      </c>
      <c r="M210" s="251"/>
      <c r="N210" s="252"/>
      <c r="O210" s="252"/>
      <c r="P210" s="252"/>
      <c r="Q210" s="252"/>
      <c r="R210" s="252"/>
      <c r="S210" s="252"/>
      <c r="T210" s="252"/>
      <c r="U210" s="435"/>
      <c r="V210" s="179" t="str">
        <f>'Основні дані'!$B$1</f>
        <v>Е-М420заочна</v>
      </c>
      <c r="W210" s="368"/>
    </row>
    <row r="211" spans="1:23" s="153" customFormat="1" ht="28.5" hidden="1" thickBot="1">
      <c r="A211" s="296" t="s">
        <v>331</v>
      </c>
      <c r="B211" s="616"/>
      <c r="C211" s="617"/>
      <c r="D211" s="617"/>
      <c r="E211" s="617"/>
      <c r="F211" s="250">
        <f t="shared" si="88"/>
        <v>0</v>
      </c>
      <c r="G211" s="250">
        <f t="shared" si="87"/>
        <v>0</v>
      </c>
      <c r="H211" s="250">
        <f t="shared" si="89"/>
        <v>0</v>
      </c>
      <c r="I211" s="358"/>
      <c r="J211" s="252"/>
      <c r="K211" s="252"/>
      <c r="L211" s="250">
        <f t="shared" si="90"/>
        <v>0</v>
      </c>
      <c r="M211" s="251"/>
      <c r="N211" s="252"/>
      <c r="O211" s="252"/>
      <c r="P211" s="252"/>
      <c r="Q211" s="252"/>
      <c r="R211" s="252"/>
      <c r="S211" s="252"/>
      <c r="T211" s="252"/>
      <c r="U211" s="435"/>
      <c r="V211" s="179" t="str">
        <f>'Основні дані'!$B$1</f>
        <v>Е-М420заочна</v>
      </c>
      <c r="W211" s="368"/>
    </row>
    <row r="212" spans="1:23" s="153" customFormat="1" ht="84" thickBot="1">
      <c r="A212" s="618" t="s">
        <v>577</v>
      </c>
      <c r="B212" s="619" t="s">
        <v>578</v>
      </c>
      <c r="C212" s="620"/>
      <c r="D212" s="620"/>
      <c r="E212" s="620"/>
      <c r="F212" s="621">
        <v>9</v>
      </c>
      <c r="G212" s="621">
        <v>270</v>
      </c>
      <c r="H212" s="621">
        <v>24</v>
      </c>
      <c r="I212" s="622">
        <v>10</v>
      </c>
      <c r="J212" s="623">
        <v>8</v>
      </c>
      <c r="K212" s="623">
        <v>6</v>
      </c>
      <c r="L212" s="621"/>
      <c r="M212" s="624"/>
      <c r="N212" s="623"/>
      <c r="O212" s="623">
        <v>8</v>
      </c>
      <c r="P212" s="623">
        <v>9</v>
      </c>
      <c r="Q212" s="623"/>
      <c r="R212" s="623"/>
      <c r="S212" s="623"/>
      <c r="T212" s="623"/>
      <c r="U212" s="625"/>
      <c r="V212" s="179"/>
      <c r="W212" s="368"/>
    </row>
    <row r="213" spans="1:23" s="233" customFormat="1" ht="27.75" customHeight="1" thickBot="1">
      <c r="A213" s="297"/>
      <c r="B213" s="938" t="s">
        <v>58</v>
      </c>
      <c r="C213" s="939"/>
      <c r="D213" s="939"/>
      <c r="E213" s="940"/>
      <c r="F213" s="385">
        <v>90</v>
      </c>
      <c r="G213" s="385">
        <v>2700</v>
      </c>
      <c r="H213" s="385">
        <v>156</v>
      </c>
      <c r="I213" s="385">
        <v>104</v>
      </c>
      <c r="J213" s="385">
        <v>8</v>
      </c>
      <c r="K213" s="385">
        <v>44</v>
      </c>
      <c r="L213" s="385">
        <v>2544</v>
      </c>
      <c r="M213" s="385">
        <f aca="true" t="shared" si="91" ref="M213:T213">M32+M19+M12</f>
        <v>26</v>
      </c>
      <c r="N213" s="385">
        <f t="shared" si="91"/>
        <v>30</v>
      </c>
      <c r="O213" s="385">
        <v>28</v>
      </c>
      <c r="P213" s="385">
        <v>30</v>
      </c>
      <c r="Q213" s="385">
        <f t="shared" si="91"/>
        <v>0</v>
      </c>
      <c r="R213" s="385">
        <f t="shared" si="91"/>
        <v>30</v>
      </c>
      <c r="S213" s="385">
        <f t="shared" si="91"/>
        <v>0</v>
      </c>
      <c r="T213" s="385">
        <f t="shared" si="91"/>
        <v>0</v>
      </c>
      <c r="U213" s="436"/>
      <c r="V213" s="179" t="str">
        <f>'Основні дані'!$B$1</f>
        <v>Е-М420заочна</v>
      </c>
      <c r="W213" s="367"/>
    </row>
    <row r="214" spans="1:23" s="153" customFormat="1" ht="27.75" customHeight="1" thickBot="1">
      <c r="A214" s="870"/>
      <c r="B214" s="909" t="s">
        <v>59</v>
      </c>
      <c r="C214" s="910"/>
      <c r="D214" s="910"/>
      <c r="E214" s="910"/>
      <c r="F214" s="910"/>
      <c r="G214" s="910"/>
      <c r="H214" s="910"/>
      <c r="I214" s="910"/>
      <c r="J214" s="910"/>
      <c r="K214" s="910"/>
      <c r="L214" s="911"/>
      <c r="M214" s="889">
        <f>M213</f>
        <v>26</v>
      </c>
      <c r="N214" s="890"/>
      <c r="O214" s="889">
        <f>O213</f>
        <v>28</v>
      </c>
      <c r="P214" s="890"/>
      <c r="Q214" s="889">
        <f>Q213</f>
        <v>0</v>
      </c>
      <c r="R214" s="890"/>
      <c r="S214" s="889">
        <f>S213</f>
        <v>0</v>
      </c>
      <c r="T214" s="890"/>
      <c r="U214" s="388"/>
      <c r="V214" s="179" t="str">
        <f>'Основні дані'!$B$1</f>
        <v>Е-М420заочна</v>
      </c>
      <c r="W214" s="369"/>
    </row>
    <row r="215" spans="1:23" s="153" customFormat="1" ht="27.75" customHeight="1" thickBot="1">
      <c r="A215" s="870"/>
      <c r="B215" s="909" t="s">
        <v>60</v>
      </c>
      <c r="C215" s="910"/>
      <c r="D215" s="910"/>
      <c r="E215" s="910"/>
      <c r="F215" s="910"/>
      <c r="G215" s="910"/>
      <c r="H215" s="910"/>
      <c r="I215" s="910"/>
      <c r="J215" s="910"/>
      <c r="K215" s="910"/>
      <c r="L215" s="911"/>
      <c r="M215" s="891">
        <v>5</v>
      </c>
      <c r="N215" s="892"/>
      <c r="O215" s="891">
        <v>4</v>
      </c>
      <c r="P215" s="892"/>
      <c r="Q215" s="891"/>
      <c r="R215" s="892"/>
      <c r="S215" s="891"/>
      <c r="T215" s="892"/>
      <c r="U215" s="388"/>
      <c r="V215" s="179" t="str">
        <f>'Основні дані'!$B$1</f>
        <v>Е-М420заочна</v>
      </c>
      <c r="W215" s="369"/>
    </row>
    <row r="216" spans="1:23" s="153" customFormat="1" ht="27.75" customHeight="1" thickBot="1">
      <c r="A216" s="870"/>
      <c r="B216" s="909" t="s">
        <v>61</v>
      </c>
      <c r="C216" s="910"/>
      <c r="D216" s="910"/>
      <c r="E216" s="910"/>
      <c r="F216" s="910"/>
      <c r="G216" s="910"/>
      <c r="H216" s="910"/>
      <c r="I216" s="910"/>
      <c r="J216" s="910"/>
      <c r="K216" s="910"/>
      <c r="L216" s="911"/>
      <c r="M216" s="891">
        <v>2</v>
      </c>
      <c r="N216" s="892"/>
      <c r="O216" s="891">
        <v>4</v>
      </c>
      <c r="P216" s="892"/>
      <c r="Q216" s="891"/>
      <c r="R216" s="892"/>
      <c r="S216" s="891"/>
      <c r="T216" s="892"/>
      <c r="U216" s="388"/>
      <c r="V216" s="179" t="str">
        <f>'Основні дані'!$B$1</f>
        <v>Е-М420заочна</v>
      </c>
      <c r="W216" s="369"/>
    </row>
    <row r="217" spans="1:23" s="153" customFormat="1" ht="27.75" customHeight="1" thickBot="1">
      <c r="A217" s="870"/>
      <c r="B217" s="909" t="s">
        <v>74</v>
      </c>
      <c r="C217" s="910"/>
      <c r="D217" s="910"/>
      <c r="E217" s="910"/>
      <c r="F217" s="910"/>
      <c r="G217" s="910"/>
      <c r="H217" s="910"/>
      <c r="I217" s="910"/>
      <c r="J217" s="910"/>
      <c r="K217" s="910"/>
      <c r="L217" s="911"/>
      <c r="M217" s="897">
        <v>1</v>
      </c>
      <c r="N217" s="898"/>
      <c r="O217" s="891">
        <v>1</v>
      </c>
      <c r="P217" s="892"/>
      <c r="Q217" s="891"/>
      <c r="R217" s="892"/>
      <c r="S217" s="891"/>
      <c r="T217" s="892"/>
      <c r="U217" s="388"/>
      <c r="V217" s="179" t="str">
        <f>'Основні дані'!$B$1</f>
        <v>Е-М420заочна</v>
      </c>
      <c r="W217" s="369"/>
    </row>
    <row r="218" spans="1:30" s="153" customFormat="1" ht="27.75" customHeight="1" thickBot="1">
      <c r="A218" s="222"/>
      <c r="B218" s="930" t="s">
        <v>115</v>
      </c>
      <c r="C218" s="931"/>
      <c r="D218" s="931"/>
      <c r="E218" s="931"/>
      <c r="F218" s="931"/>
      <c r="G218" s="931"/>
      <c r="H218" s="931"/>
      <c r="I218" s="931"/>
      <c r="J218" s="931"/>
      <c r="K218" s="931"/>
      <c r="L218" s="932"/>
      <c r="M218" s="902">
        <f>COUNT(M13:M18)+COUNT(M20:M29)+COUNT(M35:M44)+COUNT(#REF!)</f>
        <v>7</v>
      </c>
      <c r="N218" s="903"/>
      <c r="O218" s="902">
        <f>COUNT(O13:O18)+COUNT(O20:O29)+COUNT(O35:O44)+COUNT(#REF!)</f>
        <v>6</v>
      </c>
      <c r="P218" s="903"/>
      <c r="Q218" s="902">
        <f>COUNT(Q13:Q18)+COUNT(Q20:Q29)+COUNT(Q35:Q44)+COUNT(#REF!)</f>
        <v>0</v>
      </c>
      <c r="R218" s="903"/>
      <c r="S218" s="902">
        <f>COUNT(S13:S18)+COUNT(S20:S29)+COUNT(S35:S44)+COUNT(#REF!)</f>
        <v>0</v>
      </c>
      <c r="T218" s="903"/>
      <c r="U218" s="389"/>
      <c r="V218" s="179" t="str">
        <f>'Основні дані'!$B$1</f>
        <v>Е-М420заочна</v>
      </c>
      <c r="W218" s="514"/>
      <c r="X218" s="514"/>
      <c r="Y218" s="926"/>
      <c r="Z218" s="926"/>
      <c r="AA218" s="926"/>
      <c r="AB218" s="926"/>
      <c r="AC218" s="388"/>
      <c r="AD218" s="179"/>
    </row>
    <row r="219" spans="1:23" s="153" customFormat="1" ht="27.75" customHeight="1">
      <c r="A219" s="178"/>
      <c r="B219" s="949" t="s">
        <v>437</v>
      </c>
      <c r="C219" s="950"/>
      <c r="D219" s="950"/>
      <c r="E219" s="950"/>
      <c r="F219" s="950"/>
      <c r="G219" s="950"/>
      <c r="H219" s="950"/>
      <c r="I219" s="950"/>
      <c r="J219" s="950"/>
      <c r="K219" s="950"/>
      <c r="L219" s="951"/>
      <c r="M219" s="895">
        <f>COUNT(M13:M18)+COUNT(M20:M29)+COUNT(M46:M55)+COUNT(#REF!)</f>
        <v>7</v>
      </c>
      <c r="N219" s="896"/>
      <c r="O219" s="895">
        <f>COUNT(O13:O18)+COUNT(O20:O29)+COUNT(O46:O55)+COUNT(#REF!)</f>
        <v>6</v>
      </c>
      <c r="P219" s="896"/>
      <c r="Q219" s="895">
        <f>COUNT(Q13:Q18)+COUNT(Q20:Q29)+COUNT(Q46:Q55)+COUNT(#REF!)</f>
        <v>0</v>
      </c>
      <c r="R219" s="896"/>
      <c r="S219" s="895">
        <f>COUNT(S13:S18)+COUNT(S20:S29)+COUNT(S46:S55)+COUNT(#REF!)</f>
        <v>0</v>
      </c>
      <c r="T219" s="896"/>
      <c r="U219" s="179"/>
      <c r="V219" s="179" t="s">
        <v>436</v>
      </c>
      <c r="W219" s="369"/>
    </row>
    <row r="220" spans="1:23" s="153" customFormat="1" ht="27.75" customHeight="1">
      <c r="A220" s="178"/>
      <c r="B220" s="886" t="s">
        <v>438</v>
      </c>
      <c r="C220" s="887"/>
      <c r="D220" s="887"/>
      <c r="E220" s="887"/>
      <c r="F220" s="887"/>
      <c r="G220" s="887"/>
      <c r="H220" s="887"/>
      <c r="I220" s="887"/>
      <c r="J220" s="887"/>
      <c r="K220" s="887"/>
      <c r="L220" s="888"/>
      <c r="M220" s="884">
        <f>COUNT(M13:M18)+COUNT(M20:M29)+COUNT(M57:M66)+COUNT(#REF!)</f>
        <v>7</v>
      </c>
      <c r="N220" s="885"/>
      <c r="O220" s="884">
        <f>COUNT(O13:O18)+COUNT(O20:O29)+COUNT(O57:O66)+COUNT(#REF!)</f>
        <v>6</v>
      </c>
      <c r="P220" s="885"/>
      <c r="Q220" s="884">
        <f>COUNT(Q13:Q18)+COUNT(Q20:Q29)+COUNT(Q57:Q66)+COUNT(#REF!)</f>
        <v>0</v>
      </c>
      <c r="R220" s="885"/>
      <c r="S220" s="884">
        <f>COUNT(S13:S18)+COUNT(S20:S29)+COUNT(S57:S66)+COUNT(#REF!)</f>
        <v>0</v>
      </c>
      <c r="T220" s="885"/>
      <c r="U220" s="179"/>
      <c r="V220" s="179" t="s">
        <v>436</v>
      </c>
      <c r="W220" s="369"/>
    </row>
    <row r="221" spans="1:23" s="153" customFormat="1" ht="27.75" customHeight="1">
      <c r="A221" s="178"/>
      <c r="B221" s="886" t="s">
        <v>439</v>
      </c>
      <c r="C221" s="887"/>
      <c r="D221" s="887"/>
      <c r="E221" s="887"/>
      <c r="F221" s="887"/>
      <c r="G221" s="887"/>
      <c r="H221" s="887"/>
      <c r="I221" s="887"/>
      <c r="J221" s="887"/>
      <c r="K221" s="887"/>
      <c r="L221" s="888"/>
      <c r="M221" s="884">
        <f>COUNT(M13:M18)+COUNT(M20:M29)+COUNT(M68:M77)+COUNT(#REF!)</f>
        <v>7</v>
      </c>
      <c r="N221" s="885"/>
      <c r="O221" s="884">
        <f>COUNT(O13:O18)+COUNT(O20:O29)+COUNT(O68:O77)+COUNT(#REF!)</f>
        <v>6</v>
      </c>
      <c r="P221" s="885"/>
      <c r="Q221" s="884">
        <f>COUNT(Q13:Q18)+COUNT(Q20:Q29)+COUNT(Q68:Q77)+COUNT(#REF!)</f>
        <v>0</v>
      </c>
      <c r="R221" s="885"/>
      <c r="S221" s="884">
        <f>COUNT(S13:S18)+COUNT(S20:S29)+COUNT(S68:S77)+COUNT(#REF!)</f>
        <v>0</v>
      </c>
      <c r="T221" s="885"/>
      <c r="U221" s="179"/>
      <c r="V221" s="179" t="s">
        <v>436</v>
      </c>
      <c r="W221" s="369"/>
    </row>
    <row r="222" spans="1:23" s="153" customFormat="1" ht="27.75" customHeight="1">
      <c r="A222" s="178"/>
      <c r="B222" s="886" t="s">
        <v>440</v>
      </c>
      <c r="C222" s="887"/>
      <c r="D222" s="887"/>
      <c r="E222" s="887"/>
      <c r="F222" s="887"/>
      <c r="G222" s="887"/>
      <c r="H222" s="887"/>
      <c r="I222" s="887"/>
      <c r="J222" s="887"/>
      <c r="K222" s="887"/>
      <c r="L222" s="888"/>
      <c r="M222" s="884">
        <f>COUNT(M13:M18)+COUNT(M20:M29)+COUNT(M79:M88)+COUNT(#REF!)</f>
        <v>8</v>
      </c>
      <c r="N222" s="885"/>
      <c r="O222" s="884">
        <f>COUNT(O13:O18)+COUNT(O20:O29)+COUNT(O79:O89)+COUNT(#REF!)</f>
        <v>8</v>
      </c>
      <c r="P222" s="885"/>
      <c r="Q222" s="884">
        <f>COUNT(Q13:Q18)+COUNT(Q20:Q29)+COUNT(Q79:Q88)+COUNT(#REF!)</f>
        <v>0</v>
      </c>
      <c r="R222" s="885"/>
      <c r="S222" s="884">
        <f>COUNT(S13:S18)+COUNT(S20:S29)+COUNT(S79:S88)+COUNT(#REF!)</f>
        <v>0</v>
      </c>
      <c r="T222" s="885"/>
      <c r="U222" s="179"/>
      <c r="V222" s="179" t="s">
        <v>436</v>
      </c>
      <c r="W222" s="369"/>
    </row>
    <row r="223" spans="1:23" s="153" customFormat="1" ht="27.75" customHeight="1">
      <c r="A223" s="178"/>
      <c r="B223" s="886" t="s">
        <v>441</v>
      </c>
      <c r="C223" s="887"/>
      <c r="D223" s="887"/>
      <c r="E223" s="887"/>
      <c r="F223" s="887"/>
      <c r="G223" s="887"/>
      <c r="H223" s="887"/>
      <c r="I223" s="887"/>
      <c r="J223" s="887"/>
      <c r="K223" s="887"/>
      <c r="L223" s="888"/>
      <c r="M223" s="884">
        <f>COUNT(M13:M18)+COUNT(M20:M29)+COUNT(M91:M100)+COUNT(#REF!)</f>
        <v>8</v>
      </c>
      <c r="N223" s="885"/>
      <c r="O223" s="884">
        <f>COUNT(O13:O18)+COUNT(O20:O29)+COUNT(O91:O101)+COUNT(#REF!)</f>
        <v>5</v>
      </c>
      <c r="P223" s="885"/>
      <c r="Q223" s="884">
        <f>COUNT(Q13:Q18)+COUNT(Q20:Q29)+COUNT(Q91:Q100)+COUNT(#REF!)</f>
        <v>0</v>
      </c>
      <c r="R223" s="885"/>
      <c r="S223" s="884">
        <f>COUNT(S13:S18)+COUNT(S20:S29)+COUNT(S91:S100)+COUNT(#REF!)</f>
        <v>0</v>
      </c>
      <c r="T223" s="885"/>
      <c r="U223" s="179"/>
      <c r="V223" s="179" t="s">
        <v>436</v>
      </c>
      <c r="W223" s="369"/>
    </row>
    <row r="224" spans="1:23" s="153" customFormat="1" ht="27.75" customHeight="1">
      <c r="A224" s="178"/>
      <c r="B224" s="886" t="s">
        <v>442</v>
      </c>
      <c r="C224" s="887"/>
      <c r="D224" s="887"/>
      <c r="E224" s="887"/>
      <c r="F224" s="887"/>
      <c r="G224" s="887"/>
      <c r="H224" s="887"/>
      <c r="I224" s="887"/>
      <c r="J224" s="887"/>
      <c r="K224" s="887"/>
      <c r="L224" s="888"/>
      <c r="M224" s="884">
        <f>COUNT(M13:M18)+COUNT(M20:M29)+COUNT(M103:M112)+COUNT(#REF!)</f>
        <v>7</v>
      </c>
      <c r="N224" s="885"/>
      <c r="O224" s="884">
        <f>COUNT(O13:O18)+COUNT(O20:O29)+COUNT(O103:O112)+COUNT(#REF!)</f>
        <v>6</v>
      </c>
      <c r="P224" s="885"/>
      <c r="Q224" s="884">
        <f>COUNT(Q13:Q18)+COUNT(Q20:Q29)+COUNT(Q103:Q112)+COUNT(#REF!)</f>
        <v>0</v>
      </c>
      <c r="R224" s="885"/>
      <c r="S224" s="884">
        <f>COUNT(S13:S18)+COUNT(S20:S29)+COUNT(S103:S112)+COUNT(#REF!)</f>
        <v>0</v>
      </c>
      <c r="T224" s="885"/>
      <c r="U224" s="179"/>
      <c r="V224" s="179" t="s">
        <v>436</v>
      </c>
      <c r="W224" s="369"/>
    </row>
    <row r="225" spans="1:23" s="153" customFormat="1" ht="27.75" customHeight="1" hidden="1">
      <c r="A225" s="178"/>
      <c r="B225" s="886" t="s">
        <v>443</v>
      </c>
      <c r="C225" s="887"/>
      <c r="D225" s="887"/>
      <c r="E225" s="887"/>
      <c r="F225" s="887"/>
      <c r="G225" s="887"/>
      <c r="H225" s="887"/>
      <c r="I225" s="887"/>
      <c r="J225" s="887"/>
      <c r="K225" s="887"/>
      <c r="L225" s="888"/>
      <c r="M225" s="884">
        <f>COUNT(M13:M18)+COUNT(M20:M29)+COUNT(M114:M123)+COUNT(#REF!)</f>
        <v>2</v>
      </c>
      <c r="N225" s="885"/>
      <c r="O225" s="884">
        <f>COUNT(O13:O18)+COUNT(O20:O29)+COUNT(O114:O123)+COUNT(#REF!)</f>
        <v>3</v>
      </c>
      <c r="P225" s="885"/>
      <c r="Q225" s="884">
        <f>COUNT(Q13:Q18)+COUNT(Q20:Q29)+COUNT(Q114:Q123)+COUNT(#REF!)</f>
        <v>0</v>
      </c>
      <c r="R225" s="885"/>
      <c r="S225" s="884">
        <f>COUNT(S13:S18)+COUNT(S20:S29)+COUNT(S114:S123)+COUNT(#REF!)</f>
        <v>0</v>
      </c>
      <c r="T225" s="885"/>
      <c r="U225" s="179"/>
      <c r="V225" s="179" t="s">
        <v>436</v>
      </c>
      <c r="W225" s="369"/>
    </row>
    <row r="226" spans="1:23" s="153" customFormat="1" ht="27.75" customHeight="1" hidden="1">
      <c r="A226" s="178"/>
      <c r="B226" s="886" t="s">
        <v>444</v>
      </c>
      <c r="C226" s="887"/>
      <c r="D226" s="887"/>
      <c r="E226" s="887"/>
      <c r="F226" s="887"/>
      <c r="G226" s="887"/>
      <c r="H226" s="887"/>
      <c r="I226" s="887"/>
      <c r="J226" s="887"/>
      <c r="K226" s="887"/>
      <c r="L226" s="888"/>
      <c r="M226" s="884">
        <f>COUNT(M13:M18)+COUNT(M20:M29)+COUNT(M125:M134)+COUNT(#REF!)</f>
        <v>2</v>
      </c>
      <c r="N226" s="885"/>
      <c r="O226" s="884">
        <f>COUNT(O13:O18)+COUNT(O20:O29)+COUNT(O125:O134)+COUNT(#REF!)</f>
        <v>3</v>
      </c>
      <c r="P226" s="885"/>
      <c r="Q226" s="884">
        <f>COUNT(Q13:Q18)+COUNT(Q20:Q29)+COUNT(Q125:Q134)+COUNT(#REF!)</f>
        <v>0</v>
      </c>
      <c r="R226" s="885"/>
      <c r="S226" s="884">
        <f>COUNT(S13:S18)+COUNT(S20:S29)+COUNT(S125:S134)+COUNT(#REF!)</f>
        <v>0</v>
      </c>
      <c r="T226" s="885"/>
      <c r="U226" s="179"/>
      <c r="V226" s="179" t="s">
        <v>436</v>
      </c>
      <c r="W226" s="369"/>
    </row>
    <row r="227" spans="1:23" s="153" customFormat="1" ht="27.75" customHeight="1" hidden="1">
      <c r="A227" s="178"/>
      <c r="B227" s="886" t="s">
        <v>445</v>
      </c>
      <c r="C227" s="887"/>
      <c r="D227" s="887"/>
      <c r="E227" s="887"/>
      <c r="F227" s="887"/>
      <c r="G227" s="887"/>
      <c r="H227" s="887"/>
      <c r="I227" s="887"/>
      <c r="J227" s="887"/>
      <c r="K227" s="887"/>
      <c r="L227" s="888"/>
      <c r="M227" s="884">
        <f>COUNT(M13:M18)+COUNT(M20:M29)+COUNT(M136:M145)+COUNT(#REF!)</f>
        <v>2</v>
      </c>
      <c r="N227" s="885"/>
      <c r="O227" s="884">
        <f>COUNT(O13:O18)+COUNT(O20:O29)+COUNT(O136:O145)+COUNT(#REF!)</f>
        <v>3</v>
      </c>
      <c r="P227" s="885"/>
      <c r="Q227" s="884">
        <f>COUNT(Q13:Q18)+COUNT(Q20:Q29)+COUNT(Q136:Q145)+COUNT(#REF!)</f>
        <v>0</v>
      </c>
      <c r="R227" s="885"/>
      <c r="S227" s="884">
        <f>COUNT(S13:S18)+COUNT(S20:S29)+COUNT(S136:S145)+COUNT(#REF!)</f>
        <v>0</v>
      </c>
      <c r="T227" s="885"/>
      <c r="U227" s="179"/>
      <c r="V227" s="179" t="s">
        <v>436</v>
      </c>
      <c r="W227" s="369"/>
    </row>
    <row r="228" spans="1:23" s="153" customFormat="1" ht="27.75" customHeight="1" hidden="1">
      <c r="A228" s="178"/>
      <c r="B228" s="886" t="s">
        <v>446</v>
      </c>
      <c r="C228" s="887"/>
      <c r="D228" s="887"/>
      <c r="E228" s="887"/>
      <c r="F228" s="887"/>
      <c r="G228" s="887"/>
      <c r="H228" s="887"/>
      <c r="I228" s="887"/>
      <c r="J228" s="887"/>
      <c r="K228" s="887"/>
      <c r="L228" s="888"/>
      <c r="M228" s="884">
        <f>COUNT(M13:M18)+COUNT(M20:M29)+COUNT(M147:M156)+COUNT(#REF!)</f>
        <v>2</v>
      </c>
      <c r="N228" s="885"/>
      <c r="O228" s="884">
        <f>COUNT(O13:O18)+COUNT(O20:O29)+COUNT(O147:O156)+COUNT(#REF!)</f>
        <v>3</v>
      </c>
      <c r="P228" s="885"/>
      <c r="Q228" s="884">
        <f>COUNT(Q13:Q18)+COUNT(Q20:Q29)+COUNT(Q147:Q156)+COUNT(#REF!)</f>
        <v>0</v>
      </c>
      <c r="R228" s="885"/>
      <c r="S228" s="884">
        <f>COUNT(S13:S18)+COUNT(S20:S29)+COUNT(S147:S156)+COUNT(#REF!)</f>
        <v>0</v>
      </c>
      <c r="T228" s="885"/>
      <c r="U228" s="179"/>
      <c r="V228" s="179" t="s">
        <v>436</v>
      </c>
      <c r="W228" s="369"/>
    </row>
    <row r="229" spans="1:23" s="153" customFormat="1" ht="27.75" customHeight="1" hidden="1">
      <c r="A229" s="178"/>
      <c r="B229" s="886" t="s">
        <v>447</v>
      </c>
      <c r="C229" s="887"/>
      <c r="D229" s="887"/>
      <c r="E229" s="887"/>
      <c r="F229" s="887"/>
      <c r="G229" s="887"/>
      <c r="H229" s="887"/>
      <c r="I229" s="887"/>
      <c r="J229" s="887"/>
      <c r="K229" s="887"/>
      <c r="L229" s="888"/>
      <c r="M229" s="884">
        <f>COUNT(M13:M18)+COUNT(M20:M29)+COUNT(M158:M167)+COUNT(#REF!)</f>
        <v>2</v>
      </c>
      <c r="N229" s="885"/>
      <c r="O229" s="884">
        <f>COUNT(O13:O18)+COUNT(O20:O29)+COUNT(O158:O167)+COUNT(#REF!)</f>
        <v>3</v>
      </c>
      <c r="P229" s="885"/>
      <c r="Q229" s="884">
        <f>COUNT(Q13:Q18)+COUNT(Q20:Q29)+COUNT(Q158:Q167)+COUNT(#REF!)</f>
        <v>0</v>
      </c>
      <c r="R229" s="885"/>
      <c r="S229" s="884">
        <f>COUNT(S13:S18)+COUNT(S20:S29)+COUNT(S158:S167)+COUNT(#REF!)</f>
        <v>0</v>
      </c>
      <c r="T229" s="885"/>
      <c r="U229" s="179"/>
      <c r="V229" s="179" t="s">
        <v>436</v>
      </c>
      <c r="W229" s="369"/>
    </row>
    <row r="230" spans="1:23" s="153" customFormat="1" ht="27.75" customHeight="1" hidden="1">
      <c r="A230" s="178"/>
      <c r="B230" s="886" t="s">
        <v>448</v>
      </c>
      <c r="C230" s="887"/>
      <c r="D230" s="887"/>
      <c r="E230" s="887"/>
      <c r="F230" s="887"/>
      <c r="G230" s="887"/>
      <c r="H230" s="887"/>
      <c r="I230" s="887"/>
      <c r="J230" s="887"/>
      <c r="K230" s="887"/>
      <c r="L230" s="888"/>
      <c r="M230" s="884">
        <f>COUNT(M13:M18)+COUNT(M20:M29)+COUNT(M169:M178)+COUNT(#REF!)</f>
        <v>2</v>
      </c>
      <c r="N230" s="885"/>
      <c r="O230" s="884">
        <f>COUNT(O13:O18)+COUNT(O20:O29)+COUNT(O169:O178)+COUNT(#REF!)</f>
        <v>3</v>
      </c>
      <c r="P230" s="885"/>
      <c r="Q230" s="884">
        <f>COUNT(Q13:Q18)+COUNT(Q20:Q29)+COUNT(Q169:Q178)+COUNT(#REF!)</f>
        <v>0</v>
      </c>
      <c r="R230" s="885"/>
      <c r="S230" s="884">
        <f>COUNT(S13:S18)+COUNT(S20:S29)+COUNT(S169:S178)+COUNT(#REF!)</f>
        <v>0</v>
      </c>
      <c r="T230" s="885"/>
      <c r="U230" s="179"/>
      <c r="V230" s="179" t="s">
        <v>436</v>
      </c>
      <c r="W230" s="369"/>
    </row>
    <row r="231" spans="1:23" s="153" customFormat="1" ht="27.75" customHeight="1" hidden="1">
      <c r="A231" s="178"/>
      <c r="B231" s="886" t="s">
        <v>449</v>
      </c>
      <c r="C231" s="887"/>
      <c r="D231" s="887"/>
      <c r="E231" s="887"/>
      <c r="F231" s="887"/>
      <c r="G231" s="887"/>
      <c r="H231" s="887"/>
      <c r="I231" s="887"/>
      <c r="J231" s="887"/>
      <c r="K231" s="887"/>
      <c r="L231" s="888"/>
      <c r="M231" s="884">
        <f>COUNT(M13:M18)+COUNT(M20:M29)+COUNT(M180:M189)+COUNT(#REF!)</f>
        <v>2</v>
      </c>
      <c r="N231" s="885"/>
      <c r="O231" s="884">
        <f>COUNT(O13:O18)+COUNT(O20:O29)+COUNT(O180:O189)+COUNT(#REF!)</f>
        <v>3</v>
      </c>
      <c r="P231" s="885"/>
      <c r="Q231" s="884">
        <f>COUNT(Q13:Q18)+COUNT(Q20:Q29)+COUNT(Q180:Q189)+COUNT(#REF!)</f>
        <v>0</v>
      </c>
      <c r="R231" s="885"/>
      <c r="S231" s="884">
        <f>COUNT(S13:S18)+COUNT(S20:S29)+COUNT(S180:S189)+COUNT(#REF!)</f>
        <v>0</v>
      </c>
      <c r="T231" s="885"/>
      <c r="U231" s="179"/>
      <c r="V231" s="179" t="s">
        <v>436</v>
      </c>
      <c r="W231" s="369"/>
    </row>
    <row r="232" spans="1:23" s="153" customFormat="1" ht="27.75" customHeight="1" hidden="1">
      <c r="A232" s="178"/>
      <c r="B232" s="886" t="s">
        <v>450</v>
      </c>
      <c r="C232" s="887"/>
      <c r="D232" s="887"/>
      <c r="E232" s="887"/>
      <c r="F232" s="887"/>
      <c r="G232" s="887"/>
      <c r="H232" s="887"/>
      <c r="I232" s="887"/>
      <c r="J232" s="887"/>
      <c r="K232" s="887"/>
      <c r="L232" s="888"/>
      <c r="M232" s="884">
        <f>COUNT(M13:M18)+COUNT(M20:M29)+COUNT(M191:M200)+COUNT(#REF!)</f>
        <v>2</v>
      </c>
      <c r="N232" s="885"/>
      <c r="O232" s="884">
        <f>COUNT(O13:O18)+COUNT(O20:O29)+COUNT(O191:O200)+COUNT(#REF!)</f>
        <v>3</v>
      </c>
      <c r="P232" s="885"/>
      <c r="Q232" s="884">
        <f>COUNT(Q13:Q18)+COUNT(Q20:Q29)+COUNT(Q191:Q200)+COUNT(#REF!)</f>
        <v>0</v>
      </c>
      <c r="R232" s="885"/>
      <c r="S232" s="884">
        <f>COUNT(S13:S18)+COUNT(S20:S29)+COUNT(S191:S200)+COUNT(#REF!)</f>
        <v>0</v>
      </c>
      <c r="T232" s="885"/>
      <c r="U232" s="179"/>
      <c r="V232" s="179" t="s">
        <v>436</v>
      </c>
      <c r="W232" s="369"/>
    </row>
    <row r="233" spans="1:23" s="153" customFormat="1" ht="27.75" customHeight="1" hidden="1">
      <c r="A233" s="178"/>
      <c r="B233" s="886" t="s">
        <v>451</v>
      </c>
      <c r="C233" s="887"/>
      <c r="D233" s="887"/>
      <c r="E233" s="887"/>
      <c r="F233" s="887"/>
      <c r="G233" s="887"/>
      <c r="H233" s="887"/>
      <c r="I233" s="887"/>
      <c r="J233" s="887"/>
      <c r="K233" s="887"/>
      <c r="L233" s="888"/>
      <c r="M233" s="884">
        <f>COUNT(M13:M18)+COUNT(M20:M29)+COUNT(M202:M211)+COUNT(#REF!)</f>
        <v>2</v>
      </c>
      <c r="N233" s="885"/>
      <c r="O233" s="884">
        <f>COUNT(O13:O18)+COUNT(O20:O29)+COUNT(O202:O211)+COUNT(#REF!)</f>
        <v>3</v>
      </c>
      <c r="P233" s="885"/>
      <c r="Q233" s="884">
        <f>COUNT(Q13:Q18)+COUNT(Q20:Q29)+COUNT(Q202:Q211)+COUNT(#REF!)</f>
        <v>0</v>
      </c>
      <c r="R233" s="885"/>
      <c r="S233" s="884">
        <f>COUNT(S13:S18)+COUNT(S20:S29)+COUNT(S202:S211)+COUNT(#REF!)</f>
        <v>0</v>
      </c>
      <c r="T233" s="885"/>
      <c r="U233" s="179"/>
      <c r="V233" s="179" t="s">
        <v>436</v>
      </c>
      <c r="W233" s="369"/>
    </row>
    <row r="234" spans="1:23" s="153" customFormat="1" ht="27.75" customHeight="1" thickBot="1">
      <c r="A234" s="178"/>
      <c r="B234" s="178"/>
      <c r="C234" s="178"/>
      <c r="D234" s="178"/>
      <c r="E234" s="178"/>
      <c r="F234" s="178"/>
      <c r="G234" s="178"/>
      <c r="H234" s="178"/>
      <c r="I234" s="178"/>
      <c r="J234" s="178"/>
      <c r="K234" s="178"/>
      <c r="L234" s="178"/>
      <c r="M234" s="178"/>
      <c r="N234" s="178"/>
      <c r="O234" s="178"/>
      <c r="P234" s="178"/>
      <c r="Q234" s="178"/>
      <c r="R234" s="178"/>
      <c r="S234" s="178"/>
      <c r="T234" s="178"/>
      <c r="U234" s="179"/>
      <c r="V234" s="179"/>
      <c r="W234" s="369"/>
    </row>
    <row r="235" spans="1:23" s="288" customFormat="1" ht="27.75" customHeight="1" thickBot="1">
      <c r="A235" s="286"/>
      <c r="B235" s="287"/>
      <c r="C235" s="927" t="s">
        <v>53</v>
      </c>
      <c r="D235" s="928"/>
      <c r="E235" s="928"/>
      <c r="F235" s="928"/>
      <c r="G235" s="928"/>
      <c r="H235" s="929"/>
      <c r="I235" s="286"/>
      <c r="J235" s="286"/>
      <c r="K235" s="286"/>
      <c r="L235" s="286"/>
      <c r="M235" s="286"/>
      <c r="N235" s="286"/>
      <c r="O235" s="286"/>
      <c r="P235" s="286"/>
      <c r="Q235" s="286"/>
      <c r="R235" s="286"/>
      <c r="S235" s="286"/>
      <c r="T235" s="286"/>
      <c r="U235" s="287"/>
      <c r="V235" s="287"/>
      <c r="W235" s="369"/>
    </row>
    <row r="236" spans="1:23" s="288" customFormat="1" ht="27.75" customHeight="1">
      <c r="A236" s="286"/>
      <c r="B236" s="286"/>
      <c r="C236" s="180" t="s">
        <v>63</v>
      </c>
      <c r="D236" s="947" t="s">
        <v>66</v>
      </c>
      <c r="E236" s="947"/>
      <c r="F236" s="947"/>
      <c r="G236" s="947"/>
      <c r="H236" s="948"/>
      <c r="I236" s="286"/>
      <c r="J236" s="286"/>
      <c r="K236" s="286"/>
      <c r="L236" s="286"/>
      <c r="M236" s="286"/>
      <c r="N236" s="286"/>
      <c r="O236" s="286"/>
      <c r="P236" s="286"/>
      <c r="Q236" s="286"/>
      <c r="R236" s="286"/>
      <c r="S236" s="286"/>
      <c r="T236" s="286"/>
      <c r="U236" s="287"/>
      <c r="V236" s="287"/>
      <c r="W236" s="367"/>
    </row>
    <row r="237" spans="1:23" s="288" customFormat="1" ht="27">
      <c r="A237" s="286"/>
      <c r="B237" s="286"/>
      <c r="C237" s="177" t="s">
        <v>67</v>
      </c>
      <c r="D237" s="933" t="s">
        <v>68</v>
      </c>
      <c r="E237" s="933"/>
      <c r="F237" s="933"/>
      <c r="G237" s="933"/>
      <c r="H237" s="934"/>
      <c r="I237" s="286"/>
      <c r="J237" s="286"/>
      <c r="K237" s="286"/>
      <c r="L237" s="286"/>
      <c r="M237" s="286"/>
      <c r="N237" s="286"/>
      <c r="O237" s="286"/>
      <c r="P237" s="286"/>
      <c r="Q237" s="286"/>
      <c r="R237" s="286"/>
      <c r="S237" s="286"/>
      <c r="T237" s="286"/>
      <c r="U237" s="287"/>
      <c r="V237" s="287"/>
      <c r="W237" s="366"/>
    </row>
    <row r="238" spans="1:23" s="288" customFormat="1" ht="27.75" customHeight="1">
      <c r="A238" s="286"/>
      <c r="B238" s="286"/>
      <c r="C238" s="177" t="s">
        <v>62</v>
      </c>
      <c r="D238" s="924" t="s">
        <v>69</v>
      </c>
      <c r="E238" s="924"/>
      <c r="F238" s="924"/>
      <c r="G238" s="924"/>
      <c r="H238" s="925"/>
      <c r="I238" s="286"/>
      <c r="J238" s="511"/>
      <c r="K238" s="443"/>
      <c r="L238" s="463"/>
      <c r="M238" s="463"/>
      <c r="N238" s="463"/>
      <c r="O238" s="463"/>
      <c r="P238" s="463"/>
      <c r="Q238" s="464"/>
      <c r="R238" s="286"/>
      <c r="S238" s="286"/>
      <c r="T238" s="286"/>
      <c r="U238" s="287"/>
      <c r="V238" s="287"/>
      <c r="W238" s="151"/>
    </row>
    <row r="239" spans="1:23" s="288" customFormat="1" ht="27.75" customHeight="1">
      <c r="A239" s="286"/>
      <c r="B239" s="286"/>
      <c r="C239" s="177" t="s">
        <v>70</v>
      </c>
      <c r="D239" s="924" t="s">
        <v>75</v>
      </c>
      <c r="E239" s="924"/>
      <c r="F239" s="924"/>
      <c r="G239" s="924"/>
      <c r="H239" s="925"/>
      <c r="I239" s="286"/>
      <c r="J239" s="511"/>
      <c r="K239" s="463"/>
      <c r="L239" s="465"/>
      <c r="M239" s="463"/>
      <c r="N239" s="463"/>
      <c r="O239" s="463"/>
      <c r="P239" s="463"/>
      <c r="Q239" s="464"/>
      <c r="R239" s="286"/>
      <c r="S239" s="286"/>
      <c r="T239" s="286"/>
      <c r="U239" s="287"/>
      <c r="V239" s="287"/>
      <c r="W239" s="151"/>
    </row>
    <row r="240" spans="1:23" s="288" customFormat="1" ht="27.75" customHeight="1">
      <c r="A240" s="286"/>
      <c r="B240" s="286"/>
      <c r="C240" s="177" t="s">
        <v>71</v>
      </c>
      <c r="D240" s="924" t="s">
        <v>76</v>
      </c>
      <c r="E240" s="924"/>
      <c r="F240" s="924"/>
      <c r="G240" s="924"/>
      <c r="H240" s="925"/>
      <c r="I240" s="286"/>
      <c r="J240" s="511"/>
      <c r="K240" s="443"/>
      <c r="L240" s="465"/>
      <c r="M240" s="463"/>
      <c r="N240" s="463"/>
      <c r="O240" s="463"/>
      <c r="P240" s="463"/>
      <c r="Q240" s="464"/>
      <c r="R240" s="286"/>
      <c r="S240" s="286"/>
      <c r="T240" s="286"/>
      <c r="U240" s="287"/>
      <c r="V240" s="287"/>
      <c r="W240" s="370"/>
    </row>
    <row r="241" spans="1:23" s="153" customFormat="1" ht="27.75" customHeight="1" thickBot="1">
      <c r="A241" s="222"/>
      <c r="B241" s="222"/>
      <c r="C241" s="441"/>
      <c r="D241" s="893"/>
      <c r="E241" s="893"/>
      <c r="F241" s="893"/>
      <c r="G241" s="893"/>
      <c r="H241" s="894"/>
      <c r="I241" s="222"/>
      <c r="J241" s="222"/>
      <c r="K241" s="222"/>
      <c r="L241" s="222"/>
      <c r="M241" s="222"/>
      <c r="N241" s="222"/>
      <c r="O241" s="222"/>
      <c r="P241" s="222"/>
      <c r="Q241" s="222"/>
      <c r="R241" s="222"/>
      <c r="S241" s="222"/>
      <c r="T241" s="222"/>
      <c r="U241" s="186"/>
      <c r="V241" s="179"/>
      <c r="W241" s="370"/>
    </row>
    <row r="242" spans="1:19" s="182" customFormat="1" ht="27.75" customHeight="1">
      <c r="A242" s="222"/>
      <c r="B242" s="222"/>
      <c r="C242" s="223" t="s">
        <v>119</v>
      </c>
      <c r="D242" s="223"/>
      <c r="E242" s="223"/>
      <c r="F242" s="223"/>
      <c r="G242" s="223"/>
      <c r="H242" s="223"/>
      <c r="I242" s="222"/>
      <c r="J242" s="222" t="s">
        <v>485</v>
      </c>
      <c r="K242" s="222"/>
      <c r="L242" s="222"/>
      <c r="M242" s="222"/>
      <c r="N242" s="222"/>
      <c r="O242" s="222"/>
      <c r="P242" s="222"/>
      <c r="Q242" s="186"/>
      <c r="R242" s="186"/>
      <c r="S242" s="418"/>
    </row>
    <row r="243" spans="1:30" s="182" customFormat="1" ht="60.75" customHeight="1">
      <c r="A243" s="222"/>
      <c r="B243" s="222"/>
      <c r="C243" s="537" t="s">
        <v>486</v>
      </c>
      <c r="D243" s="537"/>
      <c r="E243" s="537" t="s">
        <v>487</v>
      </c>
      <c r="F243" s="537" t="s">
        <v>491</v>
      </c>
      <c r="G243" s="537"/>
      <c r="H243" s="537"/>
      <c r="I243" s="537"/>
      <c r="J243" s="537"/>
      <c r="K243" s="222"/>
      <c r="L243" s="222"/>
      <c r="M243" s="222"/>
      <c r="N243" s="222"/>
      <c r="O243" s="222"/>
      <c r="P243" s="222"/>
      <c r="Q243" s="186"/>
      <c r="R243" s="186"/>
      <c r="S243" s="418"/>
      <c r="T243" s="182" t="s">
        <v>492</v>
      </c>
      <c r="Y243" s="222"/>
      <c r="Z243" s="222"/>
      <c r="AA243" s="222"/>
      <c r="AB243" s="222"/>
      <c r="AC243" s="186"/>
      <c r="AD243" s="365"/>
    </row>
    <row r="244" spans="1:30" s="182" customFormat="1" ht="23.25" customHeight="1">
      <c r="A244" s="222"/>
      <c r="B244" s="222"/>
      <c r="C244" s="537"/>
      <c r="D244" s="537"/>
      <c r="E244" s="537"/>
      <c r="F244" s="537"/>
      <c r="G244" s="537"/>
      <c r="H244" s="537"/>
      <c r="I244" s="537"/>
      <c r="J244" s="537"/>
      <c r="K244" s="222"/>
      <c r="L244" s="222"/>
      <c r="M244" s="222"/>
      <c r="N244" s="222"/>
      <c r="O244" s="222"/>
      <c r="P244" s="222"/>
      <c r="Q244" s="186"/>
      <c r="R244" s="186"/>
      <c r="S244" s="418"/>
      <c r="Y244" s="222"/>
      <c r="Z244" s="222"/>
      <c r="AA244" s="222"/>
      <c r="AB244" s="222"/>
      <c r="AC244" s="186"/>
      <c r="AD244" s="365"/>
    </row>
    <row r="245" spans="1:30" s="182" customFormat="1" ht="60.75" customHeight="1" thickBot="1">
      <c r="A245" s="222"/>
      <c r="B245" s="538" t="s">
        <v>120</v>
      </c>
      <c r="C245" s="883" t="s">
        <v>621</v>
      </c>
      <c r="D245" s="883"/>
      <c r="E245" s="883"/>
      <c r="F245" s="883"/>
      <c r="G245" s="883"/>
      <c r="H245" s="882" t="s">
        <v>579</v>
      </c>
      <c r="I245" s="882"/>
      <c r="J245" s="882"/>
      <c r="K245" s="882"/>
      <c r="L245" s="882"/>
      <c r="M245" s="882"/>
      <c r="N245" s="882"/>
      <c r="O245" s="882"/>
      <c r="P245" s="876" t="s">
        <v>622</v>
      </c>
      <c r="Q245" s="876"/>
      <c r="R245" s="876"/>
      <c r="S245" s="876"/>
      <c r="T245" s="876"/>
      <c r="U245" s="876"/>
      <c r="V245" s="876"/>
      <c r="Y245" s="222"/>
      <c r="Z245" s="222"/>
      <c r="AA245" s="222"/>
      <c r="AB245" s="222"/>
      <c r="AC245" s="186"/>
      <c r="AD245" s="365"/>
    </row>
    <row r="246" spans="1:30" s="182" customFormat="1" ht="39.75" customHeight="1">
      <c r="A246" s="222"/>
      <c r="B246" s="223"/>
      <c r="C246" s="871" t="s">
        <v>489</v>
      </c>
      <c r="D246" s="871"/>
      <c r="E246" s="871"/>
      <c r="F246" s="871"/>
      <c r="G246" s="871"/>
      <c r="H246" s="222"/>
      <c r="I246" s="222"/>
      <c r="J246" s="222"/>
      <c r="K246" s="222"/>
      <c r="L246" s="222"/>
      <c r="M246" s="222"/>
      <c r="N246" s="222"/>
      <c r="O246" s="222"/>
      <c r="P246" s="868" t="s">
        <v>493</v>
      </c>
      <c r="Q246" s="868"/>
      <c r="R246" s="868"/>
      <c r="S246" s="868"/>
      <c r="T246" s="868"/>
      <c r="U246" s="868"/>
      <c r="V246" s="868"/>
      <c r="Y246" s="222"/>
      <c r="Z246" s="222"/>
      <c r="AA246" s="222"/>
      <c r="AB246" s="222"/>
      <c r="AC246" s="186"/>
      <c r="AD246" s="365"/>
    </row>
    <row r="247" spans="1:30" s="182" customFormat="1" ht="39.75" customHeight="1">
      <c r="A247" s="222"/>
      <c r="B247" s="223" t="s">
        <v>488</v>
      </c>
      <c r="C247" s="871"/>
      <c r="D247" s="871"/>
      <c r="E247" s="871"/>
      <c r="F247" s="871"/>
      <c r="G247" s="871"/>
      <c r="H247" s="222"/>
      <c r="I247" s="222"/>
      <c r="J247" s="222"/>
      <c r="K247" s="222"/>
      <c r="L247" s="222"/>
      <c r="M247" s="222"/>
      <c r="N247" s="222"/>
      <c r="O247" s="222"/>
      <c r="P247" s="222"/>
      <c r="Q247" s="222"/>
      <c r="R247" s="871"/>
      <c r="S247" s="871"/>
      <c r="T247" s="871"/>
      <c r="U247" s="871"/>
      <c r="V247" s="871"/>
      <c r="W247" s="871"/>
      <c r="X247" s="871"/>
      <c r="Y247" s="222"/>
      <c r="Z247" s="222"/>
      <c r="AA247" s="222"/>
      <c r="AB247" s="222"/>
      <c r="AC247" s="186"/>
      <c r="AD247" s="365"/>
    </row>
    <row r="248" spans="1:24" s="364" customFormat="1" ht="27.75" customHeight="1">
      <c r="A248" s="222"/>
      <c r="B248" s="538" t="s">
        <v>490</v>
      </c>
      <c r="C248" s="877" t="s">
        <v>618</v>
      </c>
      <c r="D248" s="877"/>
      <c r="E248" s="877"/>
      <c r="F248" s="877"/>
      <c r="G248" s="877"/>
      <c r="H248" s="222"/>
      <c r="I248" s="222"/>
      <c r="J248" s="223" t="s">
        <v>452</v>
      </c>
      <c r="K248" s="222"/>
      <c r="L248" s="222"/>
      <c r="M248" s="222"/>
      <c r="N248" s="222"/>
      <c r="O248" s="222"/>
      <c r="P248" s="874" t="s">
        <v>581</v>
      </c>
      <c r="Q248" s="876"/>
      <c r="R248" s="876"/>
      <c r="S248" s="876"/>
      <c r="T248" s="876"/>
      <c r="U248" s="876"/>
      <c r="V248" s="876"/>
      <c r="W248" s="223"/>
      <c r="X248" s="223"/>
    </row>
    <row r="249" spans="1:24" s="364" customFormat="1" ht="27.75" customHeight="1">
      <c r="A249" s="222"/>
      <c r="B249" s="540"/>
      <c r="C249" s="871" t="s">
        <v>489</v>
      </c>
      <c r="D249" s="871"/>
      <c r="E249" s="871"/>
      <c r="F249" s="871"/>
      <c r="G249" s="871"/>
      <c r="H249" s="222"/>
      <c r="I249" s="222"/>
      <c r="J249" s="223" t="s">
        <v>584</v>
      </c>
      <c r="K249" s="222"/>
      <c r="L249" s="222"/>
      <c r="M249" s="222"/>
      <c r="N249" s="222"/>
      <c r="O249" s="222"/>
      <c r="P249" s="868" t="s">
        <v>494</v>
      </c>
      <c r="Q249" s="868"/>
      <c r="R249" s="868"/>
      <c r="S249" s="868"/>
      <c r="T249" s="868"/>
      <c r="U249" s="868"/>
      <c r="V249" s="868"/>
      <c r="W249" s="539"/>
      <c r="X249" s="539"/>
    </row>
    <row r="250" spans="1:23" s="364" customFormat="1" ht="27.75" customHeight="1">
      <c r="A250" s="363"/>
      <c r="B250" s="363"/>
      <c r="C250" s="363"/>
      <c r="D250" s="363"/>
      <c r="E250" s="363"/>
      <c r="F250" s="363"/>
      <c r="G250" s="363"/>
      <c r="H250" s="363"/>
      <c r="I250" s="363"/>
      <c r="J250" s="363"/>
      <c r="K250" s="363"/>
      <c r="L250" s="363"/>
      <c r="M250" s="363"/>
      <c r="N250" s="363"/>
      <c r="O250" s="363"/>
      <c r="P250" s="363"/>
      <c r="Q250" s="363"/>
      <c r="R250" s="363"/>
      <c r="S250" s="363"/>
      <c r="T250" s="363"/>
      <c r="V250" s="186"/>
      <c r="W250" s="510"/>
    </row>
    <row r="251" spans="1:23" s="364" customFormat="1" ht="27.75" customHeight="1">
      <c r="A251" s="363"/>
      <c r="B251" s="223" t="s">
        <v>452</v>
      </c>
      <c r="C251" s="874" t="s">
        <v>619</v>
      </c>
      <c r="D251" s="875"/>
      <c r="E251" s="875"/>
      <c r="F251" s="875"/>
      <c r="G251" s="875"/>
      <c r="H251" s="223"/>
      <c r="I251" s="495"/>
      <c r="J251" s="223" t="s">
        <v>452</v>
      </c>
      <c r="K251" s="222"/>
      <c r="L251" s="222"/>
      <c r="M251" s="222"/>
      <c r="N251" s="222"/>
      <c r="O251" s="222"/>
      <c r="P251" s="874" t="s">
        <v>583</v>
      </c>
      <c r="Q251" s="876"/>
      <c r="R251" s="876"/>
      <c r="S251" s="876"/>
      <c r="T251" s="876"/>
      <c r="U251" s="876"/>
      <c r="V251" s="876"/>
      <c r="W251" s="510"/>
    </row>
    <row r="252" spans="1:23" s="364" customFormat="1" ht="27.75" customHeight="1">
      <c r="A252" s="363"/>
      <c r="B252" s="223" t="s">
        <v>580</v>
      </c>
      <c r="C252" s="871" t="s">
        <v>489</v>
      </c>
      <c r="D252" s="871"/>
      <c r="E252" s="871"/>
      <c r="F252" s="871"/>
      <c r="G252" s="871"/>
      <c r="H252" s="444"/>
      <c r="I252" s="445"/>
      <c r="J252" s="223" t="s">
        <v>585</v>
      </c>
      <c r="K252" s="222"/>
      <c r="L252" s="222"/>
      <c r="M252" s="222"/>
      <c r="N252" s="222"/>
      <c r="O252" s="222"/>
      <c r="P252" s="868" t="s">
        <v>495</v>
      </c>
      <c r="Q252" s="868"/>
      <c r="R252" s="868"/>
      <c r="S252" s="868"/>
      <c r="T252" s="868"/>
      <c r="U252" s="868"/>
      <c r="V252" s="868"/>
      <c r="W252" s="510"/>
    </row>
    <row r="253" spans="1:23" s="364" customFormat="1" ht="27.75" customHeight="1">
      <c r="A253" s="363"/>
      <c r="B253" s="363"/>
      <c r="C253" s="363"/>
      <c r="D253" s="363"/>
      <c r="E253" s="363"/>
      <c r="F253" s="363"/>
      <c r="G253" s="363"/>
      <c r="H253" s="363"/>
      <c r="I253" s="363"/>
      <c r="J253" s="363"/>
      <c r="K253" s="363"/>
      <c r="L253" s="363"/>
      <c r="M253" s="363"/>
      <c r="N253" s="363"/>
      <c r="O253" s="363"/>
      <c r="P253" s="363"/>
      <c r="Q253" s="363"/>
      <c r="R253" s="363"/>
      <c r="S253" s="363"/>
      <c r="T253" s="363"/>
      <c r="V253" s="186"/>
      <c r="W253" s="510"/>
    </row>
    <row r="254" spans="1:23" s="364" customFormat="1" ht="27.75" customHeight="1">
      <c r="A254" s="363"/>
      <c r="B254" s="223" t="s">
        <v>452</v>
      </c>
      <c r="C254" s="874" t="s">
        <v>620</v>
      </c>
      <c r="D254" s="875"/>
      <c r="E254" s="875"/>
      <c r="F254" s="875"/>
      <c r="G254" s="875"/>
      <c r="H254" s="223"/>
      <c r="I254" s="495"/>
      <c r="J254" s="223"/>
      <c r="K254" s="222"/>
      <c r="L254" s="222"/>
      <c r="M254" s="222"/>
      <c r="N254" s="222"/>
      <c r="O254" s="222"/>
      <c r="P254" s="870"/>
      <c r="Q254" s="870"/>
      <c r="R254" s="870"/>
      <c r="S254" s="870"/>
      <c r="T254" s="870"/>
      <c r="U254" s="870"/>
      <c r="V254" s="870"/>
      <c r="W254" s="510"/>
    </row>
    <row r="255" spans="1:23" s="364" customFormat="1" ht="27.75" customHeight="1">
      <c r="A255" s="363"/>
      <c r="B255" s="223" t="s">
        <v>582</v>
      </c>
      <c r="C255" s="871" t="s">
        <v>489</v>
      </c>
      <c r="D255" s="871"/>
      <c r="E255" s="871"/>
      <c r="F255" s="871"/>
      <c r="G255" s="871"/>
      <c r="H255" s="444"/>
      <c r="I255" s="445"/>
      <c r="J255" s="222"/>
      <c r="K255" s="222"/>
      <c r="L255" s="222"/>
      <c r="M255" s="222"/>
      <c r="N255" s="222"/>
      <c r="O255" s="222"/>
      <c r="P255" s="868"/>
      <c r="Q255" s="868"/>
      <c r="R255" s="868"/>
      <c r="S255" s="868"/>
      <c r="T255" s="868"/>
      <c r="U255" s="868"/>
      <c r="V255" s="868"/>
      <c r="W255" s="510"/>
    </row>
    <row r="256" spans="1:23" s="364" customFormat="1" ht="27.75" customHeight="1">
      <c r="A256" s="363"/>
      <c r="B256" s="363"/>
      <c r="C256" s="363"/>
      <c r="D256" s="363"/>
      <c r="E256" s="363"/>
      <c r="F256" s="363"/>
      <c r="G256" s="363"/>
      <c r="H256" s="363"/>
      <c r="I256" s="363"/>
      <c r="J256" s="363"/>
      <c r="K256" s="363"/>
      <c r="L256" s="363"/>
      <c r="M256" s="363"/>
      <c r="N256" s="363"/>
      <c r="O256" s="363"/>
      <c r="P256" s="363"/>
      <c r="Q256" s="363"/>
      <c r="R256" s="363"/>
      <c r="S256" s="363"/>
      <c r="T256" s="363"/>
      <c r="V256" s="186"/>
      <c r="W256" s="510"/>
    </row>
    <row r="257" spans="1:23" s="364" customFormat="1" ht="27.75" customHeight="1">
      <c r="A257" s="363"/>
      <c r="B257" s="223"/>
      <c r="C257" s="869"/>
      <c r="D257" s="869"/>
      <c r="E257" s="869"/>
      <c r="F257" s="869"/>
      <c r="G257" s="869"/>
      <c r="H257" s="223"/>
      <c r="I257" s="495"/>
      <c r="K257" s="222"/>
      <c r="L257" s="222"/>
      <c r="M257" s="222"/>
      <c r="N257" s="222"/>
      <c r="O257" s="222"/>
      <c r="P257" s="870"/>
      <c r="Q257" s="870"/>
      <c r="R257" s="870"/>
      <c r="S257" s="870"/>
      <c r="T257" s="870"/>
      <c r="U257" s="870"/>
      <c r="V257" s="870"/>
      <c r="W257" s="510"/>
    </row>
    <row r="258" spans="1:23" s="364" customFormat="1" ht="27.75" customHeight="1">
      <c r="A258" s="363" t="s">
        <v>469</v>
      </c>
      <c r="B258" s="222"/>
      <c r="C258" s="871"/>
      <c r="D258" s="871"/>
      <c r="E258" s="871"/>
      <c r="F258" s="871"/>
      <c r="G258" s="871"/>
      <c r="H258" s="444"/>
      <c r="I258" s="445"/>
      <c r="J258" s="223"/>
      <c r="K258" s="222"/>
      <c r="L258" s="222"/>
      <c r="M258" s="222"/>
      <c r="N258" s="222"/>
      <c r="O258" s="222"/>
      <c r="P258" s="868"/>
      <c r="Q258" s="868"/>
      <c r="R258" s="868"/>
      <c r="S258" s="868"/>
      <c r="T258" s="868"/>
      <c r="U258" s="868"/>
      <c r="V258" s="868"/>
      <c r="W258" s="510"/>
    </row>
    <row r="259" spans="1:23" s="364" customFormat="1" ht="27.75" customHeight="1">
      <c r="A259" s="866"/>
      <c r="B259" s="867"/>
      <c r="C259" s="363"/>
      <c r="D259" s="363"/>
      <c r="E259" s="363"/>
      <c r="F259" s="363"/>
      <c r="G259" s="363"/>
      <c r="H259" s="363"/>
      <c r="I259" s="363"/>
      <c r="J259" s="363"/>
      <c r="K259" s="363"/>
      <c r="L259" s="363"/>
      <c r="M259" s="363"/>
      <c r="N259" s="363"/>
      <c r="O259" s="363"/>
      <c r="P259" s="363"/>
      <c r="Q259" s="363"/>
      <c r="R259" s="363"/>
      <c r="S259" s="363"/>
      <c r="T259" s="363"/>
      <c r="V259" s="186"/>
      <c r="W259" s="510"/>
    </row>
    <row r="260" spans="1:23" s="364" customFormat="1" ht="27.75" customHeight="1">
      <c r="A260" s="363"/>
      <c r="B260" s="223"/>
      <c r="C260" s="869"/>
      <c r="D260" s="869"/>
      <c r="E260" s="869"/>
      <c r="F260" s="869"/>
      <c r="G260" s="869"/>
      <c r="H260" s="223"/>
      <c r="I260" s="495"/>
      <c r="J260" s="223"/>
      <c r="K260" s="222"/>
      <c r="L260" s="222"/>
      <c r="M260" s="222"/>
      <c r="N260" s="222"/>
      <c r="O260" s="222"/>
      <c r="P260" s="870"/>
      <c r="Q260" s="870"/>
      <c r="R260" s="870"/>
      <c r="S260" s="870"/>
      <c r="T260" s="870"/>
      <c r="U260" s="870"/>
      <c r="V260" s="870"/>
      <c r="W260" s="510"/>
    </row>
    <row r="261" spans="1:23" s="364" customFormat="1" ht="27.75" customHeight="1">
      <c r="A261" s="363"/>
      <c r="B261" s="222"/>
      <c r="C261" s="871"/>
      <c r="D261" s="871"/>
      <c r="E261" s="871"/>
      <c r="F261" s="871"/>
      <c r="G261" s="871"/>
      <c r="H261" s="444"/>
      <c r="I261" s="445"/>
      <c r="J261" s="222"/>
      <c r="K261" s="222"/>
      <c r="L261" s="222"/>
      <c r="M261" s="222"/>
      <c r="N261" s="222"/>
      <c r="O261" s="222"/>
      <c r="P261" s="868"/>
      <c r="Q261" s="868"/>
      <c r="R261" s="868"/>
      <c r="S261" s="868"/>
      <c r="T261" s="868"/>
      <c r="U261" s="868"/>
      <c r="V261" s="868"/>
      <c r="W261" s="510"/>
    </row>
    <row r="262" spans="1:23" s="364" customFormat="1" ht="27.75" customHeight="1">
      <c r="A262" s="363"/>
      <c r="B262" s="363"/>
      <c r="C262" s="363"/>
      <c r="D262" s="363"/>
      <c r="E262" s="363"/>
      <c r="F262" s="363"/>
      <c r="G262" s="363"/>
      <c r="H262" s="363"/>
      <c r="I262" s="363"/>
      <c r="J262" s="363"/>
      <c r="K262" s="363"/>
      <c r="L262" s="363"/>
      <c r="M262" s="363"/>
      <c r="N262" s="363"/>
      <c r="O262" s="363"/>
      <c r="P262" s="363"/>
      <c r="Q262" s="363"/>
      <c r="R262" s="363"/>
      <c r="S262" s="363"/>
      <c r="T262" s="363"/>
      <c r="V262" s="186"/>
      <c r="W262" s="510"/>
    </row>
    <row r="263" spans="1:23" s="364" customFormat="1" ht="27.75" customHeight="1">
      <c r="A263" s="363"/>
      <c r="B263" s="223"/>
      <c r="C263" s="869"/>
      <c r="D263" s="869"/>
      <c r="E263" s="869"/>
      <c r="F263" s="869"/>
      <c r="G263" s="869"/>
      <c r="H263" s="223"/>
      <c r="I263" s="495"/>
      <c r="J263" s="223"/>
      <c r="K263" s="222"/>
      <c r="L263" s="222"/>
      <c r="M263" s="222"/>
      <c r="N263" s="222"/>
      <c r="O263" s="222"/>
      <c r="P263" s="870"/>
      <c r="Q263" s="870"/>
      <c r="R263" s="870"/>
      <c r="S263" s="870"/>
      <c r="T263" s="870"/>
      <c r="U263" s="870"/>
      <c r="V263" s="870"/>
      <c r="W263" s="510"/>
    </row>
    <row r="264" spans="1:23" s="364" customFormat="1" ht="27.75" customHeight="1">
      <c r="A264" s="363"/>
      <c r="B264" s="222"/>
      <c r="C264" s="871"/>
      <c r="D264" s="871"/>
      <c r="E264" s="871"/>
      <c r="F264" s="871"/>
      <c r="G264" s="871"/>
      <c r="H264" s="444"/>
      <c r="I264" s="445"/>
      <c r="J264" s="222"/>
      <c r="K264" s="222"/>
      <c r="L264" s="222"/>
      <c r="M264" s="222"/>
      <c r="N264" s="222"/>
      <c r="O264" s="222"/>
      <c r="P264" s="868"/>
      <c r="Q264" s="868"/>
      <c r="R264" s="868"/>
      <c r="S264" s="868"/>
      <c r="T264" s="868"/>
      <c r="U264" s="868"/>
      <c r="V264" s="868"/>
      <c r="W264" s="510"/>
    </row>
    <row r="265" spans="1:23" s="364" customFormat="1" ht="27.75" customHeight="1">
      <c r="A265" s="363"/>
      <c r="B265" s="363"/>
      <c r="C265" s="363"/>
      <c r="D265" s="363"/>
      <c r="E265" s="363"/>
      <c r="F265" s="363"/>
      <c r="G265" s="363"/>
      <c r="H265" s="363"/>
      <c r="I265" s="363"/>
      <c r="J265" s="363"/>
      <c r="K265" s="363"/>
      <c r="L265" s="363"/>
      <c r="M265" s="363"/>
      <c r="N265" s="363"/>
      <c r="O265" s="363"/>
      <c r="P265" s="363"/>
      <c r="Q265" s="363"/>
      <c r="R265" s="363"/>
      <c r="S265" s="363"/>
      <c r="T265" s="363"/>
      <c r="V265" s="186"/>
      <c r="W265" s="510"/>
    </row>
    <row r="266" spans="1:23" s="364" customFormat="1" ht="27.75" customHeight="1">
      <c r="A266" s="363"/>
      <c r="B266" s="223"/>
      <c r="C266" s="869"/>
      <c r="D266" s="869"/>
      <c r="E266" s="869"/>
      <c r="F266" s="869"/>
      <c r="G266" s="869"/>
      <c r="H266" s="223"/>
      <c r="I266" s="495"/>
      <c r="J266" s="223"/>
      <c r="K266" s="222"/>
      <c r="L266" s="222"/>
      <c r="M266" s="222"/>
      <c r="N266" s="222"/>
      <c r="O266" s="222"/>
      <c r="P266" s="870"/>
      <c r="Q266" s="870"/>
      <c r="R266" s="870"/>
      <c r="S266" s="870"/>
      <c r="T266" s="870"/>
      <c r="U266" s="870"/>
      <c r="V266" s="870"/>
      <c r="W266" s="510"/>
    </row>
    <row r="267" spans="1:23" s="364" customFormat="1" ht="27.75" customHeight="1">
      <c r="A267" s="363"/>
      <c r="B267" s="222"/>
      <c r="C267" s="871"/>
      <c r="D267" s="871"/>
      <c r="E267" s="871"/>
      <c r="F267" s="871"/>
      <c r="G267" s="871"/>
      <c r="H267" s="444"/>
      <c r="I267" s="445"/>
      <c r="J267" s="222"/>
      <c r="K267" s="222"/>
      <c r="L267" s="222"/>
      <c r="M267" s="222"/>
      <c r="N267" s="222"/>
      <c r="O267" s="222"/>
      <c r="P267" s="868"/>
      <c r="Q267" s="868"/>
      <c r="R267" s="868"/>
      <c r="S267" s="868"/>
      <c r="T267" s="868"/>
      <c r="U267" s="868"/>
      <c r="V267" s="868"/>
      <c r="W267" s="510"/>
    </row>
    <row r="268" spans="1:23" s="364" customFormat="1" ht="27.75" customHeight="1">
      <c r="A268" s="363"/>
      <c r="B268" s="363"/>
      <c r="C268" s="363"/>
      <c r="D268" s="363"/>
      <c r="E268" s="363"/>
      <c r="F268" s="363"/>
      <c r="G268" s="363"/>
      <c r="H268" s="363"/>
      <c r="I268" s="363"/>
      <c r="J268" s="363"/>
      <c r="K268" s="363"/>
      <c r="L268" s="363"/>
      <c r="M268" s="363"/>
      <c r="N268" s="363"/>
      <c r="O268" s="363"/>
      <c r="P268" s="363"/>
      <c r="Q268" s="363"/>
      <c r="R268" s="363"/>
      <c r="S268" s="363"/>
      <c r="T268" s="363"/>
      <c r="V268" s="186"/>
      <c r="W268" s="510"/>
    </row>
    <row r="269" spans="1:23" s="364" customFormat="1" ht="27.75" customHeight="1">
      <c r="A269" s="363"/>
      <c r="B269" s="223"/>
      <c r="C269" s="869"/>
      <c r="D269" s="869"/>
      <c r="E269" s="869"/>
      <c r="F269" s="869"/>
      <c r="G269" s="869"/>
      <c r="H269" s="223"/>
      <c r="I269" s="495"/>
      <c r="J269" s="223"/>
      <c r="K269" s="222"/>
      <c r="L269" s="222"/>
      <c r="M269" s="222"/>
      <c r="N269" s="222"/>
      <c r="O269" s="222"/>
      <c r="P269" s="870"/>
      <c r="Q269" s="870"/>
      <c r="R269" s="870"/>
      <c r="S269" s="870"/>
      <c r="T269" s="870"/>
      <c r="U269" s="870"/>
      <c r="V269" s="870"/>
      <c r="W269" s="510"/>
    </row>
    <row r="270" spans="1:23" s="364" customFormat="1" ht="27.75" customHeight="1">
      <c r="A270" s="872" t="s">
        <v>469</v>
      </c>
      <c r="B270" s="873"/>
      <c r="C270" s="871"/>
      <c r="D270" s="871"/>
      <c r="E270" s="871"/>
      <c r="F270" s="871"/>
      <c r="G270" s="871"/>
      <c r="H270" s="444"/>
      <c r="I270" s="445"/>
      <c r="J270" s="222"/>
      <c r="K270" s="222"/>
      <c r="L270" s="222"/>
      <c r="M270" s="222"/>
      <c r="N270" s="222"/>
      <c r="O270" s="222"/>
      <c r="P270" s="868"/>
      <c r="Q270" s="868"/>
      <c r="R270" s="868"/>
      <c r="S270" s="868"/>
      <c r="T270" s="868"/>
      <c r="U270" s="868"/>
      <c r="V270" s="868"/>
      <c r="W270" s="510"/>
    </row>
    <row r="271" spans="1:23" s="364" customFormat="1" ht="27.75" customHeight="1">
      <c r="A271" s="363"/>
      <c r="B271" s="363"/>
      <c r="C271" s="363"/>
      <c r="D271" s="363"/>
      <c r="E271" s="363"/>
      <c r="F271" s="363"/>
      <c r="G271" s="363"/>
      <c r="H271" s="363"/>
      <c r="I271" s="363"/>
      <c r="J271" s="363"/>
      <c r="K271" s="363"/>
      <c r="L271" s="363"/>
      <c r="M271" s="363"/>
      <c r="N271" s="363"/>
      <c r="O271" s="363"/>
      <c r="P271" s="363"/>
      <c r="Q271" s="363"/>
      <c r="R271" s="363"/>
      <c r="S271" s="363"/>
      <c r="T271" s="363"/>
      <c r="U271" s="363"/>
      <c r="V271" s="222"/>
      <c r="W271" s="510"/>
    </row>
    <row r="272" spans="1:23" s="364" customFormat="1" ht="27.75" customHeight="1">
      <c r="A272" s="363"/>
      <c r="B272" s="223"/>
      <c r="C272" s="869"/>
      <c r="D272" s="869"/>
      <c r="E272" s="869"/>
      <c r="F272" s="869"/>
      <c r="G272" s="869"/>
      <c r="H272" s="223"/>
      <c r="I272" s="495"/>
      <c r="J272" s="223"/>
      <c r="K272" s="222"/>
      <c r="L272" s="222"/>
      <c r="M272" s="222"/>
      <c r="N272" s="222"/>
      <c r="O272" s="222"/>
      <c r="P272" s="870"/>
      <c r="Q272" s="870"/>
      <c r="R272" s="870"/>
      <c r="S272" s="870"/>
      <c r="T272" s="870"/>
      <c r="U272" s="870"/>
      <c r="V272" s="870"/>
      <c r="W272" s="510"/>
    </row>
    <row r="273" spans="1:24" ht="27.75" customHeight="1">
      <c r="A273" s="363"/>
      <c r="B273" s="222"/>
      <c r="C273" s="871"/>
      <c r="D273" s="871"/>
      <c r="E273" s="871"/>
      <c r="F273" s="871"/>
      <c r="G273" s="871"/>
      <c r="H273" s="444"/>
      <c r="I273" s="445"/>
      <c r="J273" s="222"/>
      <c r="K273" s="222"/>
      <c r="L273" s="222"/>
      <c r="M273" s="222"/>
      <c r="N273" s="222"/>
      <c r="O273" s="222"/>
      <c r="P273" s="871"/>
      <c r="Q273" s="871"/>
      <c r="R273" s="871"/>
      <c r="S273" s="871"/>
      <c r="T273" s="871"/>
      <c r="U273" s="871"/>
      <c r="V273" s="871"/>
      <c r="W273" s="510"/>
      <c r="X273" s="364"/>
    </row>
    <row r="274" spans="1:24" ht="27.75" customHeight="1">
      <c r="A274" s="872"/>
      <c r="B274" s="873"/>
      <c r="C274" s="444"/>
      <c r="D274" s="444"/>
      <c r="E274" s="444"/>
      <c r="F274" s="444"/>
      <c r="G274" s="444"/>
      <c r="H274" s="444"/>
      <c r="I274" s="445"/>
      <c r="J274" s="222"/>
      <c r="K274" s="222"/>
      <c r="L274" s="222"/>
      <c r="M274" s="222"/>
      <c r="N274" s="222"/>
      <c r="O274" s="222"/>
      <c r="P274" s="444"/>
      <c r="Q274" s="444"/>
      <c r="R274" s="444"/>
      <c r="S274" s="444"/>
      <c r="T274" s="444"/>
      <c r="U274" s="444"/>
      <c r="V274" s="186"/>
      <c r="W274" s="510"/>
      <c r="X274" s="364"/>
    </row>
    <row r="275" spans="1:23" ht="27.75" customHeight="1">
      <c r="A275" s="135"/>
      <c r="B275" s="135"/>
      <c r="C275" s="135"/>
      <c r="D275" s="135"/>
      <c r="E275" s="135"/>
      <c r="F275" s="135"/>
      <c r="G275" s="135"/>
      <c r="H275" s="135"/>
      <c r="I275" s="135"/>
      <c r="J275" s="135"/>
      <c r="K275" s="135"/>
      <c r="L275" s="135"/>
      <c r="M275" s="135"/>
      <c r="N275" s="135"/>
      <c r="O275" s="135"/>
      <c r="P275" s="135"/>
      <c r="Q275" s="135"/>
      <c r="R275" s="135"/>
      <c r="S275" s="135"/>
      <c r="T275" s="135"/>
      <c r="V275" s="185"/>
      <c r="W275" s="370"/>
    </row>
    <row r="276" spans="1:23" ht="27.75" customHeight="1">
      <c r="A276" s="135"/>
      <c r="B276" s="223"/>
      <c r="C276" s="869"/>
      <c r="D276" s="878"/>
      <c r="E276" s="878"/>
      <c r="F276" s="878"/>
      <c r="G276" s="878"/>
      <c r="H276" s="223"/>
      <c r="I276" s="495"/>
      <c r="J276" s="223"/>
      <c r="K276" s="222"/>
      <c r="L276" s="222"/>
      <c r="M276" s="222"/>
      <c r="N276" s="222"/>
      <c r="O276" s="222"/>
      <c r="P276" s="869"/>
      <c r="Q276" s="878"/>
      <c r="R276" s="878"/>
      <c r="S276" s="878"/>
      <c r="T276" s="878"/>
      <c r="U276" s="878"/>
      <c r="V276" s="185"/>
      <c r="W276" s="370"/>
    </row>
    <row r="277" spans="1:23" ht="27.75" customHeight="1">
      <c r="A277" s="135"/>
      <c r="B277" s="222"/>
      <c r="C277" s="879"/>
      <c r="D277" s="880"/>
      <c r="E277" s="880"/>
      <c r="F277" s="880"/>
      <c r="G277" s="880"/>
      <c r="H277" s="444"/>
      <c r="I277" s="445"/>
      <c r="J277" s="222"/>
      <c r="K277" s="222"/>
      <c r="L277" s="222"/>
      <c r="M277" s="222"/>
      <c r="N277" s="222"/>
      <c r="O277" s="222"/>
      <c r="P277" s="879"/>
      <c r="Q277" s="881"/>
      <c r="R277" s="881"/>
      <c r="S277" s="881"/>
      <c r="T277" s="881"/>
      <c r="U277" s="881"/>
      <c r="V277" s="185"/>
      <c r="W277" s="370"/>
    </row>
    <row r="278" spans="1:23" ht="27.75" customHeight="1">
      <c r="A278" s="135"/>
      <c r="B278" s="135"/>
      <c r="C278" s="135"/>
      <c r="D278" s="135"/>
      <c r="E278" s="135"/>
      <c r="F278" s="135"/>
      <c r="G278" s="135"/>
      <c r="H278" s="135"/>
      <c r="I278" s="135"/>
      <c r="J278" s="135"/>
      <c r="K278" s="135"/>
      <c r="L278" s="135"/>
      <c r="M278" s="135"/>
      <c r="N278" s="135"/>
      <c r="O278" s="135"/>
      <c r="P278" s="135"/>
      <c r="Q278" s="135"/>
      <c r="R278" s="135"/>
      <c r="S278" s="135"/>
      <c r="T278" s="135"/>
      <c r="V278" s="185"/>
      <c r="W278" s="370"/>
    </row>
    <row r="279" spans="1:23" ht="27.75" customHeight="1">
      <c r="A279" s="135"/>
      <c r="B279" s="223"/>
      <c r="C279" s="869"/>
      <c r="D279" s="878"/>
      <c r="E279" s="878"/>
      <c r="F279" s="878"/>
      <c r="G279" s="878"/>
      <c r="H279" s="223"/>
      <c r="I279" s="495"/>
      <c r="J279" s="223"/>
      <c r="K279" s="222"/>
      <c r="L279" s="222"/>
      <c r="M279" s="222"/>
      <c r="N279" s="222"/>
      <c r="O279" s="222"/>
      <c r="P279" s="869"/>
      <c r="Q279" s="878"/>
      <c r="R279" s="878"/>
      <c r="S279" s="878"/>
      <c r="T279" s="878"/>
      <c r="U279" s="878"/>
      <c r="V279" s="185"/>
      <c r="W279" s="370"/>
    </row>
    <row r="280" spans="1:23" ht="27.75" customHeight="1">
      <c r="A280" s="135"/>
      <c r="B280" s="222"/>
      <c r="C280" s="879"/>
      <c r="D280" s="880"/>
      <c r="E280" s="880"/>
      <c r="F280" s="880"/>
      <c r="G280" s="880"/>
      <c r="H280" s="444"/>
      <c r="I280" s="445"/>
      <c r="J280" s="222"/>
      <c r="K280" s="222"/>
      <c r="L280" s="222"/>
      <c r="M280" s="222"/>
      <c r="N280" s="222"/>
      <c r="O280" s="222"/>
      <c r="P280" s="879"/>
      <c r="Q280" s="881"/>
      <c r="R280" s="881"/>
      <c r="S280" s="881"/>
      <c r="T280" s="881"/>
      <c r="U280" s="881"/>
      <c r="V280" s="185"/>
      <c r="W280" s="370"/>
    </row>
    <row r="281" spans="1:23" ht="27.75" customHeight="1">
      <c r="A281" s="135"/>
      <c r="B281" s="135"/>
      <c r="C281" s="135"/>
      <c r="D281" s="135"/>
      <c r="E281" s="135"/>
      <c r="F281" s="135"/>
      <c r="G281" s="135"/>
      <c r="H281" s="135"/>
      <c r="I281" s="135"/>
      <c r="J281" s="135"/>
      <c r="K281" s="135"/>
      <c r="L281" s="135"/>
      <c r="M281" s="135"/>
      <c r="N281" s="135"/>
      <c r="O281" s="135"/>
      <c r="P281" s="135"/>
      <c r="Q281" s="135"/>
      <c r="R281" s="135"/>
      <c r="S281" s="135"/>
      <c r="T281" s="135"/>
      <c r="V281" s="185"/>
      <c r="W281" s="370"/>
    </row>
    <row r="282" spans="1:23" ht="27.75" customHeight="1">
      <c r="A282" s="135"/>
      <c r="B282" s="223"/>
      <c r="C282" s="869"/>
      <c r="D282" s="878"/>
      <c r="E282" s="878"/>
      <c r="F282" s="878"/>
      <c r="G282" s="878"/>
      <c r="H282" s="223"/>
      <c r="I282" s="495"/>
      <c r="J282" s="223"/>
      <c r="K282" s="222"/>
      <c r="L282" s="222"/>
      <c r="M282" s="222"/>
      <c r="N282" s="222"/>
      <c r="O282" s="222"/>
      <c r="P282" s="869"/>
      <c r="Q282" s="878"/>
      <c r="R282" s="878"/>
      <c r="S282" s="878"/>
      <c r="T282" s="878"/>
      <c r="U282" s="878"/>
      <c r="V282" s="185"/>
      <c r="W282" s="370"/>
    </row>
    <row r="283" spans="1:23" ht="27.75" customHeight="1">
      <c r="A283" s="135"/>
      <c r="B283" s="222"/>
      <c r="C283" s="879"/>
      <c r="D283" s="880"/>
      <c r="E283" s="880"/>
      <c r="F283" s="880"/>
      <c r="G283" s="880"/>
      <c r="H283" s="444"/>
      <c r="I283" s="445"/>
      <c r="J283" s="222"/>
      <c r="K283" s="222"/>
      <c r="L283" s="222"/>
      <c r="M283" s="222"/>
      <c r="N283" s="222"/>
      <c r="O283" s="222"/>
      <c r="P283" s="879"/>
      <c r="Q283" s="881"/>
      <c r="R283" s="881"/>
      <c r="S283" s="881"/>
      <c r="T283" s="881"/>
      <c r="U283" s="881"/>
      <c r="V283" s="185"/>
      <c r="W283" s="370"/>
    </row>
    <row r="284" spans="1:23" ht="27.75" customHeight="1">
      <c r="A284" s="135"/>
      <c r="B284" s="135"/>
      <c r="C284" s="135"/>
      <c r="D284" s="135"/>
      <c r="E284" s="135"/>
      <c r="F284" s="135"/>
      <c r="G284" s="135"/>
      <c r="H284" s="135"/>
      <c r="I284" s="135"/>
      <c r="J284" s="135"/>
      <c r="K284" s="135"/>
      <c r="L284" s="135"/>
      <c r="M284" s="135"/>
      <c r="N284" s="135"/>
      <c r="O284" s="135"/>
      <c r="P284" s="135"/>
      <c r="Q284" s="135"/>
      <c r="R284" s="135"/>
      <c r="S284" s="135"/>
      <c r="T284" s="135"/>
      <c r="V284" s="185"/>
      <c r="W284" s="370"/>
    </row>
    <row r="285" spans="1:23" ht="27.75" customHeight="1">
      <c r="A285" s="135"/>
      <c r="B285" s="223"/>
      <c r="C285" s="869"/>
      <c r="D285" s="878"/>
      <c r="E285" s="878"/>
      <c r="F285" s="878"/>
      <c r="G285" s="878"/>
      <c r="H285" s="223"/>
      <c r="I285" s="495"/>
      <c r="J285" s="223"/>
      <c r="K285" s="222"/>
      <c r="L285" s="222"/>
      <c r="M285" s="222"/>
      <c r="N285" s="222"/>
      <c r="O285" s="222"/>
      <c r="P285" s="869"/>
      <c r="Q285" s="878"/>
      <c r="R285" s="878"/>
      <c r="S285" s="878"/>
      <c r="T285" s="878"/>
      <c r="U285" s="878"/>
      <c r="V285" s="185"/>
      <c r="W285" s="370"/>
    </row>
    <row r="286" spans="1:23" ht="27.75" customHeight="1">
      <c r="A286" s="135"/>
      <c r="B286" s="222"/>
      <c r="C286" s="879"/>
      <c r="D286" s="880"/>
      <c r="E286" s="880"/>
      <c r="F286" s="880"/>
      <c r="G286" s="880"/>
      <c r="H286" s="444"/>
      <c r="I286" s="445"/>
      <c r="J286" s="222"/>
      <c r="K286" s="222"/>
      <c r="L286" s="222"/>
      <c r="M286" s="222"/>
      <c r="N286" s="222"/>
      <c r="O286" s="222"/>
      <c r="P286" s="879"/>
      <c r="Q286" s="881"/>
      <c r="R286" s="881"/>
      <c r="S286" s="881"/>
      <c r="T286" s="881"/>
      <c r="U286" s="881"/>
      <c r="V286" s="185"/>
      <c r="W286" s="370"/>
    </row>
    <row r="287" spans="1:23" ht="27.75" customHeight="1">
      <c r="A287" s="135"/>
      <c r="B287" s="135"/>
      <c r="C287" s="135"/>
      <c r="D287" s="135"/>
      <c r="E287" s="135"/>
      <c r="F287" s="135"/>
      <c r="G287" s="135"/>
      <c r="H287" s="135"/>
      <c r="I287" s="135"/>
      <c r="J287" s="135"/>
      <c r="K287" s="135"/>
      <c r="L287" s="135"/>
      <c r="M287" s="135"/>
      <c r="N287" s="135"/>
      <c r="O287" s="135"/>
      <c r="P287" s="135"/>
      <c r="Q287" s="135"/>
      <c r="R287" s="135"/>
      <c r="S287" s="135"/>
      <c r="T287" s="135"/>
      <c r="V287" s="185"/>
      <c r="W287" s="370"/>
    </row>
    <row r="288" spans="1:23" ht="27.75" customHeight="1">
      <c r="A288" s="135"/>
      <c r="B288" s="223"/>
      <c r="C288" s="869"/>
      <c r="D288" s="878"/>
      <c r="E288" s="878"/>
      <c r="F288" s="878"/>
      <c r="G288" s="878"/>
      <c r="H288" s="223"/>
      <c r="I288" s="495"/>
      <c r="J288" s="223"/>
      <c r="K288" s="222"/>
      <c r="L288" s="222"/>
      <c r="M288" s="222"/>
      <c r="N288" s="222"/>
      <c r="O288" s="222"/>
      <c r="P288" s="869"/>
      <c r="Q288" s="878"/>
      <c r="R288" s="878"/>
      <c r="S288" s="878"/>
      <c r="T288" s="878"/>
      <c r="U288" s="878"/>
      <c r="V288" s="185"/>
      <c r="W288" s="370"/>
    </row>
    <row r="289" spans="1:23" ht="27.75" customHeight="1">
      <c r="A289" s="135"/>
      <c r="B289" s="222"/>
      <c r="C289" s="879"/>
      <c r="D289" s="880"/>
      <c r="E289" s="880"/>
      <c r="F289" s="880"/>
      <c r="G289" s="880"/>
      <c r="H289" s="444"/>
      <c r="I289" s="445"/>
      <c r="J289" s="222"/>
      <c r="K289" s="222"/>
      <c r="L289" s="222"/>
      <c r="M289" s="222"/>
      <c r="N289" s="222"/>
      <c r="O289" s="222"/>
      <c r="P289" s="879"/>
      <c r="Q289" s="881"/>
      <c r="R289" s="881"/>
      <c r="S289" s="881"/>
      <c r="T289" s="881"/>
      <c r="U289" s="881"/>
      <c r="V289" s="185"/>
      <c r="W289" s="370"/>
    </row>
    <row r="290" spans="1:23" ht="27.75" customHeight="1">
      <c r="A290" s="135"/>
      <c r="B290" s="135"/>
      <c r="C290" s="135"/>
      <c r="D290" s="135"/>
      <c r="E290" s="135"/>
      <c r="F290" s="135"/>
      <c r="G290" s="135"/>
      <c r="H290" s="135"/>
      <c r="I290" s="135"/>
      <c r="J290" s="135"/>
      <c r="K290" s="135"/>
      <c r="L290" s="135"/>
      <c r="M290" s="135"/>
      <c r="N290" s="135"/>
      <c r="O290" s="135"/>
      <c r="P290" s="135"/>
      <c r="Q290" s="135"/>
      <c r="R290" s="135"/>
      <c r="S290" s="135"/>
      <c r="T290" s="135"/>
      <c r="V290" s="185"/>
      <c r="W290" s="370"/>
    </row>
    <row r="291" spans="1:23" ht="27.75" customHeight="1">
      <c r="A291" s="135"/>
      <c r="B291" s="223"/>
      <c r="C291" s="869"/>
      <c r="D291" s="878"/>
      <c r="E291" s="878"/>
      <c r="F291" s="878"/>
      <c r="G291" s="878"/>
      <c r="H291" s="223"/>
      <c r="I291" s="495"/>
      <c r="J291" s="223"/>
      <c r="K291" s="222"/>
      <c r="L291" s="222"/>
      <c r="M291" s="222"/>
      <c r="N291" s="222"/>
      <c r="O291" s="222"/>
      <c r="P291" s="869"/>
      <c r="Q291" s="878"/>
      <c r="R291" s="878"/>
      <c r="S291" s="878"/>
      <c r="T291" s="878"/>
      <c r="U291" s="878"/>
      <c r="V291" s="185"/>
      <c r="W291" s="370"/>
    </row>
    <row r="292" spans="1:23" ht="27.75" customHeight="1">
      <c r="A292" s="135"/>
      <c r="B292" s="222"/>
      <c r="C292" s="879"/>
      <c r="D292" s="880"/>
      <c r="E292" s="880"/>
      <c r="F292" s="880"/>
      <c r="G292" s="880"/>
      <c r="H292" s="444"/>
      <c r="I292" s="445"/>
      <c r="J292" s="222"/>
      <c r="K292" s="222"/>
      <c r="L292" s="222"/>
      <c r="M292" s="222"/>
      <c r="N292" s="222"/>
      <c r="O292" s="222"/>
      <c r="P292" s="879"/>
      <c r="Q292" s="881"/>
      <c r="R292" s="881"/>
      <c r="S292" s="881"/>
      <c r="T292" s="881"/>
      <c r="U292" s="881"/>
      <c r="V292" s="185"/>
      <c r="W292" s="370"/>
    </row>
    <row r="293" spans="1:23" ht="27.75" customHeight="1">
      <c r="A293" s="135"/>
      <c r="B293" s="135"/>
      <c r="C293" s="135"/>
      <c r="D293" s="135"/>
      <c r="E293" s="135"/>
      <c r="F293" s="135"/>
      <c r="G293" s="135"/>
      <c r="H293" s="135"/>
      <c r="I293" s="135"/>
      <c r="J293" s="135"/>
      <c r="K293" s="135"/>
      <c r="L293" s="135"/>
      <c r="M293" s="135"/>
      <c r="N293" s="135"/>
      <c r="O293" s="135"/>
      <c r="P293" s="135"/>
      <c r="Q293" s="135"/>
      <c r="R293" s="135"/>
      <c r="S293" s="135"/>
      <c r="T293" s="135"/>
      <c r="V293" s="185"/>
      <c r="W293" s="370"/>
    </row>
    <row r="294" spans="1:23" ht="27.75" customHeight="1">
      <c r="A294" s="135"/>
      <c r="B294" s="223"/>
      <c r="C294" s="869"/>
      <c r="D294" s="878"/>
      <c r="E294" s="878"/>
      <c r="F294" s="878"/>
      <c r="G294" s="878"/>
      <c r="H294" s="223"/>
      <c r="I294" s="495"/>
      <c r="J294" s="223"/>
      <c r="K294" s="222"/>
      <c r="L294" s="222"/>
      <c r="M294" s="222"/>
      <c r="N294" s="222"/>
      <c r="O294" s="222"/>
      <c r="P294" s="869"/>
      <c r="Q294" s="878"/>
      <c r="R294" s="878"/>
      <c r="S294" s="878"/>
      <c r="T294" s="878"/>
      <c r="U294" s="878"/>
      <c r="V294" s="185"/>
      <c r="W294" s="370"/>
    </row>
    <row r="295" spans="1:23" ht="27.75" customHeight="1">
      <c r="A295" s="135"/>
      <c r="B295" s="222"/>
      <c r="C295" s="879"/>
      <c r="D295" s="880"/>
      <c r="E295" s="880"/>
      <c r="F295" s="880"/>
      <c r="G295" s="880"/>
      <c r="H295" s="444"/>
      <c r="I295" s="445"/>
      <c r="J295" s="222"/>
      <c r="K295" s="222"/>
      <c r="L295" s="222"/>
      <c r="M295" s="222"/>
      <c r="N295" s="222"/>
      <c r="O295" s="222"/>
      <c r="P295" s="879"/>
      <c r="Q295" s="881"/>
      <c r="R295" s="881"/>
      <c r="S295" s="881"/>
      <c r="T295" s="881"/>
      <c r="U295" s="881"/>
      <c r="V295" s="185"/>
      <c r="W295" s="370"/>
    </row>
    <row r="296" spans="1:23" ht="27.75" customHeight="1">
      <c r="A296" s="135"/>
      <c r="B296" s="135"/>
      <c r="C296" s="135"/>
      <c r="D296" s="135"/>
      <c r="E296" s="135"/>
      <c r="F296" s="135"/>
      <c r="G296" s="135"/>
      <c r="H296" s="135"/>
      <c r="I296" s="135"/>
      <c r="J296" s="135"/>
      <c r="K296" s="135"/>
      <c r="L296" s="135"/>
      <c r="M296" s="135"/>
      <c r="N296" s="135"/>
      <c r="O296" s="135"/>
      <c r="P296" s="135"/>
      <c r="Q296" s="135"/>
      <c r="R296" s="135"/>
      <c r="S296" s="135"/>
      <c r="T296" s="135"/>
      <c r="V296" s="185"/>
      <c r="W296" s="370"/>
    </row>
    <row r="297" spans="1:23" ht="27.75" customHeight="1">
      <c r="A297" s="135"/>
      <c r="B297" s="135"/>
      <c r="C297" s="135"/>
      <c r="D297" s="135"/>
      <c r="E297" s="135"/>
      <c r="F297" s="135"/>
      <c r="G297" s="135"/>
      <c r="H297" s="135"/>
      <c r="I297" s="135"/>
      <c r="J297" s="135"/>
      <c r="K297" s="135"/>
      <c r="L297" s="135"/>
      <c r="M297" s="135"/>
      <c r="N297" s="135"/>
      <c r="O297" s="135"/>
      <c r="P297" s="135"/>
      <c r="Q297" s="135"/>
      <c r="R297" s="135"/>
      <c r="S297" s="135"/>
      <c r="T297" s="135"/>
      <c r="V297" s="185"/>
      <c r="W297" s="370"/>
    </row>
    <row r="298" spans="22:23" ht="27.75" customHeight="1">
      <c r="V298" s="185"/>
      <c r="W298" s="370"/>
    </row>
    <row r="299" spans="22:23" ht="27.75" customHeight="1">
      <c r="V299" s="185"/>
      <c r="W299" s="370"/>
    </row>
    <row r="300" spans="22:23" ht="27.75" customHeight="1">
      <c r="V300" s="185"/>
      <c r="W300" s="370"/>
    </row>
    <row r="301" spans="22:23" ht="27.75" customHeight="1">
      <c r="V301" s="185"/>
      <c r="W301" s="370"/>
    </row>
    <row r="302" spans="22:23" ht="27.75" customHeight="1">
      <c r="V302" s="185"/>
      <c r="W302" s="370"/>
    </row>
    <row r="303" spans="22:23" ht="27.75" customHeight="1">
      <c r="V303" s="185"/>
      <c r="W303" s="370"/>
    </row>
    <row r="304" spans="22:23" ht="27.75" customHeight="1">
      <c r="V304" s="185"/>
      <c r="W304" s="370"/>
    </row>
    <row r="305" spans="22:23" ht="27.75" customHeight="1">
      <c r="V305" s="185"/>
      <c r="W305" s="370"/>
    </row>
    <row r="306" spans="22:23" ht="27.75" customHeight="1">
      <c r="V306" s="185"/>
      <c r="W306" s="370"/>
    </row>
    <row r="307" spans="22:23" ht="27.75" customHeight="1">
      <c r="V307" s="185"/>
      <c r="W307" s="370"/>
    </row>
    <row r="308" spans="22:23" ht="27.75" customHeight="1">
      <c r="V308" s="185"/>
      <c r="W308" s="370"/>
    </row>
    <row r="309" spans="22:23" ht="27.75" customHeight="1">
      <c r="V309" s="185"/>
      <c r="W309" s="370"/>
    </row>
    <row r="310" spans="22:23" ht="27.75" customHeight="1">
      <c r="V310" s="185"/>
      <c r="W310" s="370"/>
    </row>
    <row r="311" spans="22:23" ht="27.75" customHeight="1">
      <c r="V311" s="185"/>
      <c r="W311" s="370"/>
    </row>
    <row r="312" spans="22:23" ht="27.75" customHeight="1">
      <c r="V312" s="185"/>
      <c r="W312" s="370"/>
    </row>
    <row r="313" spans="22:23" ht="27.75" customHeight="1">
      <c r="V313" s="185"/>
      <c r="W313" s="370"/>
    </row>
    <row r="314" spans="22:23" ht="27.75" customHeight="1">
      <c r="V314" s="185"/>
      <c r="W314" s="370"/>
    </row>
    <row r="315" spans="22:23" ht="27.75" customHeight="1">
      <c r="V315" s="185"/>
      <c r="W315" s="370"/>
    </row>
    <row r="316" spans="22:23" ht="27.75" customHeight="1">
      <c r="V316" s="185"/>
      <c r="W316" s="370"/>
    </row>
    <row r="317" spans="22:23" ht="27.75" customHeight="1">
      <c r="V317" s="185"/>
      <c r="W317" s="370"/>
    </row>
    <row r="318" spans="22:23" ht="27.75" customHeight="1">
      <c r="V318" s="185"/>
      <c r="W318" s="370"/>
    </row>
    <row r="319" spans="22:23" ht="27.75" customHeight="1">
      <c r="V319" s="185"/>
      <c r="W319" s="370"/>
    </row>
    <row r="320" spans="22:23" ht="27.75" customHeight="1">
      <c r="V320" s="185"/>
      <c r="W320" s="370"/>
    </row>
    <row r="321" spans="22:23" ht="27.75" customHeight="1">
      <c r="V321" s="185"/>
      <c r="W321" s="370"/>
    </row>
    <row r="322" spans="22:23" ht="27.75" customHeight="1">
      <c r="V322" s="185"/>
      <c r="W322" s="370"/>
    </row>
    <row r="323" spans="22:23" ht="27.75" customHeight="1">
      <c r="V323" s="185"/>
      <c r="W323" s="370"/>
    </row>
    <row r="324" spans="22:23" ht="27.75" customHeight="1">
      <c r="V324" s="185"/>
      <c r="W324" s="370"/>
    </row>
    <row r="325" spans="22:23" ht="27.75" customHeight="1">
      <c r="V325" s="185"/>
      <c r="W325" s="370"/>
    </row>
    <row r="326" spans="22:23" ht="27.75" customHeight="1">
      <c r="V326" s="185"/>
      <c r="W326" s="135"/>
    </row>
    <row r="327" spans="22:23" ht="27.75" customHeight="1">
      <c r="V327" s="185"/>
      <c r="W327" s="135"/>
    </row>
    <row r="328" spans="22:23" ht="27.75" customHeight="1">
      <c r="V328" s="185"/>
      <c r="W328" s="135"/>
    </row>
    <row r="329" spans="22:23" ht="27.75" customHeight="1">
      <c r="V329" s="185"/>
      <c r="W329" s="135"/>
    </row>
    <row r="330" spans="22:23" ht="27.75" customHeight="1">
      <c r="V330" s="185"/>
      <c r="W330" s="135"/>
    </row>
    <row r="331" ht="27.75" customHeight="1">
      <c r="W331" s="135"/>
    </row>
    <row r="332" ht="27.75" customHeight="1">
      <c r="W332" s="135"/>
    </row>
    <row r="333" ht="27.75" customHeight="1">
      <c r="W333" s="135"/>
    </row>
    <row r="334" ht="27.75" customHeight="1">
      <c r="W334" s="135"/>
    </row>
    <row r="335" ht="27.75" customHeight="1">
      <c r="W335" s="135"/>
    </row>
    <row r="336" ht="27.75" customHeight="1">
      <c r="W336" s="135"/>
    </row>
    <row r="337" ht="27.75" customHeight="1">
      <c r="W337" s="135"/>
    </row>
    <row r="338" ht="27.75" customHeight="1">
      <c r="W338" s="135"/>
    </row>
    <row r="339" ht="27.75" customHeight="1">
      <c r="W339" s="135"/>
    </row>
    <row r="340" ht="27.75" customHeight="1">
      <c r="W340" s="135"/>
    </row>
    <row r="341" ht="27.75" customHeight="1">
      <c r="W341" s="135"/>
    </row>
    <row r="342" ht="27.75" customHeight="1">
      <c r="W342" s="135"/>
    </row>
    <row r="343" ht="27.75" customHeight="1">
      <c r="W343" s="135"/>
    </row>
    <row r="344" ht="27.75" customHeight="1">
      <c r="W344" s="135"/>
    </row>
    <row r="345" ht="27.75" customHeight="1">
      <c r="W345" s="135"/>
    </row>
    <row r="346" ht="27.75" customHeight="1">
      <c r="W346" s="135"/>
    </row>
    <row r="347" ht="27.75" customHeight="1">
      <c r="W347" s="135"/>
    </row>
    <row r="348" ht="27.75" customHeight="1">
      <c r="W348" s="135"/>
    </row>
    <row r="349" ht="27.75" customHeight="1">
      <c r="W349" s="135"/>
    </row>
    <row r="350" ht="27.75" customHeight="1">
      <c r="W350" s="135"/>
    </row>
    <row r="351" ht="27.75" customHeight="1">
      <c r="W351" s="135"/>
    </row>
    <row r="352" ht="27.75" customHeight="1">
      <c r="W352" s="135"/>
    </row>
    <row r="353" ht="27.75" customHeight="1">
      <c r="W353" s="135"/>
    </row>
    <row r="354" ht="27.75" customHeight="1">
      <c r="W354" s="135"/>
    </row>
    <row r="355" ht="27.75" customHeight="1">
      <c r="W355" s="135"/>
    </row>
    <row r="356" ht="27.75" customHeight="1">
      <c r="W356" s="135"/>
    </row>
    <row r="357" ht="27.75" customHeight="1">
      <c r="W357" s="135"/>
    </row>
    <row r="358" ht="27.75" customHeight="1">
      <c r="W358" s="135"/>
    </row>
    <row r="359" ht="27.75" customHeight="1">
      <c r="W359" s="135"/>
    </row>
    <row r="360" ht="27.75" customHeight="1">
      <c r="W360" s="135"/>
    </row>
    <row r="361" ht="27.75" customHeight="1">
      <c r="W361" s="135"/>
    </row>
    <row r="362" ht="27.75" customHeight="1">
      <c r="W362" s="135"/>
    </row>
    <row r="363" ht="27.75" customHeight="1">
      <c r="W363" s="135"/>
    </row>
    <row r="364" ht="27.75" customHeight="1">
      <c r="W364" s="135"/>
    </row>
    <row r="365" ht="27.75" customHeight="1">
      <c r="W365" s="135"/>
    </row>
    <row r="366" ht="27.75" customHeight="1">
      <c r="W366" s="135"/>
    </row>
    <row r="367" ht="27.75" customHeight="1">
      <c r="W367" s="135"/>
    </row>
    <row r="368" ht="27.75" customHeight="1">
      <c r="W368" s="135"/>
    </row>
    <row r="369" ht="27.75" customHeight="1">
      <c r="W369" s="135"/>
    </row>
    <row r="370" ht="27.75" customHeight="1">
      <c r="W370" s="135"/>
    </row>
    <row r="371" ht="27.75" customHeight="1">
      <c r="W371" s="135"/>
    </row>
    <row r="372" ht="27.75" customHeight="1">
      <c r="W372" s="135"/>
    </row>
    <row r="373" ht="27.75" customHeight="1">
      <c r="W373" s="135"/>
    </row>
    <row r="374" ht="27.75" customHeight="1">
      <c r="W374" s="135"/>
    </row>
    <row r="375" ht="27.75" customHeight="1">
      <c r="W375" s="135"/>
    </row>
    <row r="376" ht="27.75" customHeight="1">
      <c r="W376" s="135"/>
    </row>
    <row r="377" ht="27.75" customHeight="1">
      <c r="W377" s="135"/>
    </row>
    <row r="378" ht="27.75" customHeight="1">
      <c r="W378" s="135"/>
    </row>
    <row r="379" ht="27.75" customHeight="1">
      <c r="W379" s="135"/>
    </row>
    <row r="380" ht="27.75" customHeight="1">
      <c r="W380" s="135"/>
    </row>
    <row r="381" ht="27.75" customHeight="1">
      <c r="W381" s="135"/>
    </row>
    <row r="382" ht="27.75" customHeight="1">
      <c r="W382" s="135"/>
    </row>
    <row r="383" ht="27.75" customHeight="1">
      <c r="W383" s="135"/>
    </row>
    <row r="384" ht="27.75" customHeight="1">
      <c r="W384" s="135"/>
    </row>
    <row r="385" ht="27.75" customHeight="1">
      <c r="W385" s="135"/>
    </row>
    <row r="386" ht="27.75" customHeight="1">
      <c r="W386" s="135"/>
    </row>
    <row r="387" ht="27.75" customHeight="1">
      <c r="W387" s="135"/>
    </row>
    <row r="388" ht="27.75" customHeight="1">
      <c r="W388" s="135"/>
    </row>
    <row r="389" ht="27.75" customHeight="1">
      <c r="W389" s="135"/>
    </row>
    <row r="390" ht="27.75" customHeight="1">
      <c r="W390" s="135"/>
    </row>
    <row r="391" ht="27.75" customHeight="1">
      <c r="W391" s="135"/>
    </row>
    <row r="392" ht="27.75" customHeight="1">
      <c r="W392" s="135"/>
    </row>
    <row r="393" ht="27.75" customHeight="1">
      <c r="W393" s="135"/>
    </row>
    <row r="394" ht="27.75" customHeight="1">
      <c r="W394" s="135"/>
    </row>
    <row r="395" ht="27.75" customHeight="1">
      <c r="W395" s="135"/>
    </row>
    <row r="396" ht="27.75" customHeight="1">
      <c r="W396" s="135"/>
    </row>
    <row r="397" ht="27.75" customHeight="1">
      <c r="W397" s="135"/>
    </row>
    <row r="398" ht="27.75" customHeight="1">
      <c r="W398" s="135"/>
    </row>
    <row r="399" ht="27.75" customHeight="1">
      <c r="W399" s="135"/>
    </row>
    <row r="400" ht="27.75" customHeight="1">
      <c r="W400" s="135"/>
    </row>
    <row r="401" ht="27.75" customHeight="1">
      <c r="W401" s="135"/>
    </row>
    <row r="402" ht="27.75" customHeight="1">
      <c r="W402" s="135"/>
    </row>
    <row r="403" ht="27.75" customHeight="1">
      <c r="W403" s="135"/>
    </row>
    <row r="404" ht="27.75" customHeight="1">
      <c r="W404" s="135"/>
    </row>
    <row r="405" ht="27.75" customHeight="1">
      <c r="W405" s="135"/>
    </row>
    <row r="406" ht="27.75" customHeight="1">
      <c r="W406" s="135"/>
    </row>
    <row r="407" ht="27.75" customHeight="1">
      <c r="W407" s="135"/>
    </row>
    <row r="408" ht="27.75" customHeight="1">
      <c r="W408" s="135"/>
    </row>
    <row r="409" ht="27.75" customHeight="1">
      <c r="W409" s="135"/>
    </row>
    <row r="410" ht="27.75" customHeight="1">
      <c r="W410" s="135"/>
    </row>
    <row r="411" ht="27.75" customHeight="1">
      <c r="W411" s="135"/>
    </row>
    <row r="412" ht="27.75" customHeight="1">
      <c r="W412" s="135"/>
    </row>
    <row r="413" ht="27.75" customHeight="1">
      <c r="W413" s="135"/>
    </row>
    <row r="414" ht="27.75" customHeight="1">
      <c r="W414" s="135"/>
    </row>
    <row r="415" ht="27.75" customHeight="1">
      <c r="W415" s="135"/>
    </row>
    <row r="416" ht="27.75" customHeight="1">
      <c r="W416" s="135"/>
    </row>
    <row r="417" ht="27.75" customHeight="1">
      <c r="W417" s="135"/>
    </row>
    <row r="418" ht="27.75" customHeight="1">
      <c r="W418" s="135"/>
    </row>
    <row r="419" ht="27.75" customHeight="1">
      <c r="W419" s="135"/>
    </row>
    <row r="420" ht="27.75" customHeight="1">
      <c r="W420" s="135"/>
    </row>
    <row r="421" ht="27.75" customHeight="1">
      <c r="W421" s="135"/>
    </row>
    <row r="422" ht="27.75" customHeight="1">
      <c r="W422" s="135"/>
    </row>
    <row r="423" ht="27.75" customHeight="1">
      <c r="W423" s="135"/>
    </row>
    <row r="424" ht="27.75" customHeight="1">
      <c r="W424" s="135"/>
    </row>
    <row r="425" ht="27.75" customHeight="1">
      <c r="W425" s="135"/>
    </row>
    <row r="426" ht="27.75" customHeight="1">
      <c r="W426" s="135"/>
    </row>
    <row r="427" ht="27.75" customHeight="1">
      <c r="W427" s="135"/>
    </row>
    <row r="428" ht="27.75" customHeight="1">
      <c r="W428" s="135"/>
    </row>
    <row r="429" ht="27.75" customHeight="1">
      <c r="W429" s="135"/>
    </row>
    <row r="430" ht="27.75" customHeight="1">
      <c r="W430" s="135"/>
    </row>
    <row r="431" ht="27.75" customHeight="1">
      <c r="W431" s="135"/>
    </row>
    <row r="432" ht="27.75" customHeight="1">
      <c r="W432" s="135"/>
    </row>
    <row r="433" ht="27.75" customHeight="1">
      <c r="W433" s="135"/>
    </row>
    <row r="434" ht="27.75" customHeight="1">
      <c r="W434" s="135"/>
    </row>
    <row r="435" ht="27.75" customHeight="1">
      <c r="W435" s="135"/>
    </row>
    <row r="436" ht="27.75" customHeight="1">
      <c r="W436" s="135"/>
    </row>
    <row r="437" ht="27.75" customHeight="1">
      <c r="W437" s="135"/>
    </row>
    <row r="438" ht="27.75" customHeight="1">
      <c r="W438" s="135"/>
    </row>
    <row r="439" ht="27.75" customHeight="1">
      <c r="W439" s="135"/>
    </row>
    <row r="440" ht="27.75" customHeight="1">
      <c r="W440" s="135"/>
    </row>
    <row r="441" ht="27.75" customHeight="1">
      <c r="W441" s="135"/>
    </row>
    <row r="442" ht="27.75" customHeight="1">
      <c r="W442" s="135"/>
    </row>
    <row r="443" ht="27.75" customHeight="1">
      <c r="W443" s="135"/>
    </row>
    <row r="444" ht="27.75" customHeight="1">
      <c r="W444" s="135"/>
    </row>
    <row r="445" ht="27.75" customHeight="1">
      <c r="W445" s="135"/>
    </row>
    <row r="446" ht="27.75" customHeight="1">
      <c r="W446" s="135"/>
    </row>
    <row r="447" ht="27.75" customHeight="1">
      <c r="W447" s="135"/>
    </row>
    <row r="448" ht="27.75" customHeight="1">
      <c r="W448" s="135"/>
    </row>
    <row r="449" ht="27.75" customHeight="1">
      <c r="W449" s="135"/>
    </row>
    <row r="450" ht="27.75" customHeight="1">
      <c r="W450" s="135"/>
    </row>
    <row r="451" ht="27.75" customHeight="1">
      <c r="W451" s="135"/>
    </row>
    <row r="452" ht="27.75" customHeight="1">
      <c r="W452" s="135"/>
    </row>
    <row r="453" ht="27.75" customHeight="1">
      <c r="W453" s="135"/>
    </row>
    <row r="454" ht="27.75" customHeight="1">
      <c r="W454" s="135"/>
    </row>
    <row r="455" ht="27.75" customHeight="1">
      <c r="W455" s="135"/>
    </row>
    <row r="456" ht="27.75" customHeight="1">
      <c r="W456" s="135"/>
    </row>
    <row r="457" ht="27.75" customHeight="1">
      <c r="W457" s="135"/>
    </row>
    <row r="458" ht="27.75" customHeight="1">
      <c r="W458" s="135"/>
    </row>
    <row r="459" ht="27.75" customHeight="1">
      <c r="W459" s="135"/>
    </row>
    <row r="460" ht="27.75" customHeight="1">
      <c r="W460" s="135"/>
    </row>
    <row r="461" ht="27.75" customHeight="1">
      <c r="W461" s="135"/>
    </row>
    <row r="462" ht="27.75" customHeight="1">
      <c r="W462" s="135"/>
    </row>
    <row r="463" ht="27.75" customHeight="1">
      <c r="W463" s="135"/>
    </row>
    <row r="464" ht="27.75" customHeight="1">
      <c r="W464" s="135"/>
    </row>
    <row r="465" ht="27.75" customHeight="1">
      <c r="W465" s="135"/>
    </row>
    <row r="466" ht="27.75" customHeight="1">
      <c r="W466" s="135"/>
    </row>
    <row r="467" ht="27.75" customHeight="1">
      <c r="W467" s="135"/>
    </row>
    <row r="468" ht="27.75" customHeight="1">
      <c r="W468" s="135"/>
    </row>
    <row r="469" ht="27.75" customHeight="1">
      <c r="W469" s="135"/>
    </row>
    <row r="470" ht="27.75" customHeight="1">
      <c r="W470" s="135"/>
    </row>
    <row r="471" ht="27.75" customHeight="1">
      <c r="W471" s="135"/>
    </row>
    <row r="472" ht="27.75" customHeight="1">
      <c r="W472" s="135"/>
    </row>
    <row r="473" ht="27.75" customHeight="1">
      <c r="W473" s="135"/>
    </row>
    <row r="474" ht="27.75" customHeight="1">
      <c r="W474" s="135"/>
    </row>
    <row r="475" ht="27.75" customHeight="1">
      <c r="W475" s="135"/>
    </row>
    <row r="476" ht="27.75" customHeight="1">
      <c r="W476" s="135"/>
    </row>
    <row r="477" ht="27.75" customHeight="1">
      <c r="W477" s="135"/>
    </row>
    <row r="478" ht="27.75" customHeight="1">
      <c r="W478" s="135"/>
    </row>
    <row r="479" ht="27.75" customHeight="1">
      <c r="W479" s="135"/>
    </row>
    <row r="480" ht="27.75" customHeight="1">
      <c r="W480" s="135"/>
    </row>
    <row r="481" ht="27.75" customHeight="1">
      <c r="W481" s="135"/>
    </row>
    <row r="482" ht="27.75" customHeight="1">
      <c r="W482" s="135"/>
    </row>
    <row r="483" ht="27.75" customHeight="1">
      <c r="W483" s="135"/>
    </row>
    <row r="484" ht="27.75" customHeight="1">
      <c r="W484" s="135"/>
    </row>
  </sheetData>
  <sheetProtection formatCells="0" formatColumns="0" formatRows="0" insertRows="0" insertHyperlinks="0" deleteRows="0" sort="0" autoFilter="0" pivotTables="0"/>
  <autoFilter ref="A11:V233"/>
  <mergeCells count="218">
    <mergeCell ref="B219:L219"/>
    <mergeCell ref="B230:L230"/>
    <mergeCell ref="B231:L231"/>
    <mergeCell ref="H5:K5"/>
    <mergeCell ref="I6:K7"/>
    <mergeCell ref="B220:L220"/>
    <mergeCell ref="B221:L221"/>
    <mergeCell ref="B224:L224"/>
    <mergeCell ref="B225:L225"/>
    <mergeCell ref="B226:L226"/>
    <mergeCell ref="B227:L227"/>
    <mergeCell ref="B228:L228"/>
    <mergeCell ref="B229:L229"/>
    <mergeCell ref="D239:H239"/>
    <mergeCell ref="D236:H236"/>
    <mergeCell ref="B232:L232"/>
    <mergeCell ref="B233:L233"/>
    <mergeCell ref="C4:E4"/>
    <mergeCell ref="I8:I10"/>
    <mergeCell ref="L5:L10"/>
    <mergeCell ref="G5:G10"/>
    <mergeCell ref="B213:E213"/>
    <mergeCell ref="B4:B10"/>
    <mergeCell ref="G4:L4"/>
    <mergeCell ref="D5:D10"/>
    <mergeCell ref="E5:E10"/>
    <mergeCell ref="C5:C10"/>
    <mergeCell ref="D240:H240"/>
    <mergeCell ref="AA218:AB218"/>
    <mergeCell ref="S218:T218"/>
    <mergeCell ref="Y218:Z218"/>
    <mergeCell ref="D238:H238"/>
    <mergeCell ref="C235:H235"/>
    <mergeCell ref="B218:L218"/>
    <mergeCell ref="Q218:R218"/>
    <mergeCell ref="D237:H237"/>
    <mergeCell ref="B222:L222"/>
    <mergeCell ref="M4:T4"/>
    <mergeCell ref="Q6:T6"/>
    <mergeCell ref="M8:T8"/>
    <mergeCell ref="M6:P6"/>
    <mergeCell ref="M7:N7"/>
    <mergeCell ref="O7:P7"/>
    <mergeCell ref="M5:P5"/>
    <mergeCell ref="P1:U1"/>
    <mergeCell ref="U4:U10"/>
    <mergeCell ref="Q9:R9"/>
    <mergeCell ref="A2:U2"/>
    <mergeCell ref="F4:F10"/>
    <mergeCell ref="J8:J10"/>
    <mergeCell ref="K8:K10"/>
    <mergeCell ref="A4:A10"/>
    <mergeCell ref="O9:P9"/>
    <mergeCell ref="Q7:R7"/>
    <mergeCell ref="A214:A217"/>
    <mergeCell ref="Q215:R215"/>
    <mergeCell ref="Q216:R216"/>
    <mergeCell ref="B217:L217"/>
    <mergeCell ref="B215:L215"/>
    <mergeCell ref="B216:L216"/>
    <mergeCell ref="B214:L214"/>
    <mergeCell ref="O217:P217"/>
    <mergeCell ref="M216:N216"/>
    <mergeCell ref="Q214:R214"/>
    <mergeCell ref="H6:H10"/>
    <mergeCell ref="O218:P218"/>
    <mergeCell ref="S215:T215"/>
    <mergeCell ref="Q5:T5"/>
    <mergeCell ref="S9:T9"/>
    <mergeCell ref="S7:T7"/>
    <mergeCell ref="M9:N9"/>
    <mergeCell ref="M218:N218"/>
    <mergeCell ref="S216:T216"/>
    <mergeCell ref="M215:N215"/>
    <mergeCell ref="S217:T217"/>
    <mergeCell ref="M219:N219"/>
    <mergeCell ref="O219:P219"/>
    <mergeCell ref="Q219:R219"/>
    <mergeCell ref="S219:T219"/>
    <mergeCell ref="O216:P216"/>
    <mergeCell ref="M217:N217"/>
    <mergeCell ref="C247:G247"/>
    <mergeCell ref="C267:G267"/>
    <mergeCell ref="C252:G252"/>
    <mergeCell ref="B223:L223"/>
    <mergeCell ref="S214:T214"/>
    <mergeCell ref="Q217:R217"/>
    <mergeCell ref="D241:H241"/>
    <mergeCell ref="O214:P214"/>
    <mergeCell ref="O215:P215"/>
    <mergeCell ref="M214:N214"/>
    <mergeCell ref="M221:N221"/>
    <mergeCell ref="O221:P221"/>
    <mergeCell ref="Q221:R221"/>
    <mergeCell ref="S221:T221"/>
    <mergeCell ref="M220:N220"/>
    <mergeCell ref="Q220:R220"/>
    <mergeCell ref="O220:P220"/>
    <mergeCell ref="S220:T220"/>
    <mergeCell ref="O222:P222"/>
    <mergeCell ref="Q222:R222"/>
    <mergeCell ref="S222:T222"/>
    <mergeCell ref="M223:N223"/>
    <mergeCell ref="O223:P223"/>
    <mergeCell ref="Q223:R223"/>
    <mergeCell ref="S223:T223"/>
    <mergeCell ref="M222:N222"/>
    <mergeCell ref="M224:N224"/>
    <mergeCell ref="O224:P224"/>
    <mergeCell ref="Q224:R224"/>
    <mergeCell ref="S224:T224"/>
    <mergeCell ref="M225:N225"/>
    <mergeCell ref="O225:P225"/>
    <mergeCell ref="Q225:R225"/>
    <mergeCell ref="S225:T225"/>
    <mergeCell ref="M226:N226"/>
    <mergeCell ref="O226:P226"/>
    <mergeCell ref="Q226:R226"/>
    <mergeCell ref="S226:T226"/>
    <mergeCell ref="M227:N227"/>
    <mergeCell ref="O227:P227"/>
    <mergeCell ref="Q227:R227"/>
    <mergeCell ref="S227:T227"/>
    <mergeCell ref="M228:N228"/>
    <mergeCell ref="O228:P228"/>
    <mergeCell ref="Q228:R228"/>
    <mergeCell ref="S228:T228"/>
    <mergeCell ref="M229:N229"/>
    <mergeCell ref="O229:P229"/>
    <mergeCell ref="Q229:R229"/>
    <mergeCell ref="S229:T229"/>
    <mergeCell ref="Q233:R233"/>
    <mergeCell ref="S233:T233"/>
    <mergeCell ref="M230:N230"/>
    <mergeCell ref="O230:P230"/>
    <mergeCell ref="Q230:R230"/>
    <mergeCell ref="S230:T230"/>
    <mergeCell ref="M231:N231"/>
    <mergeCell ref="O231:P231"/>
    <mergeCell ref="Q231:R231"/>
    <mergeCell ref="S231:T231"/>
    <mergeCell ref="C261:G261"/>
    <mergeCell ref="P261:V261"/>
    <mergeCell ref="C249:G249"/>
    <mergeCell ref="C255:G255"/>
    <mergeCell ref="M232:N232"/>
    <mergeCell ref="O232:P232"/>
    <mergeCell ref="Q232:R232"/>
    <mergeCell ref="S232:T232"/>
    <mergeCell ref="M233:N233"/>
    <mergeCell ref="O233:P233"/>
    <mergeCell ref="C246:G246"/>
    <mergeCell ref="P246:V246"/>
    <mergeCell ref="H245:O245"/>
    <mergeCell ref="C270:G270"/>
    <mergeCell ref="C264:G264"/>
    <mergeCell ref="C269:G269"/>
    <mergeCell ref="P269:V269"/>
    <mergeCell ref="P245:V245"/>
    <mergeCell ref="C245:G245"/>
    <mergeCell ref="C258:G258"/>
    <mergeCell ref="C276:G276"/>
    <mergeCell ref="P276:U276"/>
    <mergeCell ref="C277:G277"/>
    <mergeCell ref="P277:U277"/>
    <mergeCell ref="C279:G279"/>
    <mergeCell ref="P279:U279"/>
    <mergeCell ref="C280:G280"/>
    <mergeCell ref="P280:U280"/>
    <mergeCell ref="C282:G282"/>
    <mergeCell ref="P282:U282"/>
    <mergeCell ref="C283:G283"/>
    <mergeCell ref="P283:U283"/>
    <mergeCell ref="P291:U291"/>
    <mergeCell ref="C292:G292"/>
    <mergeCell ref="P292:U292"/>
    <mergeCell ref="C285:G285"/>
    <mergeCell ref="P285:U285"/>
    <mergeCell ref="C286:G286"/>
    <mergeCell ref="P286:U286"/>
    <mergeCell ref="C288:G288"/>
    <mergeCell ref="P288:U288"/>
    <mergeCell ref="R247:X247"/>
    <mergeCell ref="C248:G248"/>
    <mergeCell ref="P248:V248"/>
    <mergeCell ref="C294:G294"/>
    <mergeCell ref="P294:U294"/>
    <mergeCell ref="C295:G295"/>
    <mergeCell ref="P295:U295"/>
    <mergeCell ref="C289:G289"/>
    <mergeCell ref="P289:U289"/>
    <mergeCell ref="C291:G291"/>
    <mergeCell ref="P249:V249"/>
    <mergeCell ref="C251:G251"/>
    <mergeCell ref="P251:V251"/>
    <mergeCell ref="P252:V252"/>
    <mergeCell ref="C254:G254"/>
    <mergeCell ref="P254:V254"/>
    <mergeCell ref="P264:V264"/>
    <mergeCell ref="C266:G266"/>
    <mergeCell ref="P266:V266"/>
    <mergeCell ref="P267:V267"/>
    <mergeCell ref="P255:V255"/>
    <mergeCell ref="C257:G257"/>
    <mergeCell ref="P257:V257"/>
    <mergeCell ref="P258:V258"/>
    <mergeCell ref="C260:G260"/>
    <mergeCell ref="P260:V260"/>
    <mergeCell ref="A259:B259"/>
    <mergeCell ref="P270:V270"/>
    <mergeCell ref="C272:G272"/>
    <mergeCell ref="P272:V272"/>
    <mergeCell ref="P273:V273"/>
    <mergeCell ref="A274:B274"/>
    <mergeCell ref="A270:B270"/>
    <mergeCell ref="C273:G273"/>
    <mergeCell ref="C263:G263"/>
    <mergeCell ref="P263:V263"/>
  </mergeCells>
  <printOptions/>
  <pageMargins left="0.3937007874015748" right="0.1968503937007874" top="0.35433070866141736" bottom="0.7480314960629921" header="0" footer="0"/>
  <pageSetup fitToHeight="2" horizontalDpi="600" verticalDpi="600" orientation="landscape" paperSize="9" scale="3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9"/>
  <sheetViews>
    <sheetView zoomScale="40" zoomScaleNormal="40" zoomScalePageLayoutView="0" workbookViewId="0" topLeftCell="A7">
      <selection activeCell="R25" sqref="R25"/>
    </sheetView>
  </sheetViews>
  <sheetFormatPr defaultColWidth="9.00390625" defaultRowHeight="12.75"/>
  <cols>
    <col min="1" max="1" width="13.75390625" style="626" customWidth="1"/>
    <col min="2" max="2" width="73.625" style="682" customWidth="1"/>
    <col min="3" max="3" width="11.125" style="626" customWidth="1"/>
    <col min="4" max="4" width="10.75390625" style="626" customWidth="1"/>
    <col min="5" max="5" width="12.00390625" style="626" customWidth="1"/>
    <col min="6" max="6" width="13.25390625" style="626" customWidth="1"/>
    <col min="7" max="7" width="14.125" style="626" customWidth="1"/>
    <col min="8" max="8" width="12.00390625" style="626" customWidth="1"/>
    <col min="9" max="9" width="16.375" style="626" customWidth="1"/>
    <col min="10" max="10" width="17.00390625" style="626" customWidth="1"/>
    <col min="11" max="11" width="16.625" style="626" customWidth="1"/>
    <col min="12" max="12" width="16.375" style="626" customWidth="1"/>
    <col min="13" max="13" width="12.00390625" style="626" customWidth="1"/>
    <col min="14" max="14" width="11.75390625" style="626" customWidth="1"/>
    <col min="15" max="15" width="12.00390625" style="626" customWidth="1"/>
    <col min="16" max="16" width="14.875" style="626" customWidth="1"/>
    <col min="17" max="18" width="14.125" style="626" customWidth="1"/>
    <col min="19" max="19" width="12.375" style="626" customWidth="1"/>
    <col min="20" max="20" width="13.25390625" style="626" customWidth="1"/>
    <col min="21" max="21" width="12.75390625" style="626" customWidth="1"/>
    <col min="22" max="16384" width="9.125" style="626" customWidth="1"/>
  </cols>
  <sheetData>
    <row r="1" spans="1:22" ht="27.75">
      <c r="A1" s="627" t="s">
        <v>586</v>
      </c>
      <c r="B1" s="676"/>
      <c r="C1" s="628"/>
      <c r="D1" s="628"/>
      <c r="E1" s="628"/>
      <c r="F1" s="628"/>
      <c r="G1" s="628"/>
      <c r="H1" s="628"/>
      <c r="I1" s="628"/>
      <c r="J1" s="628"/>
      <c r="K1" s="628"/>
      <c r="L1" s="628"/>
      <c r="M1" s="628"/>
      <c r="N1" s="628"/>
      <c r="O1" s="628"/>
      <c r="P1" s="969" t="s">
        <v>617</v>
      </c>
      <c r="Q1" s="969"/>
      <c r="R1" s="969"/>
      <c r="S1" s="969"/>
      <c r="T1" s="969"/>
      <c r="U1" s="969"/>
      <c r="V1" s="629"/>
    </row>
    <row r="2" spans="1:22" ht="33.75">
      <c r="A2" s="970" t="s">
        <v>588</v>
      </c>
      <c r="B2" s="970"/>
      <c r="C2" s="970"/>
      <c r="D2" s="970"/>
      <c r="E2" s="970"/>
      <c r="F2" s="970"/>
      <c r="G2" s="970"/>
      <c r="H2" s="970"/>
      <c r="I2" s="970"/>
      <c r="J2" s="970"/>
      <c r="K2" s="970"/>
      <c r="L2" s="970"/>
      <c r="M2" s="970"/>
      <c r="N2" s="970"/>
      <c r="O2" s="970"/>
      <c r="P2" s="970"/>
      <c r="Q2" s="970"/>
      <c r="R2" s="970"/>
      <c r="S2" s="970"/>
      <c r="T2" s="970"/>
      <c r="U2" s="970"/>
      <c r="V2" s="629"/>
    </row>
    <row r="3" spans="1:22" ht="26.25" thickBot="1">
      <c r="A3" s="630"/>
      <c r="B3" s="677"/>
      <c r="C3" s="631"/>
      <c r="D3" s="630"/>
      <c r="E3" s="630"/>
      <c r="F3" s="630"/>
      <c r="G3" s="630"/>
      <c r="H3" s="630"/>
      <c r="I3" s="630"/>
      <c r="J3" s="630"/>
      <c r="K3" s="630"/>
      <c r="L3" s="630"/>
      <c r="M3" s="630"/>
      <c r="N3" s="630"/>
      <c r="O3" s="630"/>
      <c r="P3" s="630"/>
      <c r="Q3" s="630"/>
      <c r="R3" s="630"/>
      <c r="S3" s="630"/>
      <c r="T3" s="630"/>
      <c r="U3" s="630"/>
      <c r="V3" s="630"/>
    </row>
    <row r="4" spans="1:22" ht="50.25" customHeight="1" thickBot="1">
      <c r="A4" s="971" t="s">
        <v>589</v>
      </c>
      <c r="B4" s="974" t="s">
        <v>39</v>
      </c>
      <c r="C4" s="966" t="s">
        <v>40</v>
      </c>
      <c r="D4" s="967"/>
      <c r="E4" s="968"/>
      <c r="F4" s="958" t="s">
        <v>43</v>
      </c>
      <c r="G4" s="963" t="s">
        <v>44</v>
      </c>
      <c r="H4" s="964"/>
      <c r="I4" s="964"/>
      <c r="J4" s="964"/>
      <c r="K4" s="964"/>
      <c r="L4" s="965"/>
      <c r="M4" s="966" t="s">
        <v>90</v>
      </c>
      <c r="N4" s="967"/>
      <c r="O4" s="967"/>
      <c r="P4" s="967"/>
      <c r="Q4" s="967"/>
      <c r="R4" s="967"/>
      <c r="S4" s="967"/>
      <c r="T4" s="968"/>
      <c r="U4" s="958" t="s">
        <v>57</v>
      </c>
      <c r="V4" s="629"/>
    </row>
    <row r="5" spans="1:22" ht="27.75" thickBot="1">
      <c r="A5" s="972"/>
      <c r="B5" s="975"/>
      <c r="C5" s="958" t="s">
        <v>41</v>
      </c>
      <c r="D5" s="958" t="s">
        <v>42</v>
      </c>
      <c r="E5" s="958" t="s">
        <v>53</v>
      </c>
      <c r="F5" s="959"/>
      <c r="G5" s="958" t="s">
        <v>45</v>
      </c>
      <c r="H5" s="963" t="s">
        <v>46</v>
      </c>
      <c r="I5" s="964"/>
      <c r="J5" s="964"/>
      <c r="K5" s="965"/>
      <c r="L5" s="958" t="s">
        <v>48</v>
      </c>
      <c r="M5" s="963" t="s">
        <v>105</v>
      </c>
      <c r="N5" s="964"/>
      <c r="O5" s="964"/>
      <c r="P5" s="965"/>
      <c r="Q5" s="963" t="s">
        <v>106</v>
      </c>
      <c r="R5" s="964"/>
      <c r="S5" s="964"/>
      <c r="T5" s="965"/>
      <c r="U5" s="959"/>
      <c r="V5" s="629"/>
    </row>
    <row r="6" spans="1:22" ht="27.75" thickBot="1">
      <c r="A6" s="972"/>
      <c r="B6" s="975"/>
      <c r="C6" s="959"/>
      <c r="D6" s="959"/>
      <c r="E6" s="959"/>
      <c r="F6" s="959"/>
      <c r="G6" s="959"/>
      <c r="H6" s="958" t="s">
        <v>4</v>
      </c>
      <c r="I6" s="983" t="s">
        <v>47</v>
      </c>
      <c r="J6" s="984"/>
      <c r="K6" s="985"/>
      <c r="L6" s="959"/>
      <c r="M6" s="961" t="s">
        <v>49</v>
      </c>
      <c r="N6" s="989"/>
      <c r="O6" s="989"/>
      <c r="P6" s="962"/>
      <c r="Q6" s="961" t="s">
        <v>49</v>
      </c>
      <c r="R6" s="989"/>
      <c r="S6" s="989"/>
      <c r="T6" s="962"/>
      <c r="U6" s="959"/>
      <c r="V6" s="629"/>
    </row>
    <row r="7" spans="1:22" ht="48.75" customHeight="1" thickBot="1">
      <c r="A7" s="972"/>
      <c r="B7" s="975"/>
      <c r="C7" s="959"/>
      <c r="D7" s="959"/>
      <c r="E7" s="959"/>
      <c r="F7" s="959"/>
      <c r="G7" s="959"/>
      <c r="H7" s="959"/>
      <c r="I7" s="986"/>
      <c r="J7" s="987"/>
      <c r="K7" s="988"/>
      <c r="L7" s="959"/>
      <c r="M7" s="961">
        <v>9</v>
      </c>
      <c r="N7" s="962"/>
      <c r="O7" s="961">
        <v>10</v>
      </c>
      <c r="P7" s="962"/>
      <c r="Q7" s="961">
        <v>11</v>
      </c>
      <c r="R7" s="962"/>
      <c r="S7" s="961">
        <v>12</v>
      </c>
      <c r="T7" s="962"/>
      <c r="U7" s="959"/>
      <c r="V7" s="629"/>
    </row>
    <row r="8" spans="1:22" ht="27.75" thickBot="1">
      <c r="A8" s="972"/>
      <c r="B8" s="975"/>
      <c r="C8" s="959"/>
      <c r="D8" s="959"/>
      <c r="E8" s="959"/>
      <c r="F8" s="959"/>
      <c r="G8" s="959"/>
      <c r="H8" s="959"/>
      <c r="I8" s="958" t="s">
        <v>51</v>
      </c>
      <c r="J8" s="977" t="s">
        <v>52</v>
      </c>
      <c r="K8" s="958" t="s">
        <v>33</v>
      </c>
      <c r="L8" s="959"/>
      <c r="M8" s="963" t="s">
        <v>50</v>
      </c>
      <c r="N8" s="964"/>
      <c r="O8" s="964"/>
      <c r="P8" s="964"/>
      <c r="Q8" s="964"/>
      <c r="R8" s="964"/>
      <c r="S8" s="964"/>
      <c r="T8" s="965"/>
      <c r="U8" s="959"/>
      <c r="V8" s="629"/>
    </row>
    <row r="9" spans="1:22" ht="27.75" thickBot="1">
      <c r="A9" s="972"/>
      <c r="B9" s="975"/>
      <c r="C9" s="959"/>
      <c r="D9" s="959"/>
      <c r="E9" s="959"/>
      <c r="F9" s="959"/>
      <c r="G9" s="959"/>
      <c r="H9" s="959"/>
      <c r="I9" s="959"/>
      <c r="J9" s="978"/>
      <c r="K9" s="959"/>
      <c r="L9" s="959"/>
      <c r="M9" s="961">
        <v>20</v>
      </c>
      <c r="N9" s="962"/>
      <c r="O9" s="961">
        <v>20</v>
      </c>
      <c r="P9" s="962"/>
      <c r="Q9" s="961">
        <v>20</v>
      </c>
      <c r="R9" s="962"/>
      <c r="S9" s="961">
        <v>20</v>
      </c>
      <c r="T9" s="962"/>
      <c r="U9" s="959"/>
      <c r="V9" s="629"/>
    </row>
    <row r="10" spans="1:22" ht="100.5" thickBot="1">
      <c r="A10" s="973"/>
      <c r="B10" s="976"/>
      <c r="C10" s="960"/>
      <c r="D10" s="960"/>
      <c r="E10" s="960"/>
      <c r="F10" s="960"/>
      <c r="G10" s="960"/>
      <c r="H10" s="960"/>
      <c r="I10" s="960"/>
      <c r="J10" s="979"/>
      <c r="K10" s="960"/>
      <c r="L10" s="960"/>
      <c r="M10" s="632" t="s">
        <v>72</v>
      </c>
      <c r="N10" s="632" t="s">
        <v>73</v>
      </c>
      <c r="O10" s="632" t="s">
        <v>72</v>
      </c>
      <c r="P10" s="632" t="s">
        <v>73</v>
      </c>
      <c r="Q10" s="632" t="s">
        <v>72</v>
      </c>
      <c r="R10" s="632" t="s">
        <v>73</v>
      </c>
      <c r="S10" s="632" t="s">
        <v>72</v>
      </c>
      <c r="T10" s="632" t="s">
        <v>73</v>
      </c>
      <c r="U10" s="960"/>
      <c r="V10" s="629"/>
    </row>
    <row r="11" spans="1:22" ht="27" thickBot="1">
      <c r="A11" s="633">
        <v>1</v>
      </c>
      <c r="B11" s="678">
        <v>2</v>
      </c>
      <c r="C11" s="633">
        <v>3</v>
      </c>
      <c r="D11" s="633">
        <v>4</v>
      </c>
      <c r="E11" s="633">
        <v>5</v>
      </c>
      <c r="F11" s="633">
        <v>6</v>
      </c>
      <c r="G11" s="633">
        <v>7</v>
      </c>
      <c r="H11" s="633">
        <v>8</v>
      </c>
      <c r="I11" s="633">
        <v>9</v>
      </c>
      <c r="J11" s="633">
        <v>10</v>
      </c>
      <c r="K11" s="633">
        <v>11</v>
      </c>
      <c r="L11" s="633">
        <v>12</v>
      </c>
      <c r="M11" s="633">
        <v>13</v>
      </c>
      <c r="N11" s="633">
        <v>14</v>
      </c>
      <c r="O11" s="633">
        <v>15</v>
      </c>
      <c r="P11" s="633">
        <v>16</v>
      </c>
      <c r="Q11" s="633">
        <v>17</v>
      </c>
      <c r="R11" s="633">
        <v>18</v>
      </c>
      <c r="S11" s="633">
        <v>19</v>
      </c>
      <c r="T11" s="633">
        <v>20</v>
      </c>
      <c r="U11" s="634">
        <v>29</v>
      </c>
      <c r="V11" s="635"/>
    </row>
    <row r="12" spans="1:22" ht="58.5" customHeight="1" thickBot="1">
      <c r="A12" s="636" t="s">
        <v>577</v>
      </c>
      <c r="B12" s="637" t="s">
        <v>590</v>
      </c>
      <c r="C12" s="638"/>
      <c r="D12" s="638"/>
      <c r="E12" s="639"/>
      <c r="F12" s="640"/>
      <c r="G12" s="640"/>
      <c r="H12" s="640"/>
      <c r="I12" s="640"/>
      <c r="J12" s="640"/>
      <c r="K12" s="640"/>
      <c r="L12" s="640"/>
      <c r="M12" s="640"/>
      <c r="N12" s="640"/>
      <c r="O12" s="640"/>
      <c r="P12" s="640"/>
      <c r="Q12" s="640"/>
      <c r="R12" s="640"/>
      <c r="S12" s="640"/>
      <c r="T12" s="640"/>
      <c r="U12" s="640"/>
      <c r="V12" s="641" t="s">
        <v>587</v>
      </c>
    </row>
    <row r="13" spans="1:22" ht="30.75" customHeight="1" thickBot="1">
      <c r="A13" s="642" t="s">
        <v>591</v>
      </c>
      <c r="B13" s="679" t="s">
        <v>568</v>
      </c>
      <c r="C13" s="643" t="s">
        <v>505</v>
      </c>
      <c r="D13" s="644"/>
      <c r="E13" s="643" t="s">
        <v>62</v>
      </c>
      <c r="F13" s="645">
        <f aca="true" t="shared" si="0" ref="F13:F26">N13+P13+R13+T13</f>
        <v>5</v>
      </c>
      <c r="G13" s="645">
        <f aca="true" t="shared" si="1" ref="G13:G26">F13*30</f>
        <v>150</v>
      </c>
      <c r="H13" s="646">
        <v>12</v>
      </c>
      <c r="I13" s="647">
        <v>8</v>
      </c>
      <c r="J13" s="648"/>
      <c r="K13" s="648">
        <v>4</v>
      </c>
      <c r="L13" s="649">
        <f aca="true" t="shared" si="2" ref="L13:L26">IF(H13=I13+J13+K13,G13-H13,"!ОШИБКА!")</f>
        <v>138</v>
      </c>
      <c r="M13" s="650"/>
      <c r="N13" s="648"/>
      <c r="O13" s="648">
        <v>4</v>
      </c>
      <c r="P13" s="648">
        <v>5</v>
      </c>
      <c r="Q13" s="648"/>
      <c r="R13" s="648"/>
      <c r="S13" s="648"/>
      <c r="T13" s="648"/>
      <c r="U13" s="651">
        <v>121</v>
      </c>
      <c r="V13" s="641" t="s">
        <v>587</v>
      </c>
    </row>
    <row r="14" spans="1:22" ht="35.25" customHeight="1" thickBot="1">
      <c r="A14" s="642" t="s">
        <v>592</v>
      </c>
      <c r="B14" s="679" t="s">
        <v>569</v>
      </c>
      <c r="C14" s="643" t="s">
        <v>505</v>
      </c>
      <c r="D14" s="643"/>
      <c r="E14" s="643" t="s">
        <v>63</v>
      </c>
      <c r="F14" s="645">
        <f t="shared" si="0"/>
        <v>4</v>
      </c>
      <c r="G14" s="645">
        <f t="shared" si="1"/>
        <v>120</v>
      </c>
      <c r="H14" s="646">
        <v>12</v>
      </c>
      <c r="I14" s="647">
        <v>8</v>
      </c>
      <c r="J14" s="648">
        <v>2</v>
      </c>
      <c r="K14" s="648">
        <v>2</v>
      </c>
      <c r="L14" s="649">
        <f t="shared" si="2"/>
        <v>108</v>
      </c>
      <c r="M14" s="650"/>
      <c r="N14" s="648"/>
      <c r="O14" s="648">
        <v>4</v>
      </c>
      <c r="P14" s="648">
        <v>4</v>
      </c>
      <c r="Q14" s="648"/>
      <c r="R14" s="648"/>
      <c r="S14" s="648"/>
      <c r="T14" s="648"/>
      <c r="U14" s="651">
        <v>121</v>
      </c>
      <c r="V14" s="641" t="s">
        <v>587</v>
      </c>
    </row>
    <row r="15" spans="1:22" ht="108.75" customHeight="1" thickBot="1">
      <c r="A15" s="642" t="s">
        <v>593</v>
      </c>
      <c r="B15" s="679" t="s">
        <v>570</v>
      </c>
      <c r="C15" s="643" t="s">
        <v>505</v>
      </c>
      <c r="D15" s="643"/>
      <c r="E15" s="643" t="s">
        <v>62</v>
      </c>
      <c r="F15" s="645">
        <f t="shared" si="0"/>
        <v>5</v>
      </c>
      <c r="G15" s="645">
        <f t="shared" si="1"/>
        <v>150</v>
      </c>
      <c r="H15" s="646">
        <v>12</v>
      </c>
      <c r="I15" s="647">
        <v>8</v>
      </c>
      <c r="J15" s="648">
        <v>2</v>
      </c>
      <c r="K15" s="648">
        <v>2</v>
      </c>
      <c r="L15" s="649">
        <f t="shared" si="2"/>
        <v>138</v>
      </c>
      <c r="M15" s="650"/>
      <c r="N15" s="648"/>
      <c r="O15" s="648">
        <v>4</v>
      </c>
      <c r="P15" s="648">
        <v>5</v>
      </c>
      <c r="Q15" s="648"/>
      <c r="R15" s="648"/>
      <c r="S15" s="648"/>
      <c r="T15" s="648"/>
      <c r="U15" s="651">
        <v>121</v>
      </c>
      <c r="V15" s="641" t="s">
        <v>587</v>
      </c>
    </row>
    <row r="16" spans="1:22" ht="53.25" thickBot="1">
      <c r="A16" s="642" t="s">
        <v>594</v>
      </c>
      <c r="B16" s="679" t="s">
        <v>595</v>
      </c>
      <c r="C16" s="643" t="s">
        <v>505</v>
      </c>
      <c r="D16" s="643"/>
      <c r="E16" s="643" t="s">
        <v>62</v>
      </c>
      <c r="F16" s="645">
        <f t="shared" si="0"/>
        <v>4</v>
      </c>
      <c r="G16" s="645">
        <f t="shared" si="1"/>
        <v>120</v>
      </c>
      <c r="H16" s="646">
        <v>12</v>
      </c>
      <c r="I16" s="647">
        <v>8</v>
      </c>
      <c r="J16" s="648"/>
      <c r="K16" s="648">
        <v>4</v>
      </c>
      <c r="L16" s="649">
        <f t="shared" si="2"/>
        <v>108</v>
      </c>
      <c r="M16" s="650"/>
      <c r="N16" s="648"/>
      <c r="O16" s="648">
        <v>4</v>
      </c>
      <c r="P16" s="648">
        <v>4</v>
      </c>
      <c r="Q16" s="648"/>
      <c r="R16" s="648"/>
      <c r="S16" s="648"/>
      <c r="T16" s="648"/>
      <c r="U16" s="651">
        <v>121</v>
      </c>
      <c r="V16" s="641" t="s">
        <v>587</v>
      </c>
    </row>
    <row r="17" spans="1:22" ht="58.5" customHeight="1" thickBot="1">
      <c r="A17" s="642" t="s">
        <v>596</v>
      </c>
      <c r="B17" s="679" t="s">
        <v>597</v>
      </c>
      <c r="C17" s="643" t="s">
        <v>505</v>
      </c>
      <c r="D17" s="643"/>
      <c r="E17" s="643" t="s">
        <v>63</v>
      </c>
      <c r="F17" s="645">
        <f t="shared" si="0"/>
        <v>4</v>
      </c>
      <c r="G17" s="645">
        <f t="shared" si="1"/>
        <v>120</v>
      </c>
      <c r="H17" s="646">
        <v>12</v>
      </c>
      <c r="I17" s="647">
        <v>4</v>
      </c>
      <c r="J17" s="648"/>
      <c r="K17" s="648">
        <v>8</v>
      </c>
      <c r="L17" s="649">
        <f t="shared" si="2"/>
        <v>108</v>
      </c>
      <c r="M17" s="650"/>
      <c r="N17" s="648"/>
      <c r="O17" s="648">
        <v>4</v>
      </c>
      <c r="P17" s="648">
        <v>4</v>
      </c>
      <c r="Q17" s="652"/>
      <c r="R17" s="652"/>
      <c r="S17" s="652"/>
      <c r="T17" s="652"/>
      <c r="U17" s="651">
        <v>122</v>
      </c>
      <c r="V17" s="641" t="s">
        <v>587</v>
      </c>
    </row>
    <row r="18" spans="1:22" ht="53.25" thickBot="1">
      <c r="A18" s="642" t="s">
        <v>598</v>
      </c>
      <c r="B18" s="680" t="s">
        <v>571</v>
      </c>
      <c r="C18" s="653" t="s">
        <v>505</v>
      </c>
      <c r="D18" s="653"/>
      <c r="E18" s="653" t="s">
        <v>63</v>
      </c>
      <c r="F18" s="645">
        <f t="shared" si="0"/>
        <v>5</v>
      </c>
      <c r="G18" s="645">
        <f t="shared" si="1"/>
        <v>150</v>
      </c>
      <c r="H18" s="646">
        <v>12</v>
      </c>
      <c r="I18" s="647">
        <v>4</v>
      </c>
      <c r="J18" s="648"/>
      <c r="K18" s="648">
        <v>8</v>
      </c>
      <c r="L18" s="649">
        <f t="shared" si="2"/>
        <v>138</v>
      </c>
      <c r="M18" s="650"/>
      <c r="N18" s="648"/>
      <c r="O18" s="648">
        <v>4</v>
      </c>
      <c r="P18" s="648">
        <v>5</v>
      </c>
      <c r="Q18" s="654"/>
      <c r="R18" s="654"/>
      <c r="S18" s="654"/>
      <c r="T18" s="654"/>
      <c r="U18" s="651">
        <v>122</v>
      </c>
      <c r="V18" s="641" t="s">
        <v>587</v>
      </c>
    </row>
    <row r="19" spans="1:22" ht="57" customHeight="1" thickBot="1">
      <c r="A19" s="642" t="s">
        <v>599</v>
      </c>
      <c r="B19" s="679" t="s">
        <v>572</v>
      </c>
      <c r="C19" s="655" t="s">
        <v>505</v>
      </c>
      <c r="D19" s="655"/>
      <c r="E19" s="656" t="s">
        <v>63</v>
      </c>
      <c r="F19" s="645">
        <f t="shared" si="0"/>
        <v>4</v>
      </c>
      <c r="G19" s="645">
        <f t="shared" si="1"/>
        <v>120</v>
      </c>
      <c r="H19" s="646">
        <v>12</v>
      </c>
      <c r="I19" s="657">
        <v>8</v>
      </c>
      <c r="J19" s="658">
        <v>4</v>
      </c>
      <c r="K19" s="658"/>
      <c r="L19" s="649">
        <f t="shared" si="2"/>
        <v>108</v>
      </c>
      <c r="M19" s="650"/>
      <c r="N19" s="648"/>
      <c r="O19" s="667">
        <v>4</v>
      </c>
      <c r="P19" s="667">
        <v>4</v>
      </c>
      <c r="Q19" s="654"/>
      <c r="R19" s="654"/>
      <c r="S19" s="654"/>
      <c r="T19" s="654"/>
      <c r="U19" s="659">
        <v>124</v>
      </c>
      <c r="V19" s="641" t="s">
        <v>587</v>
      </c>
    </row>
    <row r="20" spans="1:22" ht="105.75" thickBot="1">
      <c r="A20" s="642" t="s">
        <v>600</v>
      </c>
      <c r="B20" s="679" t="s">
        <v>575</v>
      </c>
      <c r="C20" s="655" t="s">
        <v>505</v>
      </c>
      <c r="D20" s="655"/>
      <c r="E20" s="656" t="s">
        <v>67</v>
      </c>
      <c r="F20" s="645">
        <f t="shared" si="0"/>
        <v>5</v>
      </c>
      <c r="G20" s="645">
        <f t="shared" si="1"/>
        <v>150</v>
      </c>
      <c r="H20" s="646">
        <v>12</v>
      </c>
      <c r="I20" s="660">
        <v>8</v>
      </c>
      <c r="J20" s="661">
        <v>2</v>
      </c>
      <c r="K20" s="661">
        <v>2</v>
      </c>
      <c r="L20" s="649">
        <f t="shared" si="2"/>
        <v>138</v>
      </c>
      <c r="M20" s="662"/>
      <c r="N20" s="661"/>
      <c r="O20" s="648">
        <v>4</v>
      </c>
      <c r="P20" s="648">
        <v>5</v>
      </c>
      <c r="Q20" s="658"/>
      <c r="R20" s="658"/>
      <c r="S20" s="658"/>
      <c r="T20" s="658"/>
      <c r="U20" s="659">
        <v>124</v>
      </c>
      <c r="V20" s="641" t="s">
        <v>587</v>
      </c>
    </row>
    <row r="21" spans="1:22" ht="57" customHeight="1" thickBot="1">
      <c r="A21" s="642" t="s">
        <v>601</v>
      </c>
      <c r="B21" s="679" t="s">
        <v>602</v>
      </c>
      <c r="C21" s="663"/>
      <c r="D21" s="663" t="s">
        <v>505</v>
      </c>
      <c r="E21" s="663" t="s">
        <v>63</v>
      </c>
      <c r="F21" s="645">
        <f t="shared" si="0"/>
        <v>3</v>
      </c>
      <c r="G21" s="645">
        <f t="shared" si="1"/>
        <v>90</v>
      </c>
      <c r="H21" s="646">
        <v>6</v>
      </c>
      <c r="I21" s="660">
        <v>4</v>
      </c>
      <c r="J21" s="661"/>
      <c r="K21" s="661">
        <v>2</v>
      </c>
      <c r="L21" s="649">
        <f t="shared" si="2"/>
        <v>84</v>
      </c>
      <c r="M21" s="662"/>
      <c r="N21" s="661"/>
      <c r="O21" s="648">
        <v>2</v>
      </c>
      <c r="P21" s="648">
        <v>3</v>
      </c>
      <c r="Q21" s="661"/>
      <c r="R21" s="661"/>
      <c r="S21" s="661"/>
      <c r="T21" s="661"/>
      <c r="U21" s="659">
        <v>124</v>
      </c>
      <c r="V21" s="641" t="s">
        <v>587</v>
      </c>
    </row>
    <row r="22" spans="1:22" ht="53.25" thickBot="1">
      <c r="A22" s="642" t="s">
        <v>603</v>
      </c>
      <c r="B22" s="679" t="s">
        <v>604</v>
      </c>
      <c r="C22" s="663" t="s">
        <v>505</v>
      </c>
      <c r="D22" s="663"/>
      <c r="E22" s="663" t="s">
        <v>62</v>
      </c>
      <c r="F22" s="645">
        <f t="shared" si="0"/>
        <v>3</v>
      </c>
      <c r="G22" s="645">
        <f t="shared" si="1"/>
        <v>90</v>
      </c>
      <c r="H22" s="646">
        <v>6</v>
      </c>
      <c r="I22" s="660">
        <v>4</v>
      </c>
      <c r="J22" s="661">
        <v>2</v>
      </c>
      <c r="K22" s="661"/>
      <c r="L22" s="649">
        <f t="shared" si="2"/>
        <v>84</v>
      </c>
      <c r="M22" s="662"/>
      <c r="N22" s="661"/>
      <c r="O22" s="648">
        <v>2</v>
      </c>
      <c r="P22" s="648">
        <v>3</v>
      </c>
      <c r="Q22" s="661"/>
      <c r="R22" s="661"/>
      <c r="S22" s="661"/>
      <c r="T22" s="661"/>
      <c r="U22" s="659">
        <v>124</v>
      </c>
      <c r="V22" s="641" t="s">
        <v>587</v>
      </c>
    </row>
    <row r="23" spans="1:22" ht="30.75" customHeight="1" thickBot="1">
      <c r="A23" s="642" t="s">
        <v>605</v>
      </c>
      <c r="B23" s="679" t="s">
        <v>606</v>
      </c>
      <c r="C23" s="655" t="s">
        <v>505</v>
      </c>
      <c r="D23" s="655"/>
      <c r="E23" s="656" t="s">
        <v>63</v>
      </c>
      <c r="F23" s="645">
        <f t="shared" si="0"/>
        <v>3</v>
      </c>
      <c r="G23" s="645">
        <f t="shared" si="1"/>
        <v>90</v>
      </c>
      <c r="H23" s="646">
        <v>12</v>
      </c>
      <c r="I23" s="657">
        <v>8</v>
      </c>
      <c r="J23" s="658"/>
      <c r="K23" s="658">
        <v>4</v>
      </c>
      <c r="L23" s="649">
        <f t="shared" si="2"/>
        <v>78</v>
      </c>
      <c r="M23" s="664"/>
      <c r="N23" s="658"/>
      <c r="O23" s="667">
        <v>4</v>
      </c>
      <c r="P23" s="667">
        <v>3</v>
      </c>
      <c r="Q23" s="658"/>
      <c r="R23" s="658"/>
      <c r="S23" s="658"/>
      <c r="T23" s="658"/>
      <c r="U23" s="659">
        <v>124</v>
      </c>
      <c r="V23" s="641" t="s">
        <v>587</v>
      </c>
    </row>
    <row r="24" spans="1:22" ht="53.25" thickBot="1">
      <c r="A24" s="642" t="s">
        <v>607</v>
      </c>
      <c r="B24" s="679" t="s">
        <v>608</v>
      </c>
      <c r="C24" s="663"/>
      <c r="D24" s="663" t="s">
        <v>505</v>
      </c>
      <c r="E24" s="663" t="s">
        <v>62</v>
      </c>
      <c r="F24" s="645">
        <f t="shared" si="0"/>
        <v>3</v>
      </c>
      <c r="G24" s="645">
        <f t="shared" si="1"/>
        <v>90</v>
      </c>
      <c r="H24" s="646">
        <v>12</v>
      </c>
      <c r="I24" s="657"/>
      <c r="J24" s="658"/>
      <c r="K24" s="658">
        <v>12</v>
      </c>
      <c r="L24" s="649">
        <f t="shared" si="2"/>
        <v>78</v>
      </c>
      <c r="M24" s="661"/>
      <c r="N24" s="661"/>
      <c r="O24" s="648">
        <v>4</v>
      </c>
      <c r="P24" s="648">
        <v>3</v>
      </c>
      <c r="Q24" s="661"/>
      <c r="R24" s="661"/>
      <c r="S24" s="661"/>
      <c r="T24" s="661"/>
      <c r="U24" s="659">
        <v>275</v>
      </c>
      <c r="V24" s="641" t="s">
        <v>587</v>
      </c>
    </row>
    <row r="25" spans="1:22" ht="57" customHeight="1" thickBot="1">
      <c r="A25" s="642" t="s">
        <v>609</v>
      </c>
      <c r="B25" s="681" t="s">
        <v>610</v>
      </c>
      <c r="C25" s="665">
        <v>10</v>
      </c>
      <c r="D25" s="666"/>
      <c r="E25" s="643" t="s">
        <v>63</v>
      </c>
      <c r="F25" s="645">
        <f t="shared" si="0"/>
        <v>5</v>
      </c>
      <c r="G25" s="645">
        <f t="shared" si="1"/>
        <v>150</v>
      </c>
      <c r="H25" s="646">
        <v>12</v>
      </c>
      <c r="I25" s="647">
        <v>10</v>
      </c>
      <c r="J25" s="648">
        <v>2</v>
      </c>
      <c r="K25" s="648"/>
      <c r="L25" s="649">
        <f t="shared" si="2"/>
        <v>138</v>
      </c>
      <c r="M25" s="650"/>
      <c r="N25" s="648"/>
      <c r="O25" s="648">
        <v>4</v>
      </c>
      <c r="P25" s="667">
        <v>5</v>
      </c>
      <c r="Q25" s="648"/>
      <c r="R25" s="648"/>
      <c r="S25" s="648"/>
      <c r="T25" s="648"/>
      <c r="U25" s="651">
        <v>134</v>
      </c>
      <c r="V25" s="641" t="s">
        <v>587</v>
      </c>
    </row>
    <row r="26" spans="1:22" ht="53.25" thickBot="1">
      <c r="A26" s="642" t="s">
        <v>611</v>
      </c>
      <c r="B26" s="681" t="s">
        <v>573</v>
      </c>
      <c r="C26" s="665">
        <v>10</v>
      </c>
      <c r="D26" s="643"/>
      <c r="E26" s="643" t="s">
        <v>63</v>
      </c>
      <c r="F26" s="645">
        <f t="shared" si="0"/>
        <v>4</v>
      </c>
      <c r="G26" s="645">
        <f t="shared" si="1"/>
        <v>120</v>
      </c>
      <c r="H26" s="646">
        <v>12</v>
      </c>
      <c r="I26" s="647">
        <v>10</v>
      </c>
      <c r="J26" s="648">
        <v>2</v>
      </c>
      <c r="K26" s="648"/>
      <c r="L26" s="649">
        <f t="shared" si="2"/>
        <v>108</v>
      </c>
      <c r="M26" s="650"/>
      <c r="N26" s="648"/>
      <c r="O26" s="648">
        <v>4</v>
      </c>
      <c r="P26" s="667">
        <v>4</v>
      </c>
      <c r="Q26" s="648"/>
      <c r="R26" s="648"/>
      <c r="S26" s="648"/>
      <c r="T26" s="648"/>
      <c r="U26" s="651">
        <v>134</v>
      </c>
      <c r="V26" s="641" t="s">
        <v>587</v>
      </c>
    </row>
    <row r="27" spans="1:22" ht="79.5" thickBot="1">
      <c r="A27" s="642" t="s">
        <v>612</v>
      </c>
      <c r="B27" s="681" t="s">
        <v>613</v>
      </c>
      <c r="C27" s="668">
        <v>10</v>
      </c>
      <c r="D27" s="669"/>
      <c r="E27" s="670" t="s">
        <v>63</v>
      </c>
      <c r="F27" s="645">
        <v>5</v>
      </c>
      <c r="G27" s="645">
        <v>150</v>
      </c>
      <c r="H27" s="646">
        <v>12</v>
      </c>
      <c r="I27" s="647">
        <v>10</v>
      </c>
      <c r="J27" s="648">
        <v>2</v>
      </c>
      <c r="K27" s="671"/>
      <c r="L27" s="649"/>
      <c r="M27" s="672"/>
      <c r="N27" s="671"/>
      <c r="O27" s="671">
        <v>4</v>
      </c>
      <c r="P27" s="673">
        <v>5</v>
      </c>
      <c r="Q27" s="671"/>
      <c r="R27" s="671"/>
      <c r="S27" s="671"/>
      <c r="T27" s="671"/>
      <c r="U27" s="651">
        <v>134</v>
      </c>
      <c r="V27" s="641" t="s">
        <v>587</v>
      </c>
    </row>
    <row r="28" spans="1:22" ht="55.5" customHeight="1" thickBot="1">
      <c r="A28" s="642" t="s">
        <v>614</v>
      </c>
      <c r="B28" s="681" t="s">
        <v>615</v>
      </c>
      <c r="C28" s="668">
        <v>10</v>
      </c>
      <c r="D28" s="669"/>
      <c r="E28" s="670" t="s">
        <v>63</v>
      </c>
      <c r="F28" s="645">
        <f>N28+P28+R28+T28</f>
        <v>4</v>
      </c>
      <c r="G28" s="645">
        <f>F28*30</f>
        <v>120</v>
      </c>
      <c r="H28" s="646">
        <v>12</v>
      </c>
      <c r="I28" s="647">
        <v>10</v>
      </c>
      <c r="J28" s="648">
        <v>2</v>
      </c>
      <c r="K28" s="671"/>
      <c r="L28" s="649">
        <f>IF(H28=I28+J28+K28,G28-H28,"!ОШИБКА!")</f>
        <v>108</v>
      </c>
      <c r="M28" s="672"/>
      <c r="N28" s="671"/>
      <c r="O28" s="648">
        <v>4</v>
      </c>
      <c r="P28" s="667">
        <v>4</v>
      </c>
      <c r="Q28" s="671"/>
      <c r="R28" s="671"/>
      <c r="S28" s="671"/>
      <c r="T28" s="671"/>
      <c r="U28" s="651">
        <v>134</v>
      </c>
      <c r="V28" s="641" t="s">
        <v>587</v>
      </c>
    </row>
    <row r="29" spans="1:22" ht="27.75">
      <c r="A29" s="674"/>
      <c r="B29" s="980" t="s">
        <v>616</v>
      </c>
      <c r="C29" s="981"/>
      <c r="D29" s="981"/>
      <c r="E29" s="981"/>
      <c r="F29" s="981"/>
      <c r="G29" s="981"/>
      <c r="H29" s="981"/>
      <c r="I29" s="981"/>
      <c r="J29" s="981"/>
      <c r="K29" s="981"/>
      <c r="L29" s="981"/>
      <c r="M29" s="981"/>
      <c r="N29" s="981"/>
      <c r="O29" s="981"/>
      <c r="P29" s="981"/>
      <c r="Q29" s="981"/>
      <c r="R29" s="981"/>
      <c r="S29" s="981"/>
      <c r="T29" s="982"/>
      <c r="U29" s="675"/>
      <c r="V29" s="641"/>
    </row>
  </sheetData>
  <sheetProtection/>
  <mergeCells count="34">
    <mergeCell ref="B29:T29"/>
    <mergeCell ref="Q5:T5"/>
    <mergeCell ref="H6:H10"/>
    <mergeCell ref="I6:K7"/>
    <mergeCell ref="M6:P6"/>
    <mergeCell ref="Q6:T6"/>
    <mergeCell ref="E5:E10"/>
    <mergeCell ref="M8:T8"/>
    <mergeCell ref="P1:U1"/>
    <mergeCell ref="A2:U2"/>
    <mergeCell ref="A4:A10"/>
    <mergeCell ref="B4:B10"/>
    <mergeCell ref="C4:E4"/>
    <mergeCell ref="F4:F10"/>
    <mergeCell ref="I8:I10"/>
    <mergeCell ref="M5:P5"/>
    <mergeCell ref="G5:G10"/>
    <mergeCell ref="H5:K5"/>
    <mergeCell ref="G4:L4"/>
    <mergeCell ref="M4:T4"/>
    <mergeCell ref="Q9:R9"/>
    <mergeCell ref="S9:T9"/>
    <mergeCell ref="J8:J10"/>
    <mergeCell ref="K8:K10"/>
    <mergeCell ref="U4:U10"/>
    <mergeCell ref="C5:C10"/>
    <mergeCell ref="M7:N7"/>
    <mergeCell ref="O7:P7"/>
    <mergeCell ref="D5:D10"/>
    <mergeCell ref="L5:L10"/>
    <mergeCell ref="Q7:R7"/>
    <mergeCell ref="S7:T7"/>
    <mergeCell ref="M9:N9"/>
    <mergeCell ref="O9:P9"/>
  </mergeCells>
  <printOptions/>
  <pageMargins left="0.7" right="0.7" top="0.75" bottom="0.75" header="0.3" footer="0.3"/>
  <pageSetup fitToHeight="1" fitToWidth="1" orientation="landscape" paperSize="9" scale="3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4:P214"/>
  <sheetViews>
    <sheetView showZeros="0" tabSelected="1" view="pageBreakPreview" zoomScale="75" zoomScaleNormal="50" zoomScaleSheetLayoutView="75" zoomScalePageLayoutView="0" workbookViewId="0" topLeftCell="A1">
      <pane ySplit="12" topLeftCell="A13" activePane="bottomLeft" state="frozen"/>
      <selection pane="topLeft" activeCell="A1" sqref="A1"/>
      <selection pane="bottomLeft" activeCell="C33" sqref="C33"/>
    </sheetView>
  </sheetViews>
  <sheetFormatPr defaultColWidth="9.00390625" defaultRowHeight="12.75"/>
  <cols>
    <col min="1" max="1" width="10.375" style="136" bestFit="1" customWidth="1"/>
    <col min="2" max="2" width="99.25390625" style="136" customWidth="1"/>
    <col min="3" max="4" width="13.25390625" style="136" customWidth="1"/>
    <col min="5" max="12" width="0" style="136" hidden="1" customWidth="1"/>
    <col min="13" max="13" width="9.125" style="136" customWidth="1"/>
    <col min="14" max="14" width="10.375" style="136" customWidth="1"/>
    <col min="15" max="15" width="17.375" style="136" bestFit="1" customWidth="1"/>
    <col min="16" max="16" width="9.125" style="183" customWidth="1"/>
    <col min="17" max="16384" width="9.125" style="136" customWidth="1"/>
  </cols>
  <sheetData>
    <row r="4" spans="1:15" ht="15.75">
      <c r="A4" s="998"/>
      <c r="B4" s="999"/>
      <c r="C4" s="993" t="str">
        <f>'Основні дані'!B1</f>
        <v>Е-М420заочна</v>
      </c>
      <c r="D4" s="993"/>
      <c r="E4" s="993"/>
      <c r="F4" s="993"/>
      <c r="G4" s="993"/>
      <c r="H4" s="993"/>
      <c r="I4" s="993"/>
      <c r="J4" s="993"/>
      <c r="K4" s="993"/>
      <c r="L4" s="993"/>
      <c r="M4" s="993"/>
      <c r="N4" s="993"/>
      <c r="O4" s="993"/>
    </row>
    <row r="5" spans="1:15" ht="35.25">
      <c r="A5" s="386" t="str">
        <f>CONCATENATE('Основні дані'!A22,"_(",'Основні дані'!B22,")")</f>
        <v>Форма МоП1-20_(1,4)</v>
      </c>
      <c r="B5" s="158" t="s">
        <v>77</v>
      </c>
      <c r="C5" s="1003"/>
      <c r="D5" s="1004"/>
      <c r="E5" s="1004"/>
      <c r="F5" s="1004"/>
      <c r="G5" s="1004"/>
      <c r="H5" s="1004"/>
      <c r="I5" s="1004"/>
      <c r="J5" s="1004"/>
      <c r="K5" s="1004"/>
      <c r="L5" s="1004"/>
      <c r="M5" s="1004"/>
      <c r="N5" s="1004"/>
      <c r="O5" s="1004"/>
    </row>
    <row r="6" spans="1:15" ht="23.25">
      <c r="A6" s="154"/>
      <c r="B6" s="170" t="s">
        <v>99</v>
      </c>
      <c r="C6" s="995"/>
      <c r="D6" s="996"/>
      <c r="E6" s="171"/>
      <c r="F6" s="171"/>
      <c r="G6" s="171"/>
      <c r="H6" s="171"/>
      <c r="I6" s="171"/>
      <c r="J6" s="171"/>
      <c r="K6" s="171"/>
      <c r="L6" s="171"/>
      <c r="M6" s="994"/>
      <c r="N6" s="994"/>
      <c r="O6" s="994"/>
    </row>
    <row r="7" spans="1:15" ht="27" customHeight="1">
      <c r="A7" s="393"/>
      <c r="B7" s="394" t="s">
        <v>117</v>
      </c>
      <c r="C7" s="1014" t="str">
        <f>Титул!Y10</f>
        <v>142</v>
      </c>
      <c r="D7" s="1015"/>
      <c r="E7" s="395"/>
      <c r="F7" s="395"/>
      <c r="G7" s="395"/>
      <c r="H7" s="395"/>
      <c r="I7" s="395"/>
      <c r="J7" s="395"/>
      <c r="K7" s="395"/>
      <c r="L7" s="395"/>
      <c r="M7" s="995" t="str">
        <f>Титул!AC10</f>
        <v>Енергетичне машинобудування</v>
      </c>
      <c r="N7" s="997"/>
      <c r="O7" s="997"/>
    </row>
    <row r="8" spans="1:15" ht="18.75" customHeight="1" thickBot="1">
      <c r="A8" s="393"/>
      <c r="B8" s="394"/>
      <c r="C8" s="992">
        <f>Титул!Y11</f>
        <v>0</v>
      </c>
      <c r="D8" s="992"/>
      <c r="E8" s="440"/>
      <c r="F8" s="440"/>
      <c r="G8" s="440"/>
      <c r="H8" s="440"/>
      <c r="I8" s="440"/>
      <c r="J8" s="440"/>
      <c r="K8" s="440"/>
      <c r="L8" s="440"/>
      <c r="M8" s="992">
        <f>Титул!AC11</f>
        <v>0</v>
      </c>
      <c r="N8" s="1000"/>
      <c r="O8" s="1000"/>
    </row>
    <row r="9" spans="1:15" ht="15.75" thickBot="1">
      <c r="A9" s="1005" t="s">
        <v>97</v>
      </c>
      <c r="B9" s="1008" t="s">
        <v>78</v>
      </c>
      <c r="C9" s="1016" t="s">
        <v>79</v>
      </c>
      <c r="D9" s="1017"/>
      <c r="E9" s="1017"/>
      <c r="F9" s="1017"/>
      <c r="G9" s="1017"/>
      <c r="H9" s="1017"/>
      <c r="I9" s="1017"/>
      <c r="J9" s="1017"/>
      <c r="K9" s="1017"/>
      <c r="L9" s="1017"/>
      <c r="M9" s="1017"/>
      <c r="N9" s="1018"/>
      <c r="O9" s="1011" t="s">
        <v>80</v>
      </c>
    </row>
    <row r="10" spans="1:15" ht="15" customHeight="1" thickBot="1">
      <c r="A10" s="1006"/>
      <c r="B10" s="1009"/>
      <c r="C10" s="990" t="s">
        <v>82</v>
      </c>
      <c r="D10" s="990" t="s">
        <v>81</v>
      </c>
      <c r="E10" s="279"/>
      <c r="F10" s="280"/>
      <c r="G10" s="280"/>
      <c r="H10" s="280"/>
      <c r="I10" s="280"/>
      <c r="J10" s="280"/>
      <c r="K10" s="280"/>
      <c r="L10" s="280"/>
      <c r="M10" s="1001" t="s">
        <v>83</v>
      </c>
      <c r="N10" s="1002"/>
      <c r="O10" s="1012"/>
    </row>
    <row r="11" spans="1:15" ht="15.75" thickBot="1">
      <c r="A11" s="1007"/>
      <c r="B11" s="1010"/>
      <c r="C11" s="991"/>
      <c r="D11" s="991"/>
      <c r="E11" s="281"/>
      <c r="F11" s="282"/>
      <c r="G11" s="282"/>
      <c r="H11" s="282"/>
      <c r="I11" s="282"/>
      <c r="J11" s="282"/>
      <c r="K11" s="282"/>
      <c r="L11" s="283"/>
      <c r="M11" s="278" t="s">
        <v>84</v>
      </c>
      <c r="N11" s="284" t="s">
        <v>85</v>
      </c>
      <c r="O11" s="1013"/>
    </row>
    <row r="12" spans="1:15" ht="16.5" thickBot="1">
      <c r="A12" s="228">
        <v>1</v>
      </c>
      <c r="B12" s="229">
        <v>2</v>
      </c>
      <c r="C12" s="229">
        <v>3</v>
      </c>
      <c r="D12" s="229">
        <v>4</v>
      </c>
      <c r="E12" s="230">
        <v>8</v>
      </c>
      <c r="F12" s="231"/>
      <c r="G12" s="232">
        <v>9</v>
      </c>
      <c r="H12" s="231"/>
      <c r="I12" s="232">
        <v>10</v>
      </c>
      <c r="J12" s="231"/>
      <c r="K12" s="232">
        <v>11</v>
      </c>
      <c r="L12" s="230"/>
      <c r="M12" s="229">
        <v>5</v>
      </c>
      <c r="N12" s="229">
        <v>6</v>
      </c>
      <c r="O12" s="155">
        <v>7</v>
      </c>
    </row>
    <row r="13" spans="1:16" s="156" customFormat="1" ht="19.5" thickBot="1">
      <c r="A13" s="269">
        <f>'План НП'!A12</f>
        <v>1</v>
      </c>
      <c r="B13" s="269" t="str">
        <f>'План НП'!B12</f>
        <v>Загальна підготовка</v>
      </c>
      <c r="C13" s="302">
        <f>'План НП'!F12</f>
        <v>9</v>
      </c>
      <c r="D13" s="302">
        <f>'План НП'!G12</f>
        <v>270</v>
      </c>
      <c r="E13" s="270"/>
      <c r="F13" s="271"/>
      <c r="G13" s="271"/>
      <c r="H13" s="271"/>
      <c r="I13" s="271"/>
      <c r="J13" s="271"/>
      <c r="K13" s="271"/>
      <c r="L13" s="272"/>
      <c r="M13" s="299"/>
      <c r="N13" s="300"/>
      <c r="O13" s="512" t="str">
        <f>IF(C13=0,0%,CONCATENATE(ROUND(C13*100/IF('Основні дані'!B22=1.9,120,IF('Основні дані'!B22=1.4,90)),1),"%"))</f>
        <v>10%</v>
      </c>
      <c r="P13" s="265" t="str">
        <f>'Основні дані'!$B$1</f>
        <v>Е-М420заочна</v>
      </c>
    </row>
    <row r="14" spans="1:16" s="157" customFormat="1" ht="15.75">
      <c r="A14" s="273" t="str">
        <f>'План НП'!A13</f>
        <v>ЗП 1</v>
      </c>
      <c r="B14" s="298" t="str">
        <f>'План НП'!B13</f>
        <v>Безпека праці та професійної діяльності</v>
      </c>
      <c r="C14" s="303">
        <f>'План НП'!F13</f>
        <v>3</v>
      </c>
      <c r="D14" s="303">
        <f>'План НП'!G13</f>
        <v>90</v>
      </c>
      <c r="E14" s="274"/>
      <c r="F14" s="275"/>
      <c r="G14" s="275"/>
      <c r="H14" s="275"/>
      <c r="I14" s="275"/>
      <c r="J14" s="275"/>
      <c r="K14" s="275"/>
      <c r="L14" s="276"/>
      <c r="M14" s="301">
        <f>'План НП'!C13</f>
        <v>0</v>
      </c>
      <c r="N14" s="301" t="str">
        <f>'План НП'!D13</f>
        <v>9</v>
      </c>
      <c r="O14" s="277">
        <f>'План НП'!U13</f>
        <v>144</v>
      </c>
      <c r="P14" s="265" t="str">
        <f>'Основні дані'!$B$1</f>
        <v>Е-М420заочна</v>
      </c>
    </row>
    <row r="15" spans="1:16" s="157" customFormat="1" ht="15.75">
      <c r="A15" s="273" t="str">
        <f>'План НП'!A14</f>
        <v>ЗП 2</v>
      </c>
      <c r="B15" s="298" t="str">
        <f>'План НП'!B14</f>
        <v>Організація виробництва і маркетинг</v>
      </c>
      <c r="C15" s="303">
        <f>'План НП'!F14</f>
        <v>3</v>
      </c>
      <c r="D15" s="303">
        <f>'План НП'!G14</f>
        <v>90</v>
      </c>
      <c r="E15" s="274"/>
      <c r="F15" s="275"/>
      <c r="G15" s="275"/>
      <c r="H15" s="275"/>
      <c r="I15" s="275"/>
      <c r="J15" s="275"/>
      <c r="K15" s="275"/>
      <c r="L15" s="276"/>
      <c r="M15" s="301">
        <f>'План НП'!C14</f>
        <v>0</v>
      </c>
      <c r="N15" s="301" t="str">
        <f>'План НП'!D14</f>
        <v>10</v>
      </c>
      <c r="O15" s="277">
        <f>'План НП'!U14</f>
        <v>202</v>
      </c>
      <c r="P15" s="265" t="str">
        <f>'Основні дані'!$B$1</f>
        <v>Е-М420заочна</v>
      </c>
    </row>
    <row r="16" spans="1:16" s="157" customFormat="1" ht="16.5" thickBot="1">
      <c r="A16" s="273" t="str">
        <f>'План НП'!A15</f>
        <v>ЗП 3</v>
      </c>
      <c r="B16" s="298" t="str">
        <f>'План НП'!B15</f>
        <v>Інтелектуальна власність</v>
      </c>
      <c r="C16" s="303">
        <f>'План НП'!F15</f>
        <v>3</v>
      </c>
      <c r="D16" s="303">
        <f>'План НП'!G15</f>
        <v>90</v>
      </c>
      <c r="E16" s="274"/>
      <c r="F16" s="275"/>
      <c r="G16" s="275"/>
      <c r="H16" s="275"/>
      <c r="I16" s="275"/>
      <c r="J16" s="275"/>
      <c r="K16" s="275"/>
      <c r="L16" s="276"/>
      <c r="M16" s="301">
        <f>'План НП'!C15</f>
        <v>0</v>
      </c>
      <c r="N16" s="301" t="str">
        <f>'План НП'!D15</f>
        <v>10</v>
      </c>
      <c r="O16" s="277">
        <f>'План НП'!U15</f>
        <v>325</v>
      </c>
      <c r="P16" s="265" t="str">
        <f>'Основні дані'!$B$1</f>
        <v>Е-М420заочна</v>
      </c>
    </row>
    <row r="17" spans="1:16" s="157" customFormat="1" ht="15.75" hidden="1">
      <c r="A17" s="273" t="str">
        <f>'План НП'!A16</f>
        <v>ЗП 4</v>
      </c>
      <c r="B17" s="298">
        <f>'План НП'!B16</f>
        <v>0</v>
      </c>
      <c r="C17" s="303">
        <f>'План НП'!F16</f>
        <v>0</v>
      </c>
      <c r="D17" s="303">
        <f>'План НП'!G16</f>
        <v>0</v>
      </c>
      <c r="E17" s="274"/>
      <c r="F17" s="275"/>
      <c r="G17" s="275"/>
      <c r="H17" s="275"/>
      <c r="I17" s="275"/>
      <c r="J17" s="275"/>
      <c r="K17" s="275"/>
      <c r="L17" s="276"/>
      <c r="M17" s="301">
        <f>'План НП'!C16</f>
        <v>0</v>
      </c>
      <c r="N17" s="301">
        <f>'План НП'!D16</f>
        <v>0</v>
      </c>
      <c r="O17" s="277">
        <f>'План НП'!U16</f>
        <v>0</v>
      </c>
      <c r="P17" s="265" t="str">
        <f>'Основні дані'!$B$1</f>
        <v>Е-М420заочна</v>
      </c>
    </row>
    <row r="18" spans="1:16" s="157" customFormat="1" ht="16.5" hidden="1" thickBot="1">
      <c r="A18" s="273" t="str">
        <f>'План НП'!A17</f>
        <v>ЗП 5</v>
      </c>
      <c r="B18" s="298">
        <f>'План НП'!B17</f>
        <v>0</v>
      </c>
      <c r="C18" s="303">
        <f>'План НП'!F17</f>
        <v>0</v>
      </c>
      <c r="D18" s="303">
        <f>'План НП'!G17</f>
        <v>0</v>
      </c>
      <c r="E18" s="274"/>
      <c r="F18" s="275"/>
      <c r="G18" s="275"/>
      <c r="H18" s="275"/>
      <c r="I18" s="275"/>
      <c r="J18" s="275"/>
      <c r="K18" s="275"/>
      <c r="L18" s="276"/>
      <c r="M18" s="301">
        <f>'План НП'!C17</f>
        <v>0</v>
      </c>
      <c r="N18" s="301">
        <f>'План НП'!D17</f>
        <v>0</v>
      </c>
      <c r="O18" s="277">
        <f>'План НП'!U17</f>
        <v>0</v>
      </c>
      <c r="P18" s="265" t="str">
        <f>'Основні дані'!$B$1</f>
        <v>Е-М420заочна</v>
      </c>
    </row>
    <row r="19" spans="1:16" s="157" customFormat="1" ht="16.5" hidden="1" thickBot="1">
      <c r="A19" s="273" t="str">
        <f>'План НП'!A18</f>
        <v>ЗП 6</v>
      </c>
      <c r="B19" s="298">
        <f>'План НП'!B18</f>
        <v>0</v>
      </c>
      <c r="C19" s="303">
        <f>'План НП'!F18</f>
        <v>0</v>
      </c>
      <c r="D19" s="303">
        <f>'План НП'!G18</f>
        <v>0</v>
      </c>
      <c r="E19" s="274"/>
      <c r="F19" s="275"/>
      <c r="G19" s="275"/>
      <c r="H19" s="275"/>
      <c r="I19" s="275"/>
      <c r="J19" s="275"/>
      <c r="K19" s="275"/>
      <c r="L19" s="276"/>
      <c r="M19" s="301">
        <f>'План НП'!C18</f>
        <v>0</v>
      </c>
      <c r="N19" s="301">
        <f>'План НП'!D18</f>
        <v>0</v>
      </c>
      <c r="O19" s="277">
        <f>'План НП'!U18</f>
        <v>0</v>
      </c>
      <c r="P19" s="265" t="str">
        <f>'Основні дані'!$B$1</f>
        <v>Е-М420заочна</v>
      </c>
    </row>
    <row r="20" spans="1:16" s="156" customFormat="1" ht="19.5" thickBot="1">
      <c r="A20" s="269">
        <f>'План НП'!A19</f>
        <v>2</v>
      </c>
      <c r="B20" s="269" t="str">
        <f>'План НП'!B19</f>
        <v>Професійна підготовка</v>
      </c>
      <c r="C20" s="302">
        <f>'План НП'!F19</f>
        <v>39</v>
      </c>
      <c r="D20" s="302">
        <f>'План НП'!G19</f>
        <v>1170</v>
      </c>
      <c r="E20" s="270"/>
      <c r="F20" s="271"/>
      <c r="G20" s="271"/>
      <c r="H20" s="271"/>
      <c r="I20" s="271"/>
      <c r="J20" s="271"/>
      <c r="K20" s="271"/>
      <c r="L20" s="272"/>
      <c r="M20" s="299">
        <f>'План НП'!C19</f>
        <v>0</v>
      </c>
      <c r="N20" s="300">
        <f>'План НП'!D19</f>
        <v>0</v>
      </c>
      <c r="O20" s="512" t="str">
        <f>IF(C20=0,0%,CONCATENATE(ROUND(C20*100/IF('Основні дані'!B22=1.9,120,IF('Основні дані'!B22=1.4,90)),1),"%"))</f>
        <v>43,3%</v>
      </c>
      <c r="P20" s="265" t="str">
        <f>'Основні дані'!$B$1</f>
        <v>Е-М420заочна</v>
      </c>
    </row>
    <row r="21" spans="1:16" s="157" customFormat="1" ht="15.75">
      <c r="A21" s="273" t="str">
        <f>'План НП'!A20</f>
        <v>ПП1</v>
      </c>
      <c r="B21" s="298" t="str">
        <f>'План НП'!B20</f>
        <v>Спеціальні розділи теорії розрахунків енергетичного устаткування</v>
      </c>
      <c r="C21" s="303">
        <f>'План НП'!F20</f>
        <v>6</v>
      </c>
      <c r="D21" s="303">
        <f>'План НП'!G20</f>
        <v>180</v>
      </c>
      <c r="E21" s="274"/>
      <c r="F21" s="275"/>
      <c r="G21" s="275"/>
      <c r="H21" s="275"/>
      <c r="I21" s="275"/>
      <c r="J21" s="275"/>
      <c r="K21" s="275"/>
      <c r="L21" s="276"/>
      <c r="M21" s="301" t="str">
        <f>'План НП'!C20</f>
        <v>9</v>
      </c>
      <c r="N21" s="301">
        <f>'План НП'!D20</f>
        <v>0</v>
      </c>
      <c r="O21" s="277">
        <f>'План НП'!U20</f>
        <v>120</v>
      </c>
      <c r="P21" s="265" t="str">
        <f>'Основні дані'!$B$1</f>
        <v>Е-М420заочна</v>
      </c>
    </row>
    <row r="22" spans="1:16" s="157" customFormat="1" ht="15.75">
      <c r="A22" s="273" t="str">
        <f>'План НП'!A21</f>
        <v>ПП2</v>
      </c>
      <c r="B22" s="298" t="str">
        <f>'План НП'!B21</f>
        <v>Основи наукових досліджень</v>
      </c>
      <c r="C22" s="303">
        <f>'План НП'!F21</f>
        <v>3</v>
      </c>
      <c r="D22" s="303">
        <f>'План НП'!G21</f>
        <v>90</v>
      </c>
      <c r="E22" s="274"/>
      <c r="F22" s="275"/>
      <c r="G22" s="275"/>
      <c r="H22" s="275"/>
      <c r="I22" s="275"/>
      <c r="J22" s="275"/>
      <c r="K22" s="275"/>
      <c r="L22" s="276"/>
      <c r="M22" s="301">
        <f>'План НП'!C21</f>
        <v>0</v>
      </c>
      <c r="N22" s="301" t="str">
        <f>'План НП'!D21</f>
        <v>10</v>
      </c>
      <c r="O22" s="277">
        <f>'План НП'!U21</f>
        <v>120</v>
      </c>
      <c r="P22" s="265" t="str">
        <f>'Основні дані'!$B$1</f>
        <v>Е-М420заочна</v>
      </c>
    </row>
    <row r="23" spans="1:16" s="157" customFormat="1" ht="15.75" hidden="1">
      <c r="A23" s="273" t="str">
        <f>'План НП'!A22</f>
        <v>ПП3</v>
      </c>
      <c r="B23" s="298">
        <f>'План НП'!B22</f>
        <v>0</v>
      </c>
      <c r="C23" s="303">
        <f>'План НП'!F22</f>
        <v>0</v>
      </c>
      <c r="D23" s="303">
        <f>'План НП'!G22</f>
        <v>0</v>
      </c>
      <c r="E23" s="274"/>
      <c r="F23" s="275"/>
      <c r="G23" s="275"/>
      <c r="H23" s="275"/>
      <c r="I23" s="275"/>
      <c r="J23" s="275"/>
      <c r="K23" s="275"/>
      <c r="L23" s="276"/>
      <c r="M23" s="301">
        <f>'План НП'!C22</f>
        <v>0</v>
      </c>
      <c r="N23" s="301">
        <f>'План НП'!D22</f>
        <v>0</v>
      </c>
      <c r="O23" s="277">
        <f>'План НП'!U22</f>
        <v>0</v>
      </c>
      <c r="P23" s="265" t="str">
        <f>'Основні дані'!$B$1</f>
        <v>Е-М420заочна</v>
      </c>
    </row>
    <row r="24" spans="1:16" s="157" customFormat="1" ht="15.75" hidden="1">
      <c r="A24" s="273" t="str">
        <f>'План НП'!A23</f>
        <v>ПП4</v>
      </c>
      <c r="B24" s="298">
        <f>'План НП'!B23</f>
        <v>0</v>
      </c>
      <c r="C24" s="303">
        <f>'План НП'!F23</f>
        <v>0</v>
      </c>
      <c r="D24" s="303">
        <f>'План НП'!G23</f>
        <v>0</v>
      </c>
      <c r="E24" s="274"/>
      <c r="F24" s="275"/>
      <c r="G24" s="275"/>
      <c r="H24" s="275"/>
      <c r="I24" s="275"/>
      <c r="J24" s="275"/>
      <c r="K24" s="275"/>
      <c r="L24" s="276"/>
      <c r="M24" s="301">
        <f>'План НП'!C23</f>
        <v>0</v>
      </c>
      <c r="N24" s="301">
        <f>'План НП'!D23</f>
        <v>0</v>
      </c>
      <c r="O24" s="277">
        <f>'План НП'!U23</f>
        <v>0</v>
      </c>
      <c r="P24" s="265" t="str">
        <f>'Основні дані'!$B$1</f>
        <v>Е-М420заочна</v>
      </c>
    </row>
    <row r="25" spans="1:16" s="157" customFormat="1" ht="15.75" hidden="1">
      <c r="A25" s="273" t="str">
        <f>'План НП'!A24</f>
        <v>ПП5</v>
      </c>
      <c r="B25" s="298">
        <f>'План НП'!B24</f>
        <v>0</v>
      </c>
      <c r="C25" s="303">
        <f>'План НП'!F24</f>
        <v>0</v>
      </c>
      <c r="D25" s="303">
        <f>'План НП'!G24</f>
        <v>0</v>
      </c>
      <c r="E25" s="274"/>
      <c r="F25" s="275"/>
      <c r="G25" s="275"/>
      <c r="H25" s="275"/>
      <c r="I25" s="275"/>
      <c r="J25" s="275"/>
      <c r="K25" s="275"/>
      <c r="L25" s="276"/>
      <c r="M25" s="301">
        <f>'План НП'!C24</f>
        <v>0</v>
      </c>
      <c r="N25" s="301">
        <f>'План НП'!D24</f>
        <v>0</v>
      </c>
      <c r="O25" s="277">
        <f>'План НП'!U24</f>
        <v>0</v>
      </c>
      <c r="P25" s="265" t="str">
        <f>'Основні дані'!$B$1</f>
        <v>Е-М420заочна</v>
      </c>
    </row>
    <row r="26" spans="1:16" s="157" customFormat="1" ht="15.75" hidden="1">
      <c r="A26" s="273" t="str">
        <f>'План НП'!A25</f>
        <v>ПП6</v>
      </c>
      <c r="B26" s="298">
        <f>'План НП'!B25</f>
        <v>0</v>
      </c>
      <c r="C26" s="303">
        <f>'План НП'!F25</f>
        <v>0</v>
      </c>
      <c r="D26" s="303">
        <f>'План НП'!G25</f>
        <v>0</v>
      </c>
      <c r="E26" s="274"/>
      <c r="F26" s="275"/>
      <c r="G26" s="275"/>
      <c r="H26" s="275"/>
      <c r="I26" s="275"/>
      <c r="J26" s="275"/>
      <c r="K26" s="275"/>
      <c r="L26" s="276"/>
      <c r="M26" s="301">
        <f>'План НП'!C25</f>
        <v>0</v>
      </c>
      <c r="N26" s="301">
        <f>'План НП'!D25</f>
        <v>0</v>
      </c>
      <c r="O26" s="277">
        <f>'План НП'!U25</f>
        <v>0</v>
      </c>
      <c r="P26" s="265" t="str">
        <f>'Основні дані'!$B$1</f>
        <v>Е-М420заочна</v>
      </c>
    </row>
    <row r="27" spans="1:16" s="157" customFormat="1" ht="15.75" hidden="1">
      <c r="A27" s="273" t="str">
        <f>'План НП'!A26</f>
        <v>ПП7</v>
      </c>
      <c r="B27" s="298">
        <f>'План НП'!B26</f>
        <v>0</v>
      </c>
      <c r="C27" s="303">
        <f>'План НП'!F26</f>
        <v>0</v>
      </c>
      <c r="D27" s="303">
        <f>'План НП'!G26</f>
        <v>0</v>
      </c>
      <c r="E27" s="274"/>
      <c r="F27" s="275"/>
      <c r="G27" s="275"/>
      <c r="H27" s="275"/>
      <c r="I27" s="275"/>
      <c r="J27" s="275"/>
      <c r="K27" s="275"/>
      <c r="L27" s="276"/>
      <c r="M27" s="301">
        <f>'План НП'!C26</f>
        <v>0</v>
      </c>
      <c r="N27" s="301">
        <f>'План НП'!D26</f>
        <v>0</v>
      </c>
      <c r="O27" s="277">
        <f>'План НП'!U26</f>
        <v>0</v>
      </c>
      <c r="P27" s="265" t="str">
        <f>'Основні дані'!$B$1</f>
        <v>Е-М420заочна</v>
      </c>
    </row>
    <row r="28" spans="1:16" s="157" customFormat="1" ht="15.75" hidden="1">
      <c r="A28" s="273" t="str">
        <f>'План НП'!A27</f>
        <v>ПП8</v>
      </c>
      <c r="B28" s="298">
        <f>'План НП'!B27</f>
        <v>0</v>
      </c>
      <c r="C28" s="303">
        <f>'План НП'!F27</f>
        <v>0</v>
      </c>
      <c r="D28" s="303">
        <f>'План НП'!G27</f>
        <v>0</v>
      </c>
      <c r="E28" s="274"/>
      <c r="F28" s="275"/>
      <c r="G28" s="275"/>
      <c r="H28" s="275"/>
      <c r="I28" s="275"/>
      <c r="J28" s="275"/>
      <c r="K28" s="275"/>
      <c r="L28" s="276"/>
      <c r="M28" s="301">
        <f>'План НП'!C27</f>
        <v>0</v>
      </c>
      <c r="N28" s="301">
        <f>'План НП'!D27</f>
        <v>0</v>
      </c>
      <c r="O28" s="277">
        <f>'План НП'!U27</f>
        <v>0</v>
      </c>
      <c r="P28" s="265" t="str">
        <f>'Основні дані'!$B$1</f>
        <v>Е-М420заочна</v>
      </c>
    </row>
    <row r="29" spans="1:16" s="157" customFormat="1" ht="15.75" hidden="1">
      <c r="A29" s="273" t="str">
        <f>'План НП'!A28</f>
        <v>ПП9</v>
      </c>
      <c r="B29" s="298">
        <f>'План НП'!B28</f>
        <v>0</v>
      </c>
      <c r="C29" s="303">
        <f>'План НП'!F28</f>
        <v>0</v>
      </c>
      <c r="D29" s="303">
        <f>'План НП'!G28</f>
        <v>0</v>
      </c>
      <c r="E29" s="274"/>
      <c r="F29" s="275"/>
      <c r="G29" s="275"/>
      <c r="H29" s="275"/>
      <c r="I29" s="275"/>
      <c r="J29" s="275"/>
      <c r="K29" s="275"/>
      <c r="L29" s="276"/>
      <c r="M29" s="301">
        <f>'План НП'!C28</f>
        <v>0</v>
      </c>
      <c r="N29" s="301">
        <f>'План НП'!D28</f>
        <v>0</v>
      </c>
      <c r="O29" s="277">
        <f>'План НП'!U28</f>
        <v>0</v>
      </c>
      <c r="P29" s="265" t="str">
        <f>'Основні дані'!$B$1</f>
        <v>Е-М420заочна</v>
      </c>
    </row>
    <row r="30" spans="1:16" s="156" customFormat="1" ht="18.75" hidden="1">
      <c r="A30" s="273" t="str">
        <f>'План НП'!A29</f>
        <v>ПП10</v>
      </c>
      <c r="B30" s="298">
        <f>'План НП'!B29</f>
        <v>0</v>
      </c>
      <c r="C30" s="303">
        <f>'План НП'!F29</f>
        <v>0</v>
      </c>
      <c r="D30" s="303">
        <f>'План НП'!G29</f>
        <v>0</v>
      </c>
      <c r="E30" s="274"/>
      <c r="F30" s="275"/>
      <c r="G30" s="275"/>
      <c r="H30" s="275"/>
      <c r="I30" s="275"/>
      <c r="J30" s="275"/>
      <c r="K30" s="275"/>
      <c r="L30" s="276"/>
      <c r="M30" s="301">
        <f>'План НП'!C29</f>
        <v>0</v>
      </c>
      <c r="N30" s="301">
        <f>'План НП'!D29</f>
        <v>0</v>
      </c>
      <c r="O30" s="277">
        <f>'План НП'!U29</f>
        <v>0</v>
      </c>
      <c r="P30" s="265" t="str">
        <f>'Основні дані'!$B$1</f>
        <v>Е-М420заочна</v>
      </c>
    </row>
    <row r="31" spans="1:16" s="156" customFormat="1" ht="18.75">
      <c r="A31" s="499"/>
      <c r="B31" s="498" t="str">
        <f>'План НП'!B30</f>
        <v>Практика*</v>
      </c>
      <c r="C31" s="497">
        <f>'План НП'!F30</f>
        <v>5</v>
      </c>
      <c r="D31" s="497">
        <f>'План НП'!G30</f>
        <v>150</v>
      </c>
      <c r="E31" s="497"/>
      <c r="F31" s="497"/>
      <c r="G31" s="497"/>
      <c r="H31" s="497"/>
      <c r="I31" s="497"/>
      <c r="J31" s="497"/>
      <c r="K31" s="497"/>
      <c r="L31" s="497"/>
      <c r="M31" s="497">
        <f>'План НП'!C30</f>
        <v>0</v>
      </c>
      <c r="N31" s="497">
        <f>'План НП'!D30</f>
        <v>11</v>
      </c>
      <c r="O31" s="277">
        <f>'План НП'!U30</f>
        <v>120</v>
      </c>
      <c r="P31" s="265" t="str">
        <f>'Основні дані'!$B$1</f>
        <v>Е-М420заочна</v>
      </c>
    </row>
    <row r="32" spans="1:16" ht="16.5" thickBot="1">
      <c r="A32" s="500"/>
      <c r="B32" s="501" t="str">
        <f>'План НП'!B31</f>
        <v>Атестація*</v>
      </c>
      <c r="C32" s="502">
        <f>'План НП'!F31</f>
        <v>25</v>
      </c>
      <c r="D32" s="502">
        <f>'План НП'!G31</f>
        <v>750</v>
      </c>
      <c r="E32" s="502"/>
      <c r="F32" s="502"/>
      <c r="G32" s="502"/>
      <c r="H32" s="502"/>
      <c r="I32" s="502"/>
      <c r="J32" s="502"/>
      <c r="K32" s="502"/>
      <c r="L32" s="502"/>
      <c r="M32" s="502">
        <f>'План НП'!C31</f>
        <v>0</v>
      </c>
      <c r="N32" s="502">
        <f>'План НП'!D31</f>
        <v>11</v>
      </c>
      <c r="O32" s="503">
        <f>'План НП'!U31</f>
        <v>120</v>
      </c>
      <c r="P32" s="265" t="str">
        <f>'Основні дані'!$B$1</f>
        <v>Е-М420заочна</v>
      </c>
    </row>
    <row r="33" spans="1:16" s="156" customFormat="1" ht="22.5" customHeight="1" thickBot="1">
      <c r="A33" s="269" t="str">
        <f>'План НП'!A32</f>
        <v>3</v>
      </c>
      <c r="B33" s="269" t="str">
        <f>'План НП'!B32</f>
        <v>Дисципліни вільного вибору</v>
      </c>
      <c r="C33" s="302">
        <f>'План НП'!F32</f>
        <v>42</v>
      </c>
      <c r="D33" s="302">
        <f>'План НП'!G32</f>
        <v>990</v>
      </c>
      <c r="E33" s="270"/>
      <c r="F33" s="271"/>
      <c r="G33" s="271"/>
      <c r="H33" s="271"/>
      <c r="I33" s="271"/>
      <c r="J33" s="271"/>
      <c r="K33" s="271"/>
      <c r="L33" s="272"/>
      <c r="M33" s="299">
        <f>'План НП'!C32</f>
        <v>0</v>
      </c>
      <c r="N33" s="300">
        <f>'План НП'!D32</f>
        <v>0</v>
      </c>
      <c r="O33" s="512" t="str">
        <f>IF(C33=0,0%,CONCATENATE(ROUND(C33*100/IF('Основні дані'!B22=1.9,120,IF('Основні дані'!B22=1.4,90)),1),"%"))</f>
        <v>46,7%</v>
      </c>
      <c r="P33" s="265" t="str">
        <f>'Основні дані'!$B$1</f>
        <v>Е-М420заочна</v>
      </c>
    </row>
    <row r="34" spans="1:16" s="157" customFormat="1" ht="15.75">
      <c r="A34" s="466" t="str">
        <f>'План НП'!A33</f>
        <v>3.1</v>
      </c>
      <c r="B34" s="467" t="str">
        <f>'План НП'!B33</f>
        <v>Дисципліни вільного вибору професійної підготовки за блоками</v>
      </c>
      <c r="C34" s="468">
        <f>'План НП'!F33</f>
        <v>33</v>
      </c>
      <c r="D34" s="468">
        <f>'План НП'!G33</f>
        <v>990</v>
      </c>
      <c r="E34" s="469"/>
      <c r="F34" s="470"/>
      <c r="G34" s="470"/>
      <c r="H34" s="470"/>
      <c r="I34" s="470"/>
      <c r="J34" s="470"/>
      <c r="K34" s="470"/>
      <c r="L34" s="471"/>
      <c r="M34" s="472">
        <f>'План НП'!C33</f>
        <v>0</v>
      </c>
      <c r="N34" s="472">
        <f>'План НП'!D33</f>
        <v>0</v>
      </c>
      <c r="O34" s="473">
        <f>'План НП'!U33</f>
        <v>0</v>
      </c>
      <c r="P34" s="265" t="str">
        <f>'Основні дані'!$B$1</f>
        <v>Е-М420заочна</v>
      </c>
    </row>
    <row r="35" spans="1:16" s="157" customFormat="1" ht="15.75">
      <c r="A35" s="474" t="str">
        <f>'План НП'!A34</f>
        <v>3.1.1</v>
      </c>
      <c r="B35" s="476" t="str">
        <f>'План НП'!B34</f>
        <v>Блок дисциплін 01 "Енергогенеруючі технології та установки"</v>
      </c>
      <c r="C35" s="477">
        <f>'План НП'!F34</f>
        <v>33</v>
      </c>
      <c r="D35" s="477">
        <f>'План НП'!G34</f>
        <v>990</v>
      </c>
      <c r="E35" s="478"/>
      <c r="F35" s="479"/>
      <c r="G35" s="479"/>
      <c r="H35" s="479"/>
      <c r="I35" s="479"/>
      <c r="J35" s="479"/>
      <c r="K35" s="479"/>
      <c r="L35" s="480"/>
      <c r="M35" s="481">
        <f>'План НП'!C34</f>
        <v>0</v>
      </c>
      <c r="N35" s="481">
        <f>'План НП'!D34</f>
        <v>0</v>
      </c>
      <c r="O35" s="475">
        <f>'План НП'!U34</f>
        <v>0</v>
      </c>
      <c r="P35" s="265" t="str">
        <f>'Основні дані'!$B$1</f>
        <v>Е-М420заочна</v>
      </c>
    </row>
    <row r="36" spans="1:16" s="157" customFormat="1" ht="15.75">
      <c r="A36" s="273" t="str">
        <f>'План НП'!A35</f>
        <v>ВБ1.1</v>
      </c>
      <c r="B36" s="298" t="str">
        <f>'План НП'!B35</f>
        <v>Автоматизація процесів в котлах і реакторах</v>
      </c>
      <c r="C36" s="303">
        <f>'План НП'!F35</f>
        <v>4</v>
      </c>
      <c r="D36" s="303">
        <f>'План НП'!G35</f>
        <v>120</v>
      </c>
      <c r="E36" s="274"/>
      <c r="F36" s="275"/>
      <c r="G36" s="275"/>
      <c r="H36" s="275"/>
      <c r="I36" s="275"/>
      <c r="J36" s="275"/>
      <c r="K36" s="275"/>
      <c r="L36" s="276"/>
      <c r="M36" s="301" t="str">
        <f>'План НП'!C35</f>
        <v>9</v>
      </c>
      <c r="N36" s="301">
        <f>'План НП'!D35</f>
        <v>0</v>
      </c>
      <c r="O36" s="277">
        <f>'План НП'!U35</f>
        <v>121</v>
      </c>
      <c r="P36" s="265" t="str">
        <f>'Основні дані'!$B$1</f>
        <v>Е-М420заочна</v>
      </c>
    </row>
    <row r="37" spans="1:16" s="157" customFormat="1" ht="18.75" customHeight="1">
      <c r="A37" s="273" t="str">
        <f>'План НП'!A36</f>
        <v>ВБ1.2</v>
      </c>
      <c r="B37" s="298" t="str">
        <f>'План НП'!B36</f>
        <v>Захист довкілля на теплових електричних станціях і атомних електричних станціях</v>
      </c>
      <c r="C37" s="303">
        <f>'План НП'!F36</f>
        <v>4</v>
      </c>
      <c r="D37" s="303">
        <f>'План НП'!G36</f>
        <v>120</v>
      </c>
      <c r="E37" s="274"/>
      <c r="F37" s="275"/>
      <c r="G37" s="275"/>
      <c r="H37" s="275"/>
      <c r="I37" s="275"/>
      <c r="J37" s="275"/>
      <c r="K37" s="275"/>
      <c r="L37" s="276"/>
      <c r="M37" s="301" t="str">
        <f>'План НП'!C36</f>
        <v>9</v>
      </c>
      <c r="N37" s="301">
        <f>'План НП'!D36</f>
        <v>0</v>
      </c>
      <c r="O37" s="277">
        <f>'План НП'!U36</f>
        <v>121</v>
      </c>
      <c r="P37" s="265" t="str">
        <f>'Основні дані'!$B$1</f>
        <v>Е-М420заочна</v>
      </c>
    </row>
    <row r="38" spans="1:16" s="157" customFormat="1" ht="15.75">
      <c r="A38" s="273" t="str">
        <f>'План НП'!A37</f>
        <v>ВБ1.3</v>
      </c>
      <c r="B38" s="298" t="str">
        <f>'План НП'!B37</f>
        <v>Енерготехнологічні та утилізаційні котли</v>
      </c>
      <c r="C38" s="303">
        <f>'План НП'!F37</f>
        <v>5</v>
      </c>
      <c r="D38" s="303">
        <f>'План НП'!G37</f>
        <v>150</v>
      </c>
      <c r="E38" s="274"/>
      <c r="F38" s="275"/>
      <c r="G38" s="275"/>
      <c r="H38" s="275"/>
      <c r="I38" s="275"/>
      <c r="J38" s="275"/>
      <c r="K38" s="275"/>
      <c r="L38" s="276"/>
      <c r="M38" s="301" t="str">
        <f>'План НП'!C37</f>
        <v>9</v>
      </c>
      <c r="N38" s="301">
        <f>'План НП'!D37</f>
        <v>0</v>
      </c>
      <c r="O38" s="277">
        <f>'План НП'!U37</f>
        <v>121</v>
      </c>
      <c r="P38" s="265" t="str">
        <f>'Основні дані'!$B$1</f>
        <v>Е-М420заочна</v>
      </c>
    </row>
    <row r="39" spans="1:16" s="157" customFormat="1" ht="15.75">
      <c r="A39" s="273" t="str">
        <f>'План НП'!A38</f>
        <v>ВБ1.4</v>
      </c>
      <c r="B39" s="298" t="str">
        <f>'План НП'!B38</f>
        <v>Сучасний стан та перспективи розвитку котло- і реакторобудування</v>
      </c>
      <c r="C39" s="303">
        <f>'План НП'!F38</f>
        <v>3</v>
      </c>
      <c r="D39" s="303">
        <f>'План НП'!G38</f>
        <v>90</v>
      </c>
      <c r="E39" s="274"/>
      <c r="F39" s="275"/>
      <c r="G39" s="275"/>
      <c r="H39" s="275"/>
      <c r="I39" s="275"/>
      <c r="J39" s="275"/>
      <c r="K39" s="275"/>
      <c r="L39" s="276"/>
      <c r="M39" s="301">
        <f>'План НП'!C38</f>
        <v>0</v>
      </c>
      <c r="N39" s="301" t="str">
        <f>'План НП'!D38</f>
        <v>9</v>
      </c>
      <c r="O39" s="277">
        <f>'План НП'!U38</f>
        <v>121</v>
      </c>
      <c r="P39" s="265" t="str">
        <f>'Основні дані'!$B$1</f>
        <v>Е-М420заочна</v>
      </c>
    </row>
    <row r="40" spans="1:16" s="157" customFormat="1" ht="15.75">
      <c r="A40" s="273" t="str">
        <f>'План НП'!A39</f>
        <v>ВБ1.5</v>
      </c>
      <c r="B40" s="298" t="str">
        <f>'План НП'!B39</f>
        <v>Експлуатація котлів і реакторів</v>
      </c>
      <c r="C40" s="303">
        <f>'План НП'!F39</f>
        <v>4</v>
      </c>
      <c r="D40" s="303">
        <f>'План НП'!G39</f>
        <v>120</v>
      </c>
      <c r="E40" s="274"/>
      <c r="F40" s="275"/>
      <c r="G40" s="275"/>
      <c r="H40" s="275"/>
      <c r="I40" s="275"/>
      <c r="J40" s="275"/>
      <c r="K40" s="275"/>
      <c r="L40" s="276"/>
      <c r="M40" s="301" t="str">
        <f>'План НП'!C39</f>
        <v>10</v>
      </c>
      <c r="N40" s="301">
        <f>'План НП'!D39</f>
        <v>0</v>
      </c>
      <c r="O40" s="277">
        <f>'План НП'!U39</f>
        <v>121</v>
      </c>
      <c r="P40" s="265" t="str">
        <f>'Основні дані'!$B$1</f>
        <v>Е-М420заочна</v>
      </c>
    </row>
    <row r="41" spans="1:16" s="157" customFormat="1" ht="15.75">
      <c r="A41" s="273" t="str">
        <f>'План НП'!A40</f>
        <v>ВБ1.6</v>
      </c>
      <c r="B41" s="298" t="str">
        <f>'План НП'!B40</f>
        <v>Конструкційні особливості котлів і реакторів</v>
      </c>
      <c r="C41" s="303">
        <f>'План НП'!F40</f>
        <v>5</v>
      </c>
      <c r="D41" s="303">
        <f>'План НП'!G40</f>
        <v>150</v>
      </c>
      <c r="E41" s="274"/>
      <c r="F41" s="275"/>
      <c r="G41" s="275"/>
      <c r="H41" s="275"/>
      <c r="I41" s="275"/>
      <c r="J41" s="275"/>
      <c r="K41" s="275"/>
      <c r="L41" s="276"/>
      <c r="M41" s="301" t="str">
        <f>'План НП'!C40</f>
        <v>9</v>
      </c>
      <c r="N41" s="301">
        <f>'План НП'!D40</f>
        <v>0</v>
      </c>
      <c r="O41" s="277">
        <f>'План НП'!U40</f>
        <v>121</v>
      </c>
      <c r="P41" s="265" t="str">
        <f>'Основні дані'!$B$1</f>
        <v>Е-М420заочна</v>
      </c>
    </row>
    <row r="42" spans="1:16" s="157" customFormat="1" ht="15.75">
      <c r="A42" s="273" t="str">
        <f>'План НП'!A41</f>
        <v>ВБ1.7</v>
      </c>
      <c r="B42" s="298" t="str">
        <f>'План НП'!B41</f>
        <v>Енергозаощаджуючі технології котло- і реакторобудування</v>
      </c>
      <c r="C42" s="303">
        <f>'План НП'!F41</f>
        <v>4</v>
      </c>
      <c r="D42" s="303">
        <f>'План НП'!G41</f>
        <v>120</v>
      </c>
      <c r="E42" s="274"/>
      <c r="F42" s="275"/>
      <c r="G42" s="275"/>
      <c r="H42" s="275"/>
      <c r="I42" s="275"/>
      <c r="J42" s="275"/>
      <c r="K42" s="275"/>
      <c r="L42" s="276"/>
      <c r="M42" s="301" t="str">
        <f>'План НП'!C41</f>
        <v>10</v>
      </c>
      <c r="N42" s="301">
        <f>'План НП'!D41</f>
        <v>0</v>
      </c>
      <c r="O42" s="277">
        <f>'План НП'!U41</f>
        <v>121</v>
      </c>
      <c r="P42" s="265" t="str">
        <f>'Основні дані'!$B$1</f>
        <v>Е-М420заочна</v>
      </c>
    </row>
    <row r="43" spans="1:16" s="157" customFormat="1" ht="15.75">
      <c r="A43" s="273" t="str">
        <f>'План НП'!A42</f>
        <v>ВБ1.8</v>
      </c>
      <c r="B43" s="298" t="str">
        <f>'План НП'!B42</f>
        <v>Основи надійності котлів і реакторів</v>
      </c>
      <c r="C43" s="303">
        <f>'План НП'!F42</f>
        <v>4</v>
      </c>
      <c r="D43" s="303">
        <f>'План НП'!G42</f>
        <v>120</v>
      </c>
      <c r="E43" s="274"/>
      <c r="F43" s="275"/>
      <c r="G43" s="275"/>
      <c r="H43" s="275"/>
      <c r="I43" s="275"/>
      <c r="J43" s="275"/>
      <c r="K43" s="275"/>
      <c r="L43" s="276"/>
      <c r="M43" s="301" t="str">
        <f>'План НП'!C42</f>
        <v>10</v>
      </c>
      <c r="N43" s="301">
        <f>'План НП'!D42</f>
        <v>0</v>
      </c>
      <c r="O43" s="277">
        <f>'План НП'!U42</f>
        <v>121</v>
      </c>
      <c r="P43" s="265" t="str">
        <f>'Основні дані'!$B$1</f>
        <v>Е-М420заочна</v>
      </c>
    </row>
    <row r="44" spans="1:16" s="157" customFormat="1" ht="15.75" hidden="1">
      <c r="A44" s="273" t="str">
        <f>'План НП'!A43</f>
        <v>ВБ1.9</v>
      </c>
      <c r="B44" s="298">
        <f>'План НП'!B43</f>
        <v>0</v>
      </c>
      <c r="C44" s="303">
        <f>'План НП'!F43</f>
        <v>0</v>
      </c>
      <c r="D44" s="303">
        <f>'План НП'!G43</f>
        <v>0</v>
      </c>
      <c r="E44" s="274"/>
      <c r="F44" s="275"/>
      <c r="G44" s="275"/>
      <c r="H44" s="275"/>
      <c r="I44" s="275"/>
      <c r="J44" s="275"/>
      <c r="K44" s="275"/>
      <c r="L44" s="276"/>
      <c r="M44" s="301">
        <f>'План НП'!C43</f>
        <v>0</v>
      </c>
      <c r="N44" s="301">
        <f>'План НП'!D43</f>
        <v>0</v>
      </c>
      <c r="O44" s="277">
        <f>'План НП'!U43</f>
        <v>0</v>
      </c>
      <c r="P44" s="265" t="str">
        <f>'Основні дані'!$B$1</f>
        <v>Е-М420заочна</v>
      </c>
    </row>
    <row r="45" spans="1:16" s="157" customFormat="1" ht="15.75" hidden="1">
      <c r="A45" s="273" t="str">
        <f>'План НП'!A44</f>
        <v>ВБ1.10</v>
      </c>
      <c r="B45" s="298">
        <f>'План НП'!B44</f>
        <v>0</v>
      </c>
      <c r="C45" s="303">
        <f>'План НП'!F44</f>
        <v>0</v>
      </c>
      <c r="D45" s="303">
        <f>'План НП'!G44</f>
        <v>0</v>
      </c>
      <c r="E45" s="274"/>
      <c r="F45" s="275"/>
      <c r="G45" s="275"/>
      <c r="H45" s="275"/>
      <c r="I45" s="275"/>
      <c r="J45" s="275"/>
      <c r="K45" s="275"/>
      <c r="L45" s="276"/>
      <c r="M45" s="301">
        <f>'План НП'!C44</f>
        <v>0</v>
      </c>
      <c r="N45" s="301">
        <f>'План НП'!D44</f>
        <v>0</v>
      </c>
      <c r="O45" s="277">
        <f>'План НП'!U44</f>
        <v>0</v>
      </c>
      <c r="P45" s="265" t="str">
        <f>'Основні дані'!$B$1</f>
        <v>Е-М420заочна</v>
      </c>
    </row>
    <row r="46" spans="1:16" s="157" customFormat="1" ht="15.75">
      <c r="A46" s="474" t="str">
        <f>'План НП'!A45</f>
        <v>3.1.2</v>
      </c>
      <c r="B46" s="476" t="str">
        <f>'План НП'!B45</f>
        <v>Блок дисциплін 02 "Парогенератори і реактори атомних електричних станцій"</v>
      </c>
      <c r="C46" s="477">
        <f>'План НП'!F45</f>
        <v>33</v>
      </c>
      <c r="D46" s="477">
        <f>'План НП'!G45</f>
        <v>990</v>
      </c>
      <c r="E46" s="478"/>
      <c r="F46" s="479"/>
      <c r="G46" s="479"/>
      <c r="H46" s="479"/>
      <c r="I46" s="479"/>
      <c r="J46" s="479"/>
      <c r="K46" s="479"/>
      <c r="L46" s="480"/>
      <c r="M46" s="481">
        <f>'План НП'!C45</f>
        <v>0</v>
      </c>
      <c r="N46" s="481">
        <f>'План НП'!D45</f>
        <v>0</v>
      </c>
      <c r="O46" s="475">
        <f>'План НП'!U45</f>
        <v>0</v>
      </c>
      <c r="P46" s="265" t="str">
        <f>'Основні дані'!$B$1</f>
        <v>Е-М420заочна</v>
      </c>
    </row>
    <row r="47" spans="1:16" s="157" customFormat="1" ht="31.5">
      <c r="A47" s="273" t="str">
        <f>'План НП'!A46</f>
        <v>ВБ2.1</v>
      </c>
      <c r="B47" s="298" t="str">
        <f>'План НП'!B46</f>
        <v>Автоматизація процесів в водо-водяних енергетичних реакторах  атомних електричних станцій </v>
      </c>
      <c r="C47" s="303">
        <f>'План НП'!F46</f>
        <v>4</v>
      </c>
      <c r="D47" s="303">
        <f>'План НП'!G46</f>
        <v>120</v>
      </c>
      <c r="E47" s="274"/>
      <c r="F47" s="275"/>
      <c r="G47" s="275"/>
      <c r="H47" s="275"/>
      <c r="I47" s="275"/>
      <c r="J47" s="275"/>
      <c r="K47" s="275"/>
      <c r="L47" s="276"/>
      <c r="M47" s="301" t="str">
        <f>'План НП'!C46</f>
        <v>9</v>
      </c>
      <c r="N47" s="301">
        <f>'План НП'!D46</f>
        <v>0</v>
      </c>
      <c r="O47" s="277">
        <f>'План НП'!U46</f>
        <v>121</v>
      </c>
      <c r="P47" s="265" t="str">
        <f>'Основні дані'!$B$1</f>
        <v>Е-М420заочна</v>
      </c>
    </row>
    <row r="48" spans="1:16" s="157" customFormat="1" ht="15.75">
      <c r="A48" s="273" t="str">
        <f>'План НП'!A47</f>
        <v>ВБ2.2</v>
      </c>
      <c r="B48" s="298" t="str">
        <f>'План НП'!B47</f>
        <v>Захист довкілля на атомних електричних станціях</v>
      </c>
      <c r="C48" s="303">
        <f>'План НП'!F47</f>
        <v>4</v>
      </c>
      <c r="D48" s="303">
        <f>'План НП'!G47</f>
        <v>120</v>
      </c>
      <c r="E48" s="274"/>
      <c r="F48" s="275"/>
      <c r="G48" s="275"/>
      <c r="H48" s="275"/>
      <c r="I48" s="275"/>
      <c r="J48" s="275"/>
      <c r="K48" s="275"/>
      <c r="L48" s="276"/>
      <c r="M48" s="301" t="str">
        <f>'План НП'!C47</f>
        <v>9</v>
      </c>
      <c r="N48" s="301">
        <f>'План НП'!D47</f>
        <v>0</v>
      </c>
      <c r="O48" s="277">
        <f>'План НП'!U47</f>
        <v>121</v>
      </c>
      <c r="P48" s="265" t="str">
        <f>'Основні дані'!$B$1</f>
        <v>Е-М420заочна</v>
      </c>
    </row>
    <row r="49" spans="1:16" s="157" customFormat="1" ht="31.5">
      <c r="A49" s="273" t="str">
        <f>'План НП'!A48</f>
        <v>ВБ2.3</v>
      </c>
      <c r="B49" s="298" t="str">
        <f>'План НП'!B48</f>
        <v>Теплогідравлічні процеси в парогенераторах  та ядерних енергетичних реакторах атомних електричних станцій </v>
      </c>
      <c r="C49" s="303">
        <f>'План НП'!F48</f>
        <v>5</v>
      </c>
      <c r="D49" s="303">
        <f>'План НП'!G48</f>
        <v>150</v>
      </c>
      <c r="E49" s="274"/>
      <c r="F49" s="275"/>
      <c r="G49" s="275"/>
      <c r="H49" s="275"/>
      <c r="I49" s="275"/>
      <c r="J49" s="275"/>
      <c r="K49" s="275"/>
      <c r="L49" s="276"/>
      <c r="M49" s="301" t="str">
        <f>'План НП'!C48</f>
        <v>9</v>
      </c>
      <c r="N49" s="301">
        <f>'План НП'!D48</f>
        <v>0</v>
      </c>
      <c r="O49" s="277">
        <f>'План НП'!U48</f>
        <v>121</v>
      </c>
      <c r="P49" s="265" t="str">
        <f>'Основні дані'!$B$1</f>
        <v>Е-М420заочна</v>
      </c>
    </row>
    <row r="50" spans="1:16" s="157" customFormat="1" ht="31.5">
      <c r="A50" s="273" t="str">
        <f>'План НП'!A49</f>
        <v>ВБ2.4</v>
      </c>
      <c r="B50" s="298" t="str">
        <f>'План НП'!B49</f>
        <v>Ядерні енергетичні реактори та теплові схеми атомних електричних станцій  з реакторами різних типів</v>
      </c>
      <c r="C50" s="303">
        <f>'План НП'!F49</f>
        <v>3</v>
      </c>
      <c r="D50" s="303">
        <f>'План НП'!G49</f>
        <v>90</v>
      </c>
      <c r="E50" s="274"/>
      <c r="F50" s="275"/>
      <c r="G50" s="275"/>
      <c r="H50" s="275"/>
      <c r="I50" s="275"/>
      <c r="J50" s="275"/>
      <c r="K50" s="275"/>
      <c r="L50" s="276"/>
      <c r="M50" s="301">
        <f>'План НП'!C49</f>
        <v>0</v>
      </c>
      <c r="N50" s="301" t="str">
        <f>'План НП'!D49</f>
        <v>9</v>
      </c>
      <c r="O50" s="277">
        <f>'План НП'!U49</f>
        <v>121</v>
      </c>
      <c r="P50" s="265" t="str">
        <f>'Основні дані'!$B$1</f>
        <v>Е-М420заочна</v>
      </c>
    </row>
    <row r="51" spans="1:16" s="157" customFormat="1" ht="15.75">
      <c r="A51" s="273" t="str">
        <f>'План НП'!A50</f>
        <v>ВБ2.5</v>
      </c>
      <c r="B51" s="298" t="str">
        <f>'План НП'!B50</f>
        <v>Конструкційні особливості ядерних установок</v>
      </c>
      <c r="C51" s="303">
        <f>'План НП'!F50</f>
        <v>5</v>
      </c>
      <c r="D51" s="303">
        <f>'План НП'!G50</f>
        <v>150</v>
      </c>
      <c r="E51" s="274"/>
      <c r="F51" s="275"/>
      <c r="G51" s="275"/>
      <c r="H51" s="275"/>
      <c r="I51" s="275"/>
      <c r="J51" s="275"/>
      <c r="K51" s="275"/>
      <c r="L51" s="276"/>
      <c r="M51" s="301" t="str">
        <f>'План НП'!C50</f>
        <v>9</v>
      </c>
      <c r="N51" s="301">
        <f>'План НП'!D50</f>
        <v>0</v>
      </c>
      <c r="O51" s="277">
        <f>'План НП'!U50</f>
        <v>121</v>
      </c>
      <c r="P51" s="265" t="str">
        <f>'Основні дані'!$B$1</f>
        <v>Е-М420заочна</v>
      </c>
    </row>
    <row r="52" spans="1:16" s="157" customFormat="1" ht="31.5">
      <c r="A52" s="273" t="str">
        <f>'План НП'!A51</f>
        <v>ВБ2.6</v>
      </c>
      <c r="B52" s="298" t="str">
        <f>'План НП'!B51</f>
        <v>Основи конструкційних розрахунків вузлів та елементів обладнання атомних електричних станцій та  реакторів </v>
      </c>
      <c r="C52" s="303">
        <f>'План НП'!F51</f>
        <v>5</v>
      </c>
      <c r="D52" s="303">
        <f>'План НП'!G51</f>
        <v>150</v>
      </c>
      <c r="E52" s="274"/>
      <c r="F52" s="275"/>
      <c r="G52" s="275"/>
      <c r="H52" s="275"/>
      <c r="I52" s="275"/>
      <c r="J52" s="275"/>
      <c r="K52" s="275"/>
      <c r="L52" s="276"/>
      <c r="M52" s="301" t="str">
        <f>'План НП'!C51</f>
        <v>10</v>
      </c>
      <c r="N52" s="301">
        <f>'План НП'!D51</f>
        <v>0</v>
      </c>
      <c r="O52" s="277">
        <f>'План НП'!U51</f>
        <v>121</v>
      </c>
      <c r="P52" s="265" t="str">
        <f>'Основні дані'!$B$1</f>
        <v>Е-М420заочна</v>
      </c>
    </row>
    <row r="53" spans="1:16" s="157" customFormat="1" ht="15.75">
      <c r="A53" s="273" t="str">
        <f>'План НП'!A52</f>
        <v>ВБ2.7</v>
      </c>
      <c r="B53" s="298" t="str">
        <f>'План НП'!B52</f>
        <v>Енергозаощаджуючі технології в атомній енергетиці</v>
      </c>
      <c r="C53" s="303">
        <f>'План НП'!F52</f>
        <v>3</v>
      </c>
      <c r="D53" s="303">
        <f>'План НП'!G52</f>
        <v>90</v>
      </c>
      <c r="E53" s="274"/>
      <c r="F53" s="275"/>
      <c r="G53" s="275"/>
      <c r="H53" s="275"/>
      <c r="I53" s="275"/>
      <c r="J53" s="275"/>
      <c r="K53" s="275"/>
      <c r="L53" s="276"/>
      <c r="M53" s="301" t="str">
        <f>'План НП'!C52</f>
        <v>10</v>
      </c>
      <c r="N53" s="301">
        <f>'План НП'!D52</f>
        <v>0</v>
      </c>
      <c r="O53" s="277">
        <f>'План НП'!U52</f>
        <v>121</v>
      </c>
      <c r="P53" s="265" t="str">
        <f>'Основні дані'!$B$1</f>
        <v>Е-М420заочна</v>
      </c>
    </row>
    <row r="54" spans="1:16" s="157" customFormat="1" ht="15.75">
      <c r="A54" s="273" t="str">
        <f>'План НП'!A53</f>
        <v>ВБ2.8</v>
      </c>
      <c r="B54" s="298" t="str">
        <f>'План НП'!B53</f>
        <v>Основи надійності ядерних  установок</v>
      </c>
      <c r="C54" s="303">
        <f>'План НП'!F53</f>
        <v>4</v>
      </c>
      <c r="D54" s="303">
        <f>'План НП'!G53</f>
        <v>120</v>
      </c>
      <c r="E54" s="274"/>
      <c r="F54" s="275"/>
      <c r="G54" s="275"/>
      <c r="H54" s="275"/>
      <c r="I54" s="275"/>
      <c r="J54" s="275"/>
      <c r="K54" s="275"/>
      <c r="L54" s="276"/>
      <c r="M54" s="301" t="str">
        <f>'План НП'!C53</f>
        <v>10</v>
      </c>
      <c r="N54" s="301">
        <f>'План НП'!D53</f>
        <v>0</v>
      </c>
      <c r="O54" s="277">
        <f>'План НП'!U53</f>
        <v>121</v>
      </c>
      <c r="P54" s="265" t="str">
        <f>'Основні дані'!$B$1</f>
        <v>Е-М420заочна</v>
      </c>
    </row>
    <row r="55" spans="1:16" s="157" customFormat="1" ht="15.75" hidden="1">
      <c r="A55" s="273" t="str">
        <f>'План НП'!A54</f>
        <v>ВБ2.9</v>
      </c>
      <c r="B55" s="298">
        <f>'План НП'!B54</f>
        <v>0</v>
      </c>
      <c r="C55" s="303">
        <f>'План НП'!F54</f>
        <v>0</v>
      </c>
      <c r="D55" s="303">
        <f>'План НП'!G54</f>
        <v>0</v>
      </c>
      <c r="E55" s="274"/>
      <c r="F55" s="275"/>
      <c r="G55" s="275"/>
      <c r="H55" s="275"/>
      <c r="I55" s="275"/>
      <c r="J55" s="275"/>
      <c r="K55" s="275"/>
      <c r="L55" s="276"/>
      <c r="M55" s="301">
        <f>'План НП'!C54</f>
        <v>0</v>
      </c>
      <c r="N55" s="301">
        <f>'План НП'!D54</f>
        <v>0</v>
      </c>
      <c r="O55" s="277">
        <f>'План НП'!U54</f>
        <v>0</v>
      </c>
      <c r="P55" s="265" t="str">
        <f>'Основні дані'!$B$1</f>
        <v>Е-М420заочна</v>
      </c>
    </row>
    <row r="56" spans="1:16" s="157" customFormat="1" ht="15.75" hidden="1">
      <c r="A56" s="273" t="str">
        <f>'План НП'!A55</f>
        <v>ВБ2.10</v>
      </c>
      <c r="B56" s="298">
        <f>'План НП'!B55</f>
        <v>0</v>
      </c>
      <c r="C56" s="303">
        <f>'План НП'!F55</f>
        <v>0</v>
      </c>
      <c r="D56" s="303">
        <f>'План НП'!G55</f>
        <v>0</v>
      </c>
      <c r="E56" s="274"/>
      <c r="F56" s="275"/>
      <c r="G56" s="275"/>
      <c r="H56" s="275"/>
      <c r="I56" s="275"/>
      <c r="J56" s="275"/>
      <c r="K56" s="275"/>
      <c r="L56" s="276"/>
      <c r="M56" s="301">
        <f>'План НП'!C55</f>
        <v>0</v>
      </c>
      <c r="N56" s="301">
        <f>'План НП'!D55</f>
        <v>0</v>
      </c>
      <c r="O56" s="277">
        <f>'План НП'!U55</f>
        <v>0</v>
      </c>
      <c r="P56" s="265" t="str">
        <f>'Основні дані'!$B$1</f>
        <v>Е-М420заочна</v>
      </c>
    </row>
    <row r="57" spans="1:16" s="157" customFormat="1" ht="15.75">
      <c r="A57" s="474" t="str">
        <f>'План НП'!A56</f>
        <v>3.1.3</v>
      </c>
      <c r="B57" s="476" t="str">
        <f>'План НП'!B56</f>
        <v>Блок дисциплін 03 "Теплові процеси в енергетичному обладнанні"</v>
      </c>
      <c r="C57" s="683">
        <f>'План НП'!F56</f>
        <v>33</v>
      </c>
      <c r="D57" s="683">
        <f>'План НП'!G56</f>
        <v>990</v>
      </c>
      <c r="E57" s="684"/>
      <c r="F57" s="685"/>
      <c r="G57" s="685"/>
      <c r="H57" s="685"/>
      <c r="I57" s="685"/>
      <c r="J57" s="685"/>
      <c r="K57" s="685"/>
      <c r="L57" s="686"/>
      <c r="M57" s="687">
        <f>'План НП'!C56</f>
        <v>0</v>
      </c>
      <c r="N57" s="481">
        <f>'План НП'!D56</f>
        <v>0</v>
      </c>
      <c r="O57" s="475">
        <f>'План НП'!U56</f>
        <v>0</v>
      </c>
      <c r="P57" s="265" t="str">
        <f>'Основні дані'!$B$1</f>
        <v>Е-М420заочна</v>
      </c>
    </row>
    <row r="58" spans="1:16" s="157" customFormat="1" ht="15.75">
      <c r="A58" s="273" t="str">
        <f>'План НП'!A57</f>
        <v>ВБ3.1</v>
      </c>
      <c r="B58" s="298" t="str">
        <f>'План НП'!B57</f>
        <v>Конструкційні особливості теплоенергетичних установок</v>
      </c>
      <c r="C58" s="303">
        <f>'План НП'!F57</f>
        <v>5</v>
      </c>
      <c r="D58" s="303">
        <f>'План НП'!G57</f>
        <v>150</v>
      </c>
      <c r="E58" s="274"/>
      <c r="F58" s="275"/>
      <c r="G58" s="275"/>
      <c r="H58" s="275"/>
      <c r="I58" s="275"/>
      <c r="J58" s="275"/>
      <c r="K58" s="275"/>
      <c r="L58" s="276"/>
      <c r="M58" s="301" t="str">
        <f>'План НП'!C57</f>
        <v>9</v>
      </c>
      <c r="N58" s="301">
        <f>'План НП'!D57</f>
        <v>0</v>
      </c>
      <c r="O58" s="277">
        <f>'План НП'!U57</f>
        <v>122</v>
      </c>
      <c r="P58" s="265" t="str">
        <f>'Основні дані'!$B$1</f>
        <v>Е-М420заочна</v>
      </c>
    </row>
    <row r="59" spans="1:16" s="157" customFormat="1" ht="15.75">
      <c r="A59" s="273" t="str">
        <f>'План НП'!A58</f>
        <v>ВБ3.2</v>
      </c>
      <c r="B59" s="298" t="str">
        <f>'План НП'!B58</f>
        <v>Теорія пограничного шару</v>
      </c>
      <c r="C59" s="303">
        <f>'План НП'!F58</f>
        <v>3</v>
      </c>
      <c r="D59" s="303">
        <f>'План НП'!G58</f>
        <v>90</v>
      </c>
      <c r="E59" s="274"/>
      <c r="F59" s="275"/>
      <c r="G59" s="275"/>
      <c r="H59" s="275"/>
      <c r="I59" s="275"/>
      <c r="J59" s="275"/>
      <c r="K59" s="275"/>
      <c r="L59" s="276"/>
      <c r="M59" s="301">
        <f>'План НП'!C58</f>
        <v>0</v>
      </c>
      <c r="N59" s="301" t="str">
        <f>'План НП'!D58</f>
        <v>9</v>
      </c>
      <c r="O59" s="277">
        <f>'План НП'!U58</f>
        <v>122</v>
      </c>
      <c r="P59" s="265" t="str">
        <f>'Основні дані'!$B$1</f>
        <v>Е-М420заочна</v>
      </c>
    </row>
    <row r="60" spans="1:16" s="157" customFormat="1" ht="15.75">
      <c r="A60" s="273" t="str">
        <f>'План НП'!A59</f>
        <v>ВБ3.3</v>
      </c>
      <c r="B60" s="298" t="str">
        <f>'План НП'!B59</f>
        <v>Вентиляція і кондиціювання повітря</v>
      </c>
      <c r="C60" s="303">
        <f>'План НП'!F59</f>
        <v>5</v>
      </c>
      <c r="D60" s="303">
        <f>'План НП'!G59</f>
        <v>150</v>
      </c>
      <c r="E60" s="274"/>
      <c r="F60" s="275"/>
      <c r="G60" s="275"/>
      <c r="H60" s="275"/>
      <c r="I60" s="275"/>
      <c r="J60" s="275"/>
      <c r="K60" s="275"/>
      <c r="L60" s="276"/>
      <c r="M60" s="301" t="str">
        <f>'План НП'!C59</f>
        <v>9</v>
      </c>
      <c r="N60" s="301">
        <f>'План НП'!D59</f>
        <v>0</v>
      </c>
      <c r="O60" s="277">
        <f>'План НП'!U59</f>
        <v>122</v>
      </c>
      <c r="P60" s="265" t="str">
        <f>'Основні дані'!$B$1</f>
        <v>Е-М420заочна</v>
      </c>
    </row>
    <row r="61" spans="1:16" s="157" customFormat="1" ht="15.75">
      <c r="A61" s="273" t="str">
        <f>'План НП'!A60</f>
        <v>ВБ3.4</v>
      </c>
      <c r="B61" s="298" t="str">
        <f>'План НП'!B60</f>
        <v>Тепловий стан елементів енергетичного обладнання</v>
      </c>
      <c r="C61" s="303">
        <f>'План НП'!F60</f>
        <v>4</v>
      </c>
      <c r="D61" s="303">
        <f>'План НП'!G60</f>
        <v>120</v>
      </c>
      <c r="E61" s="274"/>
      <c r="F61" s="275"/>
      <c r="G61" s="275"/>
      <c r="H61" s="275"/>
      <c r="I61" s="275"/>
      <c r="J61" s="275"/>
      <c r="K61" s="275"/>
      <c r="L61" s="276"/>
      <c r="M61" s="301" t="str">
        <f>'План НП'!C60</f>
        <v>9</v>
      </c>
      <c r="N61" s="301">
        <f>'План НП'!D60</f>
        <v>0</v>
      </c>
      <c r="O61" s="277">
        <f>'План НП'!U60</f>
        <v>122</v>
      </c>
      <c r="P61" s="265" t="str">
        <f>'Основні дані'!$B$1</f>
        <v>Е-М420заочна</v>
      </c>
    </row>
    <row r="62" spans="1:16" s="157" customFormat="1" ht="15.75">
      <c r="A62" s="273" t="str">
        <f>'План НП'!A61</f>
        <v>ВБ3.5</v>
      </c>
      <c r="B62" s="298" t="str">
        <f>'План НП'!B61</f>
        <v>Газоперекачувальні станції та газові мережі</v>
      </c>
      <c r="C62" s="303">
        <f>'План НП'!F61</f>
        <v>4</v>
      </c>
      <c r="D62" s="303">
        <f>'План НП'!G61</f>
        <v>120</v>
      </c>
      <c r="E62" s="274"/>
      <c r="F62" s="275"/>
      <c r="G62" s="275"/>
      <c r="H62" s="275"/>
      <c r="I62" s="275"/>
      <c r="J62" s="275"/>
      <c r="K62" s="275"/>
      <c r="L62" s="276"/>
      <c r="M62" s="301" t="str">
        <f>'План НП'!C61</f>
        <v>9</v>
      </c>
      <c r="N62" s="301">
        <f>'План НП'!D61</f>
        <v>0</v>
      </c>
      <c r="O62" s="277">
        <f>'План НП'!U61</f>
        <v>122</v>
      </c>
      <c r="P62" s="265" t="str">
        <f>'Основні дані'!$B$1</f>
        <v>Е-М420заочна</v>
      </c>
    </row>
    <row r="63" spans="1:16" s="157" customFormat="1" ht="15.75">
      <c r="A63" s="273" t="str">
        <f>'План НП'!A62</f>
        <v>ВБ3.6</v>
      </c>
      <c r="B63" s="298" t="str">
        <f>'План НП'!B62</f>
        <v>Енергозаощаджуючі технології в енергетиці</v>
      </c>
      <c r="C63" s="303">
        <f>'План НП'!F62</f>
        <v>3</v>
      </c>
      <c r="D63" s="303">
        <f>'План НП'!G62</f>
        <v>90</v>
      </c>
      <c r="E63" s="274"/>
      <c r="F63" s="275"/>
      <c r="G63" s="275"/>
      <c r="H63" s="275"/>
      <c r="I63" s="275"/>
      <c r="J63" s="275"/>
      <c r="K63" s="275"/>
      <c r="L63" s="276"/>
      <c r="M63" s="301" t="str">
        <f>'План НП'!C62</f>
        <v>10</v>
      </c>
      <c r="N63" s="301">
        <f>'План НП'!D62</f>
        <v>0</v>
      </c>
      <c r="O63" s="277">
        <f>'План НП'!U62</f>
        <v>122</v>
      </c>
      <c r="P63" s="265" t="str">
        <f>'Основні дані'!$B$1</f>
        <v>Е-М420заочна</v>
      </c>
    </row>
    <row r="64" spans="1:16" s="157" customFormat="1" ht="15.75">
      <c r="A64" s="273" t="str">
        <f>'План НП'!A63</f>
        <v>ВБ3.7</v>
      </c>
      <c r="B64" s="298" t="str">
        <f>'План НП'!B63</f>
        <v>Основи надійності теплоенергетичного устаткування</v>
      </c>
      <c r="C64" s="303">
        <f>'План НП'!F63</f>
        <v>4</v>
      </c>
      <c r="D64" s="303">
        <f>'План НП'!G63</f>
        <v>120</v>
      </c>
      <c r="E64" s="274"/>
      <c r="F64" s="275"/>
      <c r="G64" s="275"/>
      <c r="H64" s="275"/>
      <c r="I64" s="275"/>
      <c r="J64" s="275"/>
      <c r="K64" s="275"/>
      <c r="L64" s="276"/>
      <c r="M64" s="301" t="str">
        <f>'План НП'!C63</f>
        <v>10</v>
      </c>
      <c r="N64" s="301">
        <f>'План НП'!D63</f>
        <v>0</v>
      </c>
      <c r="O64" s="277">
        <f>'План НП'!U63</f>
        <v>122</v>
      </c>
      <c r="P64" s="265" t="str">
        <f>'Основні дані'!$B$1</f>
        <v>Е-М420заочна</v>
      </c>
    </row>
    <row r="65" spans="1:16" s="157" customFormat="1" ht="15.75">
      <c r="A65" s="273" t="str">
        <f>'План НП'!A64</f>
        <v>ВБ3.8</v>
      </c>
      <c r="B65" s="298" t="str">
        <f>'План НП'!B64</f>
        <v>Теплофізичні процеси у конденсаційних установках</v>
      </c>
      <c r="C65" s="303">
        <f>'План НП'!F64</f>
        <v>5</v>
      </c>
      <c r="D65" s="303">
        <f>'План НП'!G64</f>
        <v>150</v>
      </c>
      <c r="E65" s="274"/>
      <c r="F65" s="275"/>
      <c r="G65" s="275"/>
      <c r="H65" s="275"/>
      <c r="I65" s="275"/>
      <c r="J65" s="275"/>
      <c r="K65" s="275"/>
      <c r="L65" s="276"/>
      <c r="M65" s="301" t="str">
        <f>'План НП'!C64</f>
        <v>10</v>
      </c>
      <c r="N65" s="301">
        <f>'План НП'!D64</f>
        <v>0</v>
      </c>
      <c r="O65" s="277">
        <f>'План НП'!U64</f>
        <v>122</v>
      </c>
      <c r="P65" s="265" t="str">
        <f>'Основні дані'!$B$1</f>
        <v>Е-М420заочна</v>
      </c>
    </row>
    <row r="66" spans="1:16" s="157" customFormat="1" ht="15.75" hidden="1">
      <c r="A66" s="273" t="str">
        <f>'План НП'!A65</f>
        <v>ВБ3.9</v>
      </c>
      <c r="B66" s="298">
        <f>'План НП'!B65</f>
        <v>0</v>
      </c>
      <c r="C66" s="303">
        <f>'План НП'!F65</f>
        <v>0</v>
      </c>
      <c r="D66" s="303">
        <f>'План НП'!G65</f>
        <v>0</v>
      </c>
      <c r="E66" s="274"/>
      <c r="F66" s="275"/>
      <c r="G66" s="275"/>
      <c r="H66" s="275"/>
      <c r="I66" s="275"/>
      <c r="J66" s="275"/>
      <c r="K66" s="275"/>
      <c r="L66" s="276"/>
      <c r="M66" s="301">
        <f>'План НП'!C65</f>
        <v>0</v>
      </c>
      <c r="N66" s="301">
        <f>'План НП'!D65</f>
        <v>0</v>
      </c>
      <c r="O66" s="277">
        <f>'План НП'!U65</f>
        <v>0</v>
      </c>
      <c r="P66" s="265" t="str">
        <f>'Основні дані'!$B$1</f>
        <v>Е-М420заочна</v>
      </c>
    </row>
    <row r="67" spans="1:16" s="157" customFormat="1" ht="15.75" hidden="1">
      <c r="A67" s="273" t="str">
        <f>'План НП'!A66</f>
        <v>ВБ3.10</v>
      </c>
      <c r="B67" s="298">
        <f>'План НП'!B66</f>
        <v>0</v>
      </c>
      <c r="C67" s="303">
        <f>'План НП'!F66</f>
        <v>0</v>
      </c>
      <c r="D67" s="303">
        <f>'План НП'!G66</f>
        <v>0</v>
      </c>
      <c r="E67" s="274"/>
      <c r="F67" s="275"/>
      <c r="G67" s="275"/>
      <c r="H67" s="275"/>
      <c r="I67" s="275"/>
      <c r="J67" s="275"/>
      <c r="K67" s="275"/>
      <c r="L67" s="276"/>
      <c r="M67" s="301">
        <f>'План НП'!C66</f>
        <v>0</v>
      </c>
      <c r="N67" s="301">
        <f>'План НП'!D66</f>
        <v>0</v>
      </c>
      <c r="O67" s="277">
        <f>'План НП'!U66</f>
        <v>0</v>
      </c>
      <c r="P67" s="265" t="str">
        <f>'Основні дані'!$B$1</f>
        <v>Е-М420заочна</v>
      </c>
    </row>
    <row r="68" spans="1:16" s="157" customFormat="1" ht="15.75">
      <c r="A68" s="474" t="str">
        <f>'План НП'!A67</f>
        <v>3.1.4</v>
      </c>
      <c r="B68" s="476" t="str">
        <f>'План НП'!B67</f>
        <v>Блок дисциплін 04 "Турбомашини: проектування, монтаж, експлуатація, ремонт"</v>
      </c>
      <c r="C68" s="477">
        <f>'План НП'!F67</f>
        <v>33</v>
      </c>
      <c r="D68" s="477">
        <f>'План НП'!G67</f>
        <v>990</v>
      </c>
      <c r="E68" s="478"/>
      <c r="F68" s="479"/>
      <c r="G68" s="479"/>
      <c r="H68" s="479"/>
      <c r="I68" s="479"/>
      <c r="J68" s="479"/>
      <c r="K68" s="479"/>
      <c r="L68" s="480"/>
      <c r="M68" s="481">
        <f>'План НП'!C67</f>
        <v>0</v>
      </c>
      <c r="N68" s="481">
        <f>'План НП'!D67</f>
        <v>0</v>
      </c>
      <c r="O68" s="475">
        <f>'План НП'!U67</f>
        <v>0</v>
      </c>
      <c r="P68" s="265" t="str">
        <f>'Основні дані'!$B$1</f>
        <v>Е-М420заочна</v>
      </c>
    </row>
    <row r="69" spans="1:16" s="157" customFormat="1" ht="15.75">
      <c r="A69" s="273" t="str">
        <f>'План НП'!A68</f>
        <v>ВБ4.1</v>
      </c>
      <c r="B69" s="298" t="str">
        <f>'План НП'!B68</f>
        <v>Конструкційні особливості теплоенергетичних установок</v>
      </c>
      <c r="C69" s="303">
        <f>'План НП'!F68</f>
        <v>5</v>
      </c>
      <c r="D69" s="303">
        <f>'План НП'!G68</f>
        <v>150</v>
      </c>
      <c r="E69" s="274"/>
      <c r="F69" s="275"/>
      <c r="G69" s="275"/>
      <c r="H69" s="275"/>
      <c r="I69" s="275"/>
      <c r="J69" s="275"/>
      <c r="K69" s="275"/>
      <c r="L69" s="276"/>
      <c r="M69" s="301" t="str">
        <f>'План НП'!C68</f>
        <v>9</v>
      </c>
      <c r="N69" s="301">
        <f>'План НП'!D68</f>
        <v>0</v>
      </c>
      <c r="O69" s="277">
        <f>'План НП'!U68</f>
        <v>122</v>
      </c>
      <c r="P69" s="265" t="str">
        <f>'Основні дані'!$B$1</f>
        <v>Е-М420заочна</v>
      </c>
    </row>
    <row r="70" spans="1:16" s="157" customFormat="1" ht="15.75">
      <c r="A70" s="273" t="str">
        <f>'План НП'!A69</f>
        <v>ВБ4.2</v>
      </c>
      <c r="B70" s="298" t="str">
        <f>'План НП'!B69</f>
        <v>Експлуатація енергетичного устаткування</v>
      </c>
      <c r="C70" s="303">
        <f>'План НП'!F69</f>
        <v>3</v>
      </c>
      <c r="D70" s="303">
        <f>'План НП'!G69</f>
        <v>90</v>
      </c>
      <c r="E70" s="274"/>
      <c r="F70" s="275"/>
      <c r="G70" s="275"/>
      <c r="H70" s="275"/>
      <c r="I70" s="275"/>
      <c r="J70" s="275"/>
      <c r="K70" s="275"/>
      <c r="L70" s="276"/>
      <c r="M70" s="301">
        <f>'План НП'!C69</f>
        <v>0</v>
      </c>
      <c r="N70" s="301" t="str">
        <f>'План НП'!D69</f>
        <v>9</v>
      </c>
      <c r="O70" s="277">
        <f>'План НП'!U69</f>
        <v>122</v>
      </c>
      <c r="P70" s="265" t="str">
        <f>'Основні дані'!$B$1</f>
        <v>Е-М420заочна</v>
      </c>
    </row>
    <row r="71" spans="1:16" s="157" customFormat="1" ht="15.75">
      <c r="A71" s="273" t="str">
        <f>'План НП'!A70</f>
        <v>ВБ4.3</v>
      </c>
      <c r="B71" s="298" t="str">
        <f>'План НП'!B70</f>
        <v>Конструкції і технології виробництва газових турбін</v>
      </c>
      <c r="C71" s="303">
        <f>'План НП'!F70</f>
        <v>5</v>
      </c>
      <c r="D71" s="303">
        <f>'План НП'!G70</f>
        <v>150</v>
      </c>
      <c r="E71" s="274"/>
      <c r="F71" s="275"/>
      <c r="G71" s="275"/>
      <c r="H71" s="275"/>
      <c r="I71" s="275"/>
      <c r="J71" s="275"/>
      <c r="K71" s="275"/>
      <c r="L71" s="276"/>
      <c r="M71" s="301" t="str">
        <f>'План НП'!C70</f>
        <v>9</v>
      </c>
      <c r="N71" s="301">
        <f>'План НП'!D70</f>
        <v>0</v>
      </c>
      <c r="O71" s="277">
        <f>'План НП'!U70</f>
        <v>122</v>
      </c>
      <c r="P71" s="265" t="str">
        <f>'Основні дані'!$B$1</f>
        <v>Е-М420заочна</v>
      </c>
    </row>
    <row r="72" spans="1:16" s="157" customFormat="1" ht="15.75">
      <c r="A72" s="273" t="str">
        <f>'План НП'!A71</f>
        <v>ВБ4.4</v>
      </c>
      <c r="B72" s="298" t="str">
        <f>'План НП'!B71</f>
        <v>Теплообмінні апарати</v>
      </c>
      <c r="C72" s="303">
        <f>'План НП'!F71</f>
        <v>4</v>
      </c>
      <c r="D72" s="303">
        <f>'План НП'!G71</f>
        <v>120</v>
      </c>
      <c r="E72" s="274"/>
      <c r="F72" s="275"/>
      <c r="G72" s="275"/>
      <c r="H72" s="275"/>
      <c r="I72" s="275"/>
      <c r="J72" s="275"/>
      <c r="K72" s="275"/>
      <c r="L72" s="276"/>
      <c r="M72" s="301" t="str">
        <f>'План НП'!C71</f>
        <v>9</v>
      </c>
      <c r="N72" s="301">
        <f>'План НП'!D71</f>
        <v>0</v>
      </c>
      <c r="O72" s="277">
        <f>'План НП'!U71</f>
        <v>122</v>
      </c>
      <c r="P72" s="265" t="str">
        <f>'Основні дані'!$B$1</f>
        <v>Е-М420заочна</v>
      </c>
    </row>
    <row r="73" spans="1:16" s="157" customFormat="1" ht="15.75">
      <c r="A73" s="273" t="str">
        <f>'План НП'!A72</f>
        <v>ВБ4.5</v>
      </c>
      <c r="B73" s="298" t="str">
        <f>'План НП'!B72</f>
        <v>Газоперекачувальні станції та газові мережі</v>
      </c>
      <c r="C73" s="303">
        <f>'План НП'!F72</f>
        <v>4</v>
      </c>
      <c r="D73" s="303">
        <f>'План НП'!G72</f>
        <v>120</v>
      </c>
      <c r="E73" s="274"/>
      <c r="F73" s="275"/>
      <c r="G73" s="275"/>
      <c r="H73" s="275"/>
      <c r="I73" s="275"/>
      <c r="J73" s="275"/>
      <c r="K73" s="275"/>
      <c r="L73" s="276"/>
      <c r="M73" s="301" t="str">
        <f>'План НП'!C72</f>
        <v>9</v>
      </c>
      <c r="N73" s="301">
        <f>'План НП'!D72</f>
        <v>0</v>
      </c>
      <c r="O73" s="277">
        <f>'План НП'!U72</f>
        <v>122</v>
      </c>
      <c r="P73" s="265" t="str">
        <f>'Основні дані'!$B$1</f>
        <v>Е-М420заочна</v>
      </c>
    </row>
    <row r="74" spans="1:16" s="157" customFormat="1" ht="15.75">
      <c r="A74" s="273" t="str">
        <f>'План НП'!A73</f>
        <v>ВБ4.6</v>
      </c>
      <c r="B74" s="298" t="str">
        <f>'План НП'!B73</f>
        <v>Енергозаощаджуючі технології в енергетиці</v>
      </c>
      <c r="C74" s="303">
        <f>'План НП'!F73</f>
        <v>3</v>
      </c>
      <c r="D74" s="303">
        <f>'План НП'!G73</f>
        <v>90</v>
      </c>
      <c r="E74" s="274"/>
      <c r="F74" s="275"/>
      <c r="G74" s="275"/>
      <c r="H74" s="275"/>
      <c r="I74" s="275"/>
      <c r="J74" s="275"/>
      <c r="K74" s="275"/>
      <c r="L74" s="276"/>
      <c r="M74" s="301" t="str">
        <f>'План НП'!C73</f>
        <v>10</v>
      </c>
      <c r="N74" s="301">
        <f>'План НП'!D73</f>
        <v>0</v>
      </c>
      <c r="O74" s="277">
        <f>'План НП'!U73</f>
        <v>122</v>
      </c>
      <c r="P74" s="265" t="str">
        <f>'Основні дані'!$B$1</f>
        <v>Е-М420заочна</v>
      </c>
    </row>
    <row r="75" spans="1:16" s="157" customFormat="1" ht="15.75">
      <c r="A75" s="273" t="str">
        <f>'План НП'!A74</f>
        <v>ВБ4.7</v>
      </c>
      <c r="B75" s="298" t="str">
        <f>'План НП'!B74</f>
        <v>Основи надійності теплоенергетичного устаткування</v>
      </c>
      <c r="C75" s="303">
        <f>'План НП'!F74</f>
        <v>4</v>
      </c>
      <c r="D75" s="303">
        <f>'План НП'!G74</f>
        <v>120</v>
      </c>
      <c r="E75" s="274"/>
      <c r="F75" s="275"/>
      <c r="G75" s="275"/>
      <c r="H75" s="275"/>
      <c r="I75" s="275"/>
      <c r="J75" s="275"/>
      <c r="K75" s="275"/>
      <c r="L75" s="276"/>
      <c r="M75" s="301" t="str">
        <f>'План НП'!C74</f>
        <v>10</v>
      </c>
      <c r="N75" s="301">
        <f>'План НП'!D74</f>
        <v>0</v>
      </c>
      <c r="O75" s="277">
        <f>'План НП'!U74</f>
        <v>122</v>
      </c>
      <c r="P75" s="265" t="str">
        <f>'Основні дані'!$B$1</f>
        <v>Е-М420заочна</v>
      </c>
    </row>
    <row r="76" spans="1:16" s="157" customFormat="1" ht="15.75">
      <c r="A76" s="273" t="str">
        <f>'План НП'!A75</f>
        <v>ВБ4.8</v>
      </c>
      <c r="B76" s="298" t="str">
        <f>'План НП'!B75</f>
        <v>Монтаж і ремонт теплоенергетичного устаткування</v>
      </c>
      <c r="C76" s="303">
        <f>'План НП'!F75</f>
        <v>5</v>
      </c>
      <c r="D76" s="303">
        <f>'План НП'!G75</f>
        <v>150</v>
      </c>
      <c r="E76" s="274"/>
      <c r="F76" s="275"/>
      <c r="G76" s="275"/>
      <c r="H76" s="275"/>
      <c r="I76" s="275"/>
      <c r="J76" s="275"/>
      <c r="K76" s="275"/>
      <c r="L76" s="276"/>
      <c r="M76" s="301" t="str">
        <f>'План НП'!C75</f>
        <v>10</v>
      </c>
      <c r="N76" s="301">
        <f>'План НП'!D75</f>
        <v>0</v>
      </c>
      <c r="O76" s="277">
        <f>'План НП'!U75</f>
        <v>122</v>
      </c>
      <c r="P76" s="265" t="str">
        <f>'Основні дані'!$B$1</f>
        <v>Е-М420заочна</v>
      </c>
    </row>
    <row r="77" spans="1:16" s="157" customFormat="1" ht="15.75" hidden="1">
      <c r="A77" s="273" t="str">
        <f>'План НП'!A76</f>
        <v>ВБ4.9</v>
      </c>
      <c r="B77" s="298">
        <f>'План НП'!B76</f>
        <v>0</v>
      </c>
      <c r="C77" s="303">
        <f>'План НП'!F76</f>
        <v>0</v>
      </c>
      <c r="D77" s="303">
        <f>'План НП'!G76</f>
        <v>0</v>
      </c>
      <c r="E77" s="274"/>
      <c r="F77" s="275"/>
      <c r="G77" s="275"/>
      <c r="H77" s="275"/>
      <c r="I77" s="275"/>
      <c r="J77" s="275"/>
      <c r="K77" s="275"/>
      <c r="L77" s="276"/>
      <c r="M77" s="301">
        <f>'План НП'!C76</f>
        <v>0</v>
      </c>
      <c r="N77" s="301">
        <f>'План НП'!D76</f>
        <v>0</v>
      </c>
      <c r="O77" s="277">
        <f>'План НП'!U76</f>
        <v>0</v>
      </c>
      <c r="P77" s="265" t="str">
        <f>'Основні дані'!$B$1</f>
        <v>Е-М420заочна</v>
      </c>
    </row>
    <row r="78" spans="1:16" s="157" customFormat="1" ht="15.75" hidden="1">
      <c r="A78" s="273" t="str">
        <f>'План НП'!A77</f>
        <v>ВБ4.10</v>
      </c>
      <c r="B78" s="298">
        <f>'План НП'!B77</f>
        <v>0</v>
      </c>
      <c r="C78" s="303">
        <f>'План НП'!F77</f>
        <v>0</v>
      </c>
      <c r="D78" s="303">
        <f>'План НП'!G77</f>
        <v>0</v>
      </c>
      <c r="E78" s="274"/>
      <c r="F78" s="275"/>
      <c r="G78" s="275"/>
      <c r="H78" s="275"/>
      <c r="I78" s="275"/>
      <c r="J78" s="275"/>
      <c r="K78" s="275"/>
      <c r="L78" s="276"/>
      <c r="M78" s="301">
        <f>'План НП'!C77</f>
        <v>0</v>
      </c>
      <c r="N78" s="301">
        <f>'План НП'!D77</f>
        <v>0</v>
      </c>
      <c r="O78" s="277">
        <f>'План НП'!U77</f>
        <v>0</v>
      </c>
      <c r="P78" s="265" t="str">
        <f>'Основні дані'!$B$1</f>
        <v>Е-М420заочна</v>
      </c>
    </row>
    <row r="79" spans="1:16" s="157" customFormat="1" ht="15.75">
      <c r="A79" s="474" t="str">
        <f>'План НП'!A78</f>
        <v>3.1.5</v>
      </c>
      <c r="B79" s="476" t="str">
        <f>'План НП'!B78</f>
        <v>Блок дисциплін 05 "Двигуни внутрішнього згоряння"</v>
      </c>
      <c r="C79" s="477">
        <f>'План НП'!F78</f>
        <v>33</v>
      </c>
      <c r="D79" s="477">
        <f>'План НП'!G78</f>
        <v>990</v>
      </c>
      <c r="E79" s="478"/>
      <c r="F79" s="479"/>
      <c r="G79" s="479"/>
      <c r="H79" s="479"/>
      <c r="I79" s="479"/>
      <c r="J79" s="479"/>
      <c r="K79" s="479"/>
      <c r="L79" s="480"/>
      <c r="M79" s="481">
        <f>'План НП'!C78</f>
        <v>0</v>
      </c>
      <c r="N79" s="481">
        <f>'План НП'!D78</f>
        <v>0</v>
      </c>
      <c r="O79" s="475">
        <f>'План НП'!U78</f>
        <v>0</v>
      </c>
      <c r="P79" s="265" t="str">
        <f>'Основні дані'!$B$1</f>
        <v>Е-М420заочна</v>
      </c>
    </row>
    <row r="80" spans="1:16" s="157" customFormat="1" ht="15.75">
      <c r="A80" s="273" t="str">
        <f>'План НП'!A79</f>
        <v>ВБ5.1</v>
      </c>
      <c r="B80" s="298" t="str">
        <f>'План НП'!B79</f>
        <v>Основи надійності двигунів внутрішнього згоряння</v>
      </c>
      <c r="C80" s="303">
        <f>'План НП'!F79</f>
        <v>4</v>
      </c>
      <c r="D80" s="303">
        <f>'План НП'!G79</f>
        <v>120</v>
      </c>
      <c r="E80" s="274"/>
      <c r="F80" s="275"/>
      <c r="G80" s="275"/>
      <c r="H80" s="275"/>
      <c r="I80" s="275"/>
      <c r="J80" s="275"/>
      <c r="K80" s="275"/>
      <c r="L80" s="276"/>
      <c r="M80" s="301" t="str">
        <f>'План НП'!C79</f>
        <v>9</v>
      </c>
      <c r="N80" s="301">
        <f>'План НП'!D79</f>
        <v>0</v>
      </c>
      <c r="O80" s="277">
        <f>'План НП'!U79</f>
        <v>124</v>
      </c>
      <c r="P80" s="265" t="str">
        <f>'Основні дані'!$B$1</f>
        <v>Е-М420заочна</v>
      </c>
    </row>
    <row r="81" spans="1:16" s="157" customFormat="1" ht="15.75">
      <c r="A81" s="273" t="str">
        <f>'План НП'!A80</f>
        <v>ВБ5.2</v>
      </c>
      <c r="B81" s="298" t="str">
        <f>'План НП'!B80</f>
        <v>Спеціальні розділи динаміки двигунів внутрішнього згоряння</v>
      </c>
      <c r="C81" s="303">
        <f>'План НП'!F80</f>
        <v>4</v>
      </c>
      <c r="D81" s="303">
        <f>'План НП'!G80</f>
        <v>120</v>
      </c>
      <c r="E81" s="274"/>
      <c r="F81" s="275"/>
      <c r="G81" s="275"/>
      <c r="H81" s="275"/>
      <c r="I81" s="275"/>
      <c r="J81" s="275"/>
      <c r="K81" s="275"/>
      <c r="L81" s="276"/>
      <c r="M81" s="301" t="str">
        <f>'План НП'!C80</f>
        <v>9</v>
      </c>
      <c r="N81" s="301">
        <f>'План НП'!D80</f>
        <v>0</v>
      </c>
      <c r="O81" s="277">
        <f>'План НП'!U80</f>
        <v>124</v>
      </c>
      <c r="P81" s="265" t="str">
        <f>'Основні дані'!$B$1</f>
        <v>Е-М420заочна</v>
      </c>
    </row>
    <row r="82" spans="1:16" s="157" customFormat="1" ht="15.75">
      <c r="A82" s="273" t="str">
        <f>'План НП'!A81</f>
        <v>ВБ5.3</v>
      </c>
      <c r="B82" s="298" t="str">
        <f>'План НП'!B81</f>
        <v>Прогресивні технології машинного виробництва</v>
      </c>
      <c r="C82" s="303">
        <f>'План НП'!F81</f>
        <v>3</v>
      </c>
      <c r="D82" s="303">
        <f>'План НП'!G81</f>
        <v>90</v>
      </c>
      <c r="E82" s="274"/>
      <c r="F82" s="275"/>
      <c r="G82" s="275"/>
      <c r="H82" s="275"/>
      <c r="I82" s="275"/>
      <c r="J82" s="275"/>
      <c r="K82" s="275"/>
      <c r="L82" s="276"/>
      <c r="M82" s="301" t="str">
        <f>'План НП'!C81</f>
        <v>9</v>
      </c>
      <c r="N82" s="301">
        <f>'План НП'!D81</f>
        <v>0</v>
      </c>
      <c r="O82" s="277">
        <f>'План НП'!U81</f>
        <v>124</v>
      </c>
      <c r="P82" s="265" t="str">
        <f>'Основні дані'!$B$1</f>
        <v>Е-М420заочна</v>
      </c>
    </row>
    <row r="83" spans="1:16" s="157" customFormat="1" ht="15.75">
      <c r="A83" s="273" t="str">
        <f>'План НП'!A82</f>
        <v>ВБ5.4</v>
      </c>
      <c r="B83" s="298" t="str">
        <f>'План НП'!B82</f>
        <v>Теплообмін в двигунах внутрішнього згоряння</v>
      </c>
      <c r="C83" s="303">
        <f>'План НП'!F82</f>
        <v>3</v>
      </c>
      <c r="D83" s="303">
        <f>'План НП'!G82</f>
        <v>90</v>
      </c>
      <c r="E83" s="274"/>
      <c r="F83" s="275"/>
      <c r="G83" s="275"/>
      <c r="H83" s="275"/>
      <c r="I83" s="275"/>
      <c r="J83" s="275"/>
      <c r="K83" s="275"/>
      <c r="L83" s="276"/>
      <c r="M83" s="301" t="str">
        <f>'План НП'!C82</f>
        <v>9</v>
      </c>
      <c r="N83" s="301">
        <f>'План НП'!D82</f>
        <v>0</v>
      </c>
      <c r="O83" s="277">
        <f>'План НП'!U82</f>
        <v>124</v>
      </c>
      <c r="P83" s="265" t="str">
        <f>'Основні дані'!$B$1</f>
        <v>Е-М420заочна</v>
      </c>
    </row>
    <row r="84" spans="1:16" s="157" customFormat="1" ht="15.75">
      <c r="A84" s="273" t="str">
        <f>'План НП'!A83</f>
        <v>ВБ5.5</v>
      </c>
      <c r="B84" s="298" t="str">
        <f>'План НП'!B83</f>
        <v>Системи керування та засоби діагностування силових агрегатів</v>
      </c>
      <c r="C84" s="303">
        <f>'План НП'!F83</f>
        <v>4</v>
      </c>
      <c r="D84" s="303">
        <f>'План НП'!G83</f>
        <v>120</v>
      </c>
      <c r="E84" s="274"/>
      <c r="F84" s="275"/>
      <c r="G84" s="275"/>
      <c r="H84" s="275"/>
      <c r="I84" s="275"/>
      <c r="J84" s="275"/>
      <c r="K84" s="275"/>
      <c r="L84" s="276"/>
      <c r="M84" s="301">
        <f>'План НП'!C83</f>
        <v>0</v>
      </c>
      <c r="N84" s="301" t="str">
        <f>'План НП'!D83</f>
        <v>9</v>
      </c>
      <c r="O84" s="277">
        <f>'План НП'!U83</f>
        <v>124</v>
      </c>
      <c r="P84" s="265" t="str">
        <f>'Основні дані'!$B$1</f>
        <v>Е-М420заочна</v>
      </c>
    </row>
    <row r="85" spans="1:16" s="157" customFormat="1" ht="15.75">
      <c r="A85" s="273" t="str">
        <f>'План НП'!A84</f>
        <v>ВБ5.6</v>
      </c>
      <c r="B85" s="298" t="str">
        <f>'План НП'!B84</f>
        <v>Енергозаощаджуючі технології в двигунобудуванні</v>
      </c>
      <c r="C85" s="303">
        <f>'План НП'!F84</f>
        <v>3</v>
      </c>
      <c r="D85" s="303">
        <f>'План НП'!G84</f>
        <v>90</v>
      </c>
      <c r="E85" s="274"/>
      <c r="F85" s="275"/>
      <c r="G85" s="275"/>
      <c r="H85" s="275"/>
      <c r="I85" s="275"/>
      <c r="J85" s="275"/>
      <c r="K85" s="275"/>
      <c r="L85" s="276"/>
      <c r="M85" s="301">
        <f>'План НП'!C84</f>
        <v>0</v>
      </c>
      <c r="N85" s="301" t="str">
        <f>'План НП'!D84</f>
        <v>9</v>
      </c>
      <c r="O85" s="277">
        <f>'План НП'!U84</f>
        <v>124</v>
      </c>
      <c r="P85" s="265" t="str">
        <f>'Основні дані'!$B$1</f>
        <v>Е-М420заочна</v>
      </c>
    </row>
    <row r="86" spans="1:16" s="157" customFormat="1" ht="15.75">
      <c r="A86" s="273" t="str">
        <f>'План НП'!A85</f>
        <v>ВБ5.7</v>
      </c>
      <c r="B86" s="298" t="str">
        <f>'План НП'!B85</f>
        <v>Перспективні конструкції двигунів внутрішнього згоряння</v>
      </c>
      <c r="C86" s="303">
        <f>'План НП'!F85</f>
        <v>5</v>
      </c>
      <c r="D86" s="303">
        <f>'План НП'!G85</f>
        <v>150</v>
      </c>
      <c r="E86" s="274"/>
      <c r="F86" s="275"/>
      <c r="G86" s="275"/>
      <c r="H86" s="275"/>
      <c r="I86" s="275"/>
      <c r="J86" s="275"/>
      <c r="K86" s="275"/>
      <c r="L86" s="276"/>
      <c r="M86" s="301" t="str">
        <f>'План НП'!C85</f>
        <v>10</v>
      </c>
      <c r="N86" s="301">
        <f>'План НП'!D85</f>
        <v>0</v>
      </c>
      <c r="O86" s="277">
        <f>'План НП'!U85</f>
        <v>124</v>
      </c>
      <c r="P86" s="265" t="str">
        <f>'Основні дані'!$B$1</f>
        <v>Е-М420заочна</v>
      </c>
    </row>
    <row r="87" spans="1:16" s="157" customFormat="1" ht="18.75" customHeight="1">
      <c r="A87" s="273" t="str">
        <f>'План НП'!A86</f>
        <v>ВБ5.8</v>
      </c>
      <c r="B87" s="298" t="str">
        <f>'План НП'!B86</f>
        <v>Прогресивні системи та джерела живлення двигунів та гібридних силових установок</v>
      </c>
      <c r="C87" s="303">
        <f>'План НП'!F86</f>
        <v>4</v>
      </c>
      <c r="D87" s="303">
        <f>'План НП'!G86</f>
        <v>120</v>
      </c>
      <c r="E87" s="274"/>
      <c r="F87" s="275"/>
      <c r="G87" s="275"/>
      <c r="H87" s="275"/>
      <c r="I87" s="275"/>
      <c r="J87" s="275"/>
      <c r="K87" s="275"/>
      <c r="L87" s="276"/>
      <c r="M87" s="301" t="str">
        <f>'План НП'!C86</f>
        <v>10</v>
      </c>
      <c r="N87" s="301">
        <f>'План НП'!D86</f>
        <v>0</v>
      </c>
      <c r="O87" s="277">
        <f>'План НП'!U86</f>
        <v>124</v>
      </c>
      <c r="P87" s="265" t="str">
        <f>'Основні дані'!$B$1</f>
        <v>Е-М420заочна</v>
      </c>
    </row>
    <row r="88" spans="1:16" s="157" customFormat="1" ht="15.75">
      <c r="A88" s="273" t="str">
        <f>'План НП'!A87</f>
        <v>ВБ5.9</v>
      </c>
      <c r="B88" s="298" t="str">
        <f>'План НП'!B87</f>
        <v>Екологізація силових агрегатів </v>
      </c>
      <c r="C88" s="303">
        <f>'План НП'!F87</f>
        <v>3</v>
      </c>
      <c r="D88" s="303">
        <f>'План НП'!G87</f>
        <v>90</v>
      </c>
      <c r="E88" s="274"/>
      <c r="F88" s="275"/>
      <c r="G88" s="275"/>
      <c r="H88" s="275"/>
      <c r="I88" s="275"/>
      <c r="J88" s="275"/>
      <c r="K88" s="275"/>
      <c r="L88" s="276"/>
      <c r="M88" s="301" t="str">
        <f>'План НП'!C87</f>
        <v>10</v>
      </c>
      <c r="N88" s="301">
        <f>'План НП'!D87</f>
        <v>0</v>
      </c>
      <c r="O88" s="277">
        <f>'План НП'!U87</f>
        <v>124</v>
      </c>
      <c r="P88" s="265" t="str">
        <f>'Основні дані'!$B$1</f>
        <v>Е-М420заочна</v>
      </c>
    </row>
    <row r="89" spans="1:16" s="157" customFormat="1" ht="16.5" customHeight="1" hidden="1">
      <c r="A89" s="273" t="str">
        <f>'План НП'!A88</f>
        <v>ВБ5.10</v>
      </c>
      <c r="B89" s="298">
        <f>'План НП'!B88</f>
        <v>0</v>
      </c>
      <c r="C89" s="303">
        <f>'План НП'!F88</f>
        <v>5</v>
      </c>
      <c r="D89" s="303">
        <f>'План НП'!G88</f>
        <v>150</v>
      </c>
      <c r="E89" s="274"/>
      <c r="F89" s="275"/>
      <c r="G89" s="275"/>
      <c r="H89" s="275"/>
      <c r="I89" s="275"/>
      <c r="J89" s="275"/>
      <c r="K89" s="275"/>
      <c r="L89" s="276"/>
      <c r="M89" s="301">
        <f>'План НП'!C88</f>
        <v>0</v>
      </c>
      <c r="N89" s="301">
        <f>'План НП'!D88</f>
        <v>0</v>
      </c>
      <c r="O89" s="277">
        <f>'План НП'!U88</f>
        <v>0</v>
      </c>
      <c r="P89" s="265" t="str">
        <f>'Основні дані'!$B$1</f>
        <v>Е-М420заочна</v>
      </c>
    </row>
    <row r="90" spans="1:16" s="157" customFormat="1" ht="15.75" hidden="1">
      <c r="A90" s="273"/>
      <c r="B90" s="298"/>
      <c r="C90" s="303"/>
      <c r="D90" s="303"/>
      <c r="E90" s="274"/>
      <c r="F90" s="275"/>
      <c r="G90" s="275"/>
      <c r="H90" s="275"/>
      <c r="I90" s="275"/>
      <c r="J90" s="275"/>
      <c r="K90" s="275"/>
      <c r="L90" s="276"/>
      <c r="M90" s="301"/>
      <c r="N90" s="301"/>
      <c r="O90" s="277"/>
      <c r="P90" s="265"/>
    </row>
    <row r="91" spans="1:16" s="157" customFormat="1" ht="15.75">
      <c r="A91" s="474" t="str">
        <f>'План НП'!A90</f>
        <v>3.1.6</v>
      </c>
      <c r="B91" s="476" t="str">
        <f>'План НП'!B90</f>
        <v>Блок дисциплін 06 "Інноваційна інженерія в двигунах внутрішнього згоряння"</v>
      </c>
      <c r="C91" s="477">
        <f>'План НП'!F90</f>
        <v>33</v>
      </c>
      <c r="D91" s="477">
        <f>'План НП'!G90</f>
        <v>990</v>
      </c>
      <c r="E91" s="478"/>
      <c r="F91" s="479"/>
      <c r="G91" s="479"/>
      <c r="H91" s="479"/>
      <c r="I91" s="479"/>
      <c r="J91" s="479"/>
      <c r="K91" s="479"/>
      <c r="L91" s="480"/>
      <c r="M91" s="481">
        <f>'План НП'!C90</f>
        <v>0</v>
      </c>
      <c r="N91" s="481">
        <f>'План НП'!D90</f>
        <v>0</v>
      </c>
      <c r="O91" s="475">
        <f>'План НП'!U90</f>
        <v>0</v>
      </c>
      <c r="P91" s="265" t="str">
        <f>'Основні дані'!$B$1</f>
        <v>Е-М420заочна</v>
      </c>
    </row>
    <row r="92" spans="1:16" s="157" customFormat="1" ht="15.75">
      <c r="A92" s="273" t="str">
        <f>'План НП'!A91</f>
        <v>ВБ6.1</v>
      </c>
      <c r="B92" s="298" t="str">
        <f>'План НП'!B91</f>
        <v>Комплексне счислення</v>
      </c>
      <c r="C92" s="303">
        <f>'План НП'!F91</f>
        <v>3</v>
      </c>
      <c r="D92" s="303">
        <f>'План НП'!G91</f>
        <v>90</v>
      </c>
      <c r="E92" s="274"/>
      <c r="F92" s="275"/>
      <c r="G92" s="275"/>
      <c r="H92" s="275"/>
      <c r="I92" s="275"/>
      <c r="J92" s="275"/>
      <c r="K92" s="275"/>
      <c r="L92" s="276"/>
      <c r="M92" s="301">
        <f>'План НП'!C91</f>
        <v>0</v>
      </c>
      <c r="N92" s="301" t="str">
        <f>'План НП'!D91</f>
        <v>9</v>
      </c>
      <c r="O92" s="277">
        <f>'План НП'!U91</f>
        <v>124</v>
      </c>
      <c r="P92" s="265" t="str">
        <f>'Основні дані'!$B$1</f>
        <v>Е-М420заочна</v>
      </c>
    </row>
    <row r="93" spans="1:16" s="157" customFormat="1" ht="15.75">
      <c r="A93" s="273" t="str">
        <f>'План НП'!A92</f>
        <v>ВБ6.2</v>
      </c>
      <c r="B93" s="298" t="str">
        <f>'План НП'!B92</f>
        <v>Теорія вірогідності, математична статистика та надійність енергетичних установок</v>
      </c>
      <c r="C93" s="303">
        <f>'План НП'!F92</f>
        <v>5</v>
      </c>
      <c r="D93" s="303">
        <f>'План НП'!G92</f>
        <v>150</v>
      </c>
      <c r="E93" s="274"/>
      <c r="F93" s="275"/>
      <c r="G93" s="275"/>
      <c r="H93" s="275"/>
      <c r="I93" s="275"/>
      <c r="J93" s="275"/>
      <c r="K93" s="275"/>
      <c r="L93" s="276"/>
      <c r="M93" s="301" t="str">
        <f>'План НП'!C92</f>
        <v>9</v>
      </c>
      <c r="N93" s="301">
        <f>'План НП'!D92</f>
        <v>0</v>
      </c>
      <c r="O93" s="277">
        <f>'План НП'!U92</f>
        <v>124</v>
      </c>
      <c r="P93" s="265" t="str">
        <f>'Основні дані'!$B$1</f>
        <v>Е-М420заочна</v>
      </c>
    </row>
    <row r="94" spans="1:16" s="157" customFormat="1" ht="15.75">
      <c r="A94" s="273" t="str">
        <f>'План НП'!A93</f>
        <v>ВБ6.3</v>
      </c>
      <c r="B94" s="298" t="str">
        <f>'План НП'!B93</f>
        <v>Спеціальні розділи механіки: кінематика та динаміка механізмів</v>
      </c>
      <c r="C94" s="303">
        <f>'План НП'!F93</f>
        <v>4</v>
      </c>
      <c r="D94" s="303">
        <f>'План НП'!G93</f>
        <v>120</v>
      </c>
      <c r="E94" s="274"/>
      <c r="F94" s="275"/>
      <c r="G94" s="275"/>
      <c r="H94" s="275"/>
      <c r="I94" s="275"/>
      <c r="J94" s="275"/>
      <c r="K94" s="275"/>
      <c r="L94" s="276"/>
      <c r="M94" s="301" t="str">
        <f>'План НП'!C93</f>
        <v>9</v>
      </c>
      <c r="N94" s="301">
        <f>'План НП'!D93</f>
        <v>0</v>
      </c>
      <c r="O94" s="277">
        <f>'План НП'!U93</f>
        <v>124</v>
      </c>
      <c r="P94" s="265" t="str">
        <f>'Основні дані'!$B$1</f>
        <v>Е-М420заочна</v>
      </c>
    </row>
    <row r="95" spans="1:16" s="157" customFormat="1" ht="15.75">
      <c r="A95" s="273" t="str">
        <f>'План НП'!A94</f>
        <v>ВБ6.4</v>
      </c>
      <c r="B95" s="298" t="str">
        <f>'План НП'!B94</f>
        <v>Прогресивні технології машинного виробництва</v>
      </c>
      <c r="C95" s="303">
        <f>'План НП'!F94</f>
        <v>3</v>
      </c>
      <c r="D95" s="303">
        <f>'План НП'!G94</f>
        <v>90</v>
      </c>
      <c r="E95" s="274"/>
      <c r="F95" s="275"/>
      <c r="G95" s="275"/>
      <c r="H95" s="275"/>
      <c r="I95" s="275"/>
      <c r="J95" s="275"/>
      <c r="K95" s="275"/>
      <c r="L95" s="276"/>
      <c r="M95" s="301" t="str">
        <f>'План НП'!C94</f>
        <v>9</v>
      </c>
      <c r="N95" s="301">
        <f>'План НП'!D94</f>
        <v>0</v>
      </c>
      <c r="O95" s="277">
        <f>'План НП'!U94</f>
        <v>124</v>
      </c>
      <c r="P95" s="265" t="str">
        <f>'Основні дані'!$B$1</f>
        <v>Е-М420заочна</v>
      </c>
    </row>
    <row r="96" spans="1:16" s="157" customFormat="1" ht="15.75">
      <c r="A96" s="273" t="str">
        <f>'План НП'!A95</f>
        <v>ВБ6.5</v>
      </c>
      <c r="B96" s="298" t="str">
        <f>'План НП'!B95</f>
        <v>Спеціальні розділи фізики: теплообмін і теплопровідність в двигунобудуванні</v>
      </c>
      <c r="C96" s="303">
        <f>'План НП'!F95</f>
        <v>3</v>
      </c>
      <c r="D96" s="303">
        <f>'План НП'!G95</f>
        <v>90</v>
      </c>
      <c r="E96" s="274"/>
      <c r="F96" s="275"/>
      <c r="G96" s="275"/>
      <c r="H96" s="275"/>
      <c r="I96" s="275"/>
      <c r="J96" s="275"/>
      <c r="K96" s="275"/>
      <c r="L96" s="276"/>
      <c r="M96" s="301" t="str">
        <f>'План НП'!C95</f>
        <v>9</v>
      </c>
      <c r="N96" s="301">
        <f>'План НП'!D95</f>
        <v>0</v>
      </c>
      <c r="O96" s="277">
        <f>'План НП'!U95</f>
        <v>124</v>
      </c>
      <c r="P96" s="265" t="str">
        <f>'Основні дані'!$B$1</f>
        <v>Е-М420заочна</v>
      </c>
    </row>
    <row r="97" spans="1:16" s="157" customFormat="1" ht="15.75">
      <c r="A97" s="273" t="str">
        <f>'План НП'!A96</f>
        <v>ВБ6.6</v>
      </c>
      <c r="B97" s="298" t="str">
        <f>'План НП'!B96</f>
        <v>Системи керування енергетичних установок</v>
      </c>
      <c r="C97" s="303">
        <f>'План НП'!F96</f>
        <v>3</v>
      </c>
      <c r="D97" s="303">
        <f>'План НП'!G96</f>
        <v>90</v>
      </c>
      <c r="E97" s="274"/>
      <c r="F97" s="275"/>
      <c r="G97" s="275"/>
      <c r="H97" s="275"/>
      <c r="I97" s="275"/>
      <c r="J97" s="275"/>
      <c r="K97" s="275"/>
      <c r="L97" s="276"/>
      <c r="M97" s="301">
        <f>'План НП'!C96</f>
        <v>0</v>
      </c>
      <c r="N97" s="301" t="str">
        <f>'План НП'!D96</f>
        <v>9</v>
      </c>
      <c r="O97" s="277">
        <f>'План НП'!U96</f>
        <v>124</v>
      </c>
      <c r="P97" s="265" t="str">
        <f>'Основні дані'!$B$1</f>
        <v>Е-М420заочна</v>
      </c>
    </row>
    <row r="98" spans="1:16" s="157" customFormat="1" ht="15.75">
      <c r="A98" s="273" t="str">
        <f>'План НП'!A97</f>
        <v>ВБ6.7</v>
      </c>
      <c r="B98" s="298" t="str">
        <f>'План НП'!B97</f>
        <v>Моделювання станів і процесів енергетичних установок</v>
      </c>
      <c r="C98" s="303">
        <f>'План НП'!F97</f>
        <v>6</v>
      </c>
      <c r="D98" s="303">
        <f>'План НП'!G97</f>
        <v>180</v>
      </c>
      <c r="E98" s="274"/>
      <c r="F98" s="275"/>
      <c r="G98" s="275"/>
      <c r="H98" s="275"/>
      <c r="I98" s="275"/>
      <c r="J98" s="275"/>
      <c r="K98" s="275"/>
      <c r="L98" s="276"/>
      <c r="M98" s="301" t="str">
        <f>'План НП'!C97</f>
        <v>10</v>
      </c>
      <c r="N98" s="301">
        <f>'План НП'!D97</f>
        <v>0</v>
      </c>
      <c r="O98" s="277">
        <f>'План НП'!U97</f>
        <v>124</v>
      </c>
      <c r="P98" s="265" t="str">
        <f>'Основні дані'!$B$1</f>
        <v>Е-М420заочна</v>
      </c>
    </row>
    <row r="99" spans="1:16" s="157" customFormat="1" ht="15.75">
      <c r="A99" s="273" t="str">
        <f>'План НП'!A98</f>
        <v>ВБ6.8</v>
      </c>
      <c r="B99" s="298" t="str">
        <f>'План НП'!B98</f>
        <v>Конструкційні особливості двигунів внутрішнього згоряння</v>
      </c>
      <c r="C99" s="303">
        <f>'План НП'!F98</f>
        <v>6</v>
      </c>
      <c r="D99" s="303">
        <f>'План НП'!G98</f>
        <v>180</v>
      </c>
      <c r="E99" s="274"/>
      <c r="F99" s="275"/>
      <c r="G99" s="275"/>
      <c r="H99" s="275"/>
      <c r="I99" s="275"/>
      <c r="J99" s="275"/>
      <c r="K99" s="275"/>
      <c r="L99" s="276"/>
      <c r="M99" s="301" t="str">
        <f>'План НП'!C98</f>
        <v>10</v>
      </c>
      <c r="N99" s="301">
        <f>'План НП'!D98</f>
        <v>0</v>
      </c>
      <c r="O99" s="277">
        <f>'План НП'!U98</f>
        <v>124</v>
      </c>
      <c r="P99" s="265" t="str">
        <f>'Основні дані'!$B$1</f>
        <v>Е-М420заочна</v>
      </c>
    </row>
    <row r="100" spans="1:16" s="157" customFormat="1" ht="15.75" hidden="1">
      <c r="A100" s="273" t="str">
        <f>'План НП'!A99</f>
        <v>ВБ6.9</v>
      </c>
      <c r="B100" s="298">
        <f>'План НП'!B99</f>
        <v>0</v>
      </c>
      <c r="C100" s="303">
        <f>'План НП'!F99</f>
        <v>0</v>
      </c>
      <c r="D100" s="303">
        <f>'План НП'!G99</f>
        <v>0</v>
      </c>
      <c r="E100" s="274"/>
      <c r="F100" s="275"/>
      <c r="G100" s="275"/>
      <c r="H100" s="275"/>
      <c r="I100" s="275"/>
      <c r="J100" s="275"/>
      <c r="K100" s="275"/>
      <c r="L100" s="276"/>
      <c r="M100" s="301">
        <f>'План НП'!C99</f>
        <v>0</v>
      </c>
      <c r="N100" s="301">
        <f>'План НП'!D99</f>
        <v>0</v>
      </c>
      <c r="O100" s="277">
        <f>'План НП'!U99</f>
        <v>0</v>
      </c>
      <c r="P100" s="265" t="str">
        <f>'Основні дані'!$B$1</f>
        <v>Е-М420заочна</v>
      </c>
    </row>
    <row r="101" spans="1:16" s="157" customFormat="1" ht="15.75" hidden="1">
      <c r="A101" s="273" t="str">
        <f>'План НП'!A100</f>
        <v>ВБ6.10</v>
      </c>
      <c r="B101" s="298">
        <f>'План НП'!B100</f>
        <v>0</v>
      </c>
      <c r="C101" s="303">
        <f>'План НП'!F100</f>
        <v>0</v>
      </c>
      <c r="D101" s="303">
        <f>'План НП'!G100</f>
        <v>0</v>
      </c>
      <c r="E101" s="274"/>
      <c r="F101" s="275"/>
      <c r="G101" s="275"/>
      <c r="H101" s="275"/>
      <c r="I101" s="275"/>
      <c r="J101" s="275"/>
      <c r="K101" s="275"/>
      <c r="L101" s="276"/>
      <c r="M101" s="301">
        <f>'План НП'!C100</f>
        <v>0</v>
      </c>
      <c r="N101" s="301">
        <f>'План НП'!D100</f>
        <v>0</v>
      </c>
      <c r="O101" s="277">
        <f>'План НП'!U100</f>
        <v>0</v>
      </c>
      <c r="P101" s="265" t="str">
        <f>'Основні дані'!$B$1</f>
        <v>Е-М420заочна</v>
      </c>
    </row>
    <row r="102" spans="1:16" s="157" customFormat="1" ht="15.75" hidden="1">
      <c r="A102" s="273"/>
      <c r="B102" s="298"/>
      <c r="C102" s="303"/>
      <c r="D102" s="303"/>
      <c r="E102" s="274"/>
      <c r="F102" s="275"/>
      <c r="G102" s="275"/>
      <c r="H102" s="275"/>
      <c r="I102" s="275"/>
      <c r="J102" s="275"/>
      <c r="K102" s="275"/>
      <c r="L102" s="276"/>
      <c r="M102" s="301"/>
      <c r="N102" s="301"/>
      <c r="O102" s="277"/>
      <c r="P102" s="265"/>
    </row>
    <row r="103" spans="1:16" s="157" customFormat="1" ht="15.75">
      <c r="A103" s="474" t="str">
        <f>'План НП'!A102</f>
        <v>3.1.7</v>
      </c>
      <c r="B103" s="476" t="str">
        <f>'План НП'!B102</f>
        <v>Блок дисциплін 07 "Кріогенна та холодильна техніка"</v>
      </c>
      <c r="C103" s="477">
        <f>'План НП'!F102</f>
        <v>33</v>
      </c>
      <c r="D103" s="477">
        <f>'План НП'!G102</f>
        <v>990</v>
      </c>
      <c r="E103" s="478"/>
      <c r="F103" s="479"/>
      <c r="G103" s="479"/>
      <c r="H103" s="479"/>
      <c r="I103" s="479"/>
      <c r="J103" s="479"/>
      <c r="K103" s="479"/>
      <c r="L103" s="480"/>
      <c r="M103" s="481">
        <f>'План НП'!C102</f>
        <v>0</v>
      </c>
      <c r="N103" s="481">
        <f>'План НП'!D102</f>
        <v>0</v>
      </c>
      <c r="O103" s="475">
        <f>'План НП'!U102</f>
        <v>0</v>
      </c>
      <c r="P103" s="265" t="str">
        <f>'Основні дані'!$B$1</f>
        <v>Е-М420заочна</v>
      </c>
    </row>
    <row r="104" spans="1:16" s="157" customFormat="1" ht="15.75">
      <c r="A104" s="273" t="str">
        <f>'План НП'!A103</f>
        <v>ВБ7.1</v>
      </c>
      <c r="B104" s="298" t="str">
        <f>'План НП'!B103</f>
        <v>Конструкційні особливості низькотемпературних установок</v>
      </c>
      <c r="C104" s="303">
        <f>'План НП'!F103</f>
        <v>5</v>
      </c>
      <c r="D104" s="303">
        <f>'План НП'!G103</f>
        <v>150</v>
      </c>
      <c r="E104" s="274"/>
      <c r="F104" s="275"/>
      <c r="G104" s="275"/>
      <c r="H104" s="275"/>
      <c r="I104" s="275"/>
      <c r="J104" s="275"/>
      <c r="K104" s="275"/>
      <c r="L104" s="276"/>
      <c r="M104" s="301" t="str">
        <f>'План НП'!C103</f>
        <v>9</v>
      </c>
      <c r="N104" s="301">
        <f>'План НП'!D103</f>
        <v>0</v>
      </c>
      <c r="O104" s="277">
        <f>'План НП'!U103</f>
        <v>134</v>
      </c>
      <c r="P104" s="265" t="str">
        <f>'Основні дані'!$B$1</f>
        <v>Е-М420заочна</v>
      </c>
    </row>
    <row r="105" spans="1:16" s="157" customFormat="1" ht="15.75">
      <c r="A105" s="273" t="str">
        <f>'План НП'!A104</f>
        <v>ВБ7.2</v>
      </c>
      <c r="B105" s="298" t="str">
        <f>'План НП'!B104</f>
        <v>Низькотемпературний магнетизм</v>
      </c>
      <c r="C105" s="303">
        <f>'План НП'!F104</f>
        <v>5</v>
      </c>
      <c r="D105" s="303">
        <f>'План НП'!G104</f>
        <v>150</v>
      </c>
      <c r="E105" s="274"/>
      <c r="F105" s="275"/>
      <c r="G105" s="275"/>
      <c r="H105" s="275"/>
      <c r="I105" s="275"/>
      <c r="J105" s="275"/>
      <c r="K105" s="275"/>
      <c r="L105" s="276"/>
      <c r="M105" s="301" t="str">
        <f>'План НП'!C104</f>
        <v>9</v>
      </c>
      <c r="N105" s="301">
        <f>'План НП'!D104</f>
        <v>0</v>
      </c>
      <c r="O105" s="277">
        <f>'План НП'!U104</f>
        <v>134</v>
      </c>
      <c r="P105" s="265" t="str">
        <f>'Основні дані'!$B$1</f>
        <v>Е-М420заочна</v>
      </c>
    </row>
    <row r="106" spans="1:16" s="157" customFormat="1" ht="15.75">
      <c r="A106" s="273" t="str">
        <f>'План НП'!A105</f>
        <v>ВБ7.3</v>
      </c>
      <c r="B106" s="298" t="str">
        <f>'План НП'!B105</f>
        <v>Розрахунок та проектування холодильного обладнання</v>
      </c>
      <c r="C106" s="303">
        <f>'План НП'!F105</f>
        <v>3</v>
      </c>
      <c r="D106" s="303">
        <f>'План НП'!G105</f>
        <v>90</v>
      </c>
      <c r="E106" s="274"/>
      <c r="F106" s="275"/>
      <c r="G106" s="275"/>
      <c r="H106" s="275"/>
      <c r="I106" s="275"/>
      <c r="J106" s="275"/>
      <c r="K106" s="275"/>
      <c r="L106" s="276"/>
      <c r="M106" s="301" t="str">
        <f>'План НП'!C105</f>
        <v>9</v>
      </c>
      <c r="N106" s="301">
        <f>'План НП'!D105</f>
        <v>0</v>
      </c>
      <c r="O106" s="277">
        <f>'План НП'!U105</f>
        <v>134</v>
      </c>
      <c r="P106" s="265" t="str">
        <f>'Основні дані'!$B$1</f>
        <v>Е-М420заочна</v>
      </c>
    </row>
    <row r="107" spans="1:16" s="157" customFormat="1" ht="15.75">
      <c r="A107" s="273" t="str">
        <f>'План НП'!A106</f>
        <v>ВБ7.4</v>
      </c>
      <c r="B107" s="298" t="str">
        <f>'План НП'!B106</f>
        <v>Проектування систем кондиціонування та життєзабеспечення</v>
      </c>
      <c r="C107" s="303">
        <f>'План НП'!F106</f>
        <v>4</v>
      </c>
      <c r="D107" s="303">
        <f>'План НП'!G106</f>
        <v>120</v>
      </c>
      <c r="E107" s="274"/>
      <c r="F107" s="275"/>
      <c r="G107" s="275"/>
      <c r="H107" s="275"/>
      <c r="I107" s="275"/>
      <c r="J107" s="275"/>
      <c r="K107" s="275"/>
      <c r="L107" s="276"/>
      <c r="M107" s="301">
        <f>'План НП'!C106</f>
        <v>0</v>
      </c>
      <c r="N107" s="301">
        <f>'План НП'!D106</f>
        <v>9</v>
      </c>
      <c r="O107" s="277">
        <f>'План НП'!U106</f>
        <v>134</v>
      </c>
      <c r="P107" s="265" t="str">
        <f>'Основні дані'!$B$1</f>
        <v>Е-М420заочна</v>
      </c>
    </row>
    <row r="108" spans="1:16" s="157" customFormat="1" ht="15.75">
      <c r="A108" s="273" t="str">
        <f>'План НП'!A107</f>
        <v>ВБ7.5</v>
      </c>
      <c r="B108" s="298" t="str">
        <f>'План НП'!B107</f>
        <v>Надпровідникові кріогенні системи</v>
      </c>
      <c r="C108" s="303">
        <f>'План НП'!F107</f>
        <v>4</v>
      </c>
      <c r="D108" s="303">
        <f>'План НП'!G107</f>
        <v>120</v>
      </c>
      <c r="E108" s="274"/>
      <c r="F108" s="275"/>
      <c r="G108" s="275"/>
      <c r="H108" s="275"/>
      <c r="I108" s="275"/>
      <c r="J108" s="275"/>
      <c r="K108" s="275"/>
      <c r="L108" s="276"/>
      <c r="M108" s="301">
        <f>'План НП'!C107</f>
        <v>9</v>
      </c>
      <c r="N108" s="301">
        <f>'План НП'!D107</f>
        <v>0</v>
      </c>
      <c r="O108" s="277">
        <f>'План НП'!U107</f>
        <v>134</v>
      </c>
      <c r="P108" s="265" t="str">
        <f>'Основні дані'!$B$1</f>
        <v>Е-М420заочна</v>
      </c>
    </row>
    <row r="109" spans="1:16" s="157" customFormat="1" ht="15.75">
      <c r="A109" s="273" t="str">
        <f>'План НП'!A108</f>
        <v>ВБ7.6</v>
      </c>
      <c r="B109" s="298" t="str">
        <f>'План НП'!B108</f>
        <v>Енергозаощаджуючі технології в низькотемпературній техніці</v>
      </c>
      <c r="C109" s="303">
        <f>'План НП'!F108</f>
        <v>4</v>
      </c>
      <c r="D109" s="303">
        <f>'План НП'!G108</f>
        <v>120</v>
      </c>
      <c r="E109" s="274"/>
      <c r="F109" s="275"/>
      <c r="G109" s="275"/>
      <c r="H109" s="275"/>
      <c r="I109" s="275"/>
      <c r="J109" s="275"/>
      <c r="K109" s="275"/>
      <c r="L109" s="276"/>
      <c r="M109" s="301" t="str">
        <f>'План НП'!C108</f>
        <v>10</v>
      </c>
      <c r="N109" s="301">
        <f>'План НП'!D108</f>
        <v>0</v>
      </c>
      <c r="O109" s="277">
        <f>'План НП'!U108</f>
        <v>134</v>
      </c>
      <c r="P109" s="265" t="str">
        <f>'Основні дані'!$B$1</f>
        <v>Е-М420заочна</v>
      </c>
    </row>
    <row r="110" spans="1:16" s="157" customFormat="1" ht="15.75">
      <c r="A110" s="273" t="str">
        <f>'План НП'!A109</f>
        <v>ВБ7.7</v>
      </c>
      <c r="B110" s="298" t="str">
        <f>'План НП'!B109</f>
        <v>Основи надійності низькотемпературного устаткування</v>
      </c>
      <c r="C110" s="303">
        <f>'План НП'!F109</f>
        <v>4</v>
      </c>
      <c r="D110" s="303">
        <f>'План НП'!G109</f>
        <v>120</v>
      </c>
      <c r="E110" s="274"/>
      <c r="F110" s="275"/>
      <c r="G110" s="275"/>
      <c r="H110" s="275"/>
      <c r="I110" s="275"/>
      <c r="J110" s="275"/>
      <c r="K110" s="275"/>
      <c r="L110" s="276"/>
      <c r="M110" s="301" t="str">
        <f>'План НП'!C109</f>
        <v>10</v>
      </c>
      <c r="N110" s="301">
        <f>'План НП'!D109</f>
        <v>0</v>
      </c>
      <c r="O110" s="277">
        <f>'План НП'!U109</f>
        <v>134</v>
      </c>
      <c r="P110" s="265" t="str">
        <f>'Основні дані'!$B$1</f>
        <v>Е-М420заочна</v>
      </c>
    </row>
    <row r="111" spans="1:16" s="157" customFormat="1" ht="16.5" thickBot="1">
      <c r="A111" s="273" t="str">
        <f>'План НП'!A110</f>
        <v>ВБ7.8</v>
      </c>
      <c r="B111" s="298" t="str">
        <f>'План НП'!B110</f>
        <v>Кріобіологічні технології та обладнання</v>
      </c>
      <c r="C111" s="303">
        <f>'План НП'!F110</f>
        <v>4</v>
      </c>
      <c r="D111" s="303">
        <f>'План НП'!G110</f>
        <v>120</v>
      </c>
      <c r="E111" s="274"/>
      <c r="F111" s="275"/>
      <c r="G111" s="275"/>
      <c r="H111" s="275"/>
      <c r="I111" s="275"/>
      <c r="J111" s="275"/>
      <c r="K111" s="275"/>
      <c r="L111" s="276"/>
      <c r="M111" s="301">
        <f>'План НП'!C110</f>
        <v>10</v>
      </c>
      <c r="N111" s="301">
        <f>'План НП'!D110</f>
        <v>0</v>
      </c>
      <c r="O111" s="277">
        <f>'План НП'!U110</f>
        <v>134</v>
      </c>
      <c r="P111" s="265" t="str">
        <f>'Основні дані'!$B$1</f>
        <v>Е-М420заочна</v>
      </c>
    </row>
    <row r="112" spans="1:16" s="157" customFormat="1" ht="15.75" hidden="1">
      <c r="A112" s="273" t="str">
        <f>'План НП'!A111</f>
        <v>ВБ7.9</v>
      </c>
      <c r="B112" s="298">
        <f>'План НП'!B111</f>
        <v>0</v>
      </c>
      <c r="C112" s="303">
        <f>'План НП'!F111</f>
        <v>0</v>
      </c>
      <c r="D112" s="303">
        <f>'План НП'!G111</f>
        <v>0</v>
      </c>
      <c r="E112" s="274"/>
      <c r="F112" s="275"/>
      <c r="G112" s="275"/>
      <c r="H112" s="275"/>
      <c r="I112" s="275"/>
      <c r="J112" s="275"/>
      <c r="K112" s="275"/>
      <c r="L112" s="276"/>
      <c r="M112" s="301">
        <f>'План НП'!C111</f>
        <v>0</v>
      </c>
      <c r="N112" s="301">
        <f>'План НП'!D111</f>
        <v>0</v>
      </c>
      <c r="O112" s="277">
        <f>'План НП'!U111</f>
        <v>0</v>
      </c>
      <c r="P112" s="265" t="str">
        <f>'Основні дані'!$B$1</f>
        <v>Е-М420заочна</v>
      </c>
    </row>
    <row r="113" spans="1:16" s="157" customFormat="1" ht="16.5" hidden="1" thickBot="1">
      <c r="A113" s="273" t="str">
        <f>'План НП'!A112</f>
        <v>ВБ7.10</v>
      </c>
      <c r="B113" s="298">
        <f>'План НП'!B112</f>
        <v>0</v>
      </c>
      <c r="C113" s="303">
        <f>'План НП'!F112</f>
        <v>0</v>
      </c>
      <c r="D113" s="303">
        <f>'План НП'!G112</f>
        <v>0</v>
      </c>
      <c r="E113" s="274"/>
      <c r="F113" s="275"/>
      <c r="G113" s="275"/>
      <c r="H113" s="275"/>
      <c r="I113" s="275"/>
      <c r="J113" s="275"/>
      <c r="K113" s="275"/>
      <c r="L113" s="276"/>
      <c r="M113" s="301">
        <f>'План НП'!C112</f>
        <v>0</v>
      </c>
      <c r="N113" s="301">
        <f>'План НП'!D112</f>
        <v>0</v>
      </c>
      <c r="O113" s="277">
        <f>'План НП'!U112</f>
        <v>0</v>
      </c>
      <c r="P113" s="265" t="str">
        <f>'Основні дані'!$B$1</f>
        <v>Е-М420заочна</v>
      </c>
    </row>
    <row r="114" spans="1:16" s="157" customFormat="1" ht="15.75" hidden="1">
      <c r="A114" s="474" t="str">
        <f>'План НП'!A113</f>
        <v>3.1.8</v>
      </c>
      <c r="B114" s="476" t="str">
        <f>'План НП'!B113</f>
        <v>Блок дисциплін 08 "Назва блоку"</v>
      </c>
      <c r="C114" s="477" t="str">
        <f>'План НП'!F113</f>
        <v>ОШИБКА</v>
      </c>
      <c r="D114" s="477" t="str">
        <f>'План НП'!G113</f>
        <v>ОШИБКА</v>
      </c>
      <c r="E114" s="478"/>
      <c r="F114" s="479"/>
      <c r="G114" s="479"/>
      <c r="H114" s="479"/>
      <c r="I114" s="479"/>
      <c r="J114" s="479"/>
      <c r="K114" s="479"/>
      <c r="L114" s="480"/>
      <c r="M114" s="481">
        <f>'План НП'!C113</f>
        <v>0</v>
      </c>
      <c r="N114" s="481">
        <f>'План НП'!D113</f>
        <v>0</v>
      </c>
      <c r="O114" s="475">
        <f>'План НП'!U113</f>
        <v>0</v>
      </c>
      <c r="P114" s="265" t="str">
        <f>'Основні дані'!$B$1</f>
        <v>Е-М420заочна</v>
      </c>
    </row>
    <row r="115" spans="1:16" s="157" customFormat="1" ht="15.75" hidden="1">
      <c r="A115" s="273" t="str">
        <f>'План НП'!A114</f>
        <v>ВБ8.1</v>
      </c>
      <c r="B115" s="298">
        <f>'План НП'!B114</f>
        <v>0</v>
      </c>
      <c r="C115" s="303">
        <f>'План НП'!F114</f>
        <v>0</v>
      </c>
      <c r="D115" s="303">
        <f>'План НП'!G114</f>
        <v>0</v>
      </c>
      <c r="E115" s="274"/>
      <c r="F115" s="275"/>
      <c r="G115" s="275"/>
      <c r="H115" s="275"/>
      <c r="I115" s="275"/>
      <c r="J115" s="275"/>
      <c r="K115" s="275"/>
      <c r="L115" s="276"/>
      <c r="M115" s="301">
        <f>'План НП'!C114</f>
        <v>0</v>
      </c>
      <c r="N115" s="301">
        <f>'План НП'!D114</f>
        <v>0</v>
      </c>
      <c r="O115" s="277">
        <f>'План НП'!U114</f>
        <v>0</v>
      </c>
      <c r="P115" s="265" t="str">
        <f>'Основні дані'!$B$1</f>
        <v>Е-М420заочна</v>
      </c>
    </row>
    <row r="116" spans="1:16" s="157" customFormat="1" ht="15.75" hidden="1">
      <c r="A116" s="273" t="str">
        <f>'План НП'!A115</f>
        <v>ВБ8.2</v>
      </c>
      <c r="B116" s="298">
        <f>'План НП'!B115</f>
        <v>0</v>
      </c>
      <c r="C116" s="303">
        <f>'План НП'!F115</f>
        <v>0</v>
      </c>
      <c r="D116" s="303">
        <f>'План НП'!G115</f>
        <v>0</v>
      </c>
      <c r="E116" s="274"/>
      <c r="F116" s="275"/>
      <c r="G116" s="275"/>
      <c r="H116" s="275"/>
      <c r="I116" s="275"/>
      <c r="J116" s="275"/>
      <c r="K116" s="275"/>
      <c r="L116" s="276"/>
      <c r="M116" s="301">
        <f>'План НП'!C115</f>
        <v>0</v>
      </c>
      <c r="N116" s="301">
        <f>'План НП'!D115</f>
        <v>0</v>
      </c>
      <c r="O116" s="277">
        <f>'План НП'!U115</f>
        <v>0</v>
      </c>
      <c r="P116" s="265" t="str">
        <f>'Основні дані'!$B$1</f>
        <v>Е-М420заочна</v>
      </c>
    </row>
    <row r="117" spans="1:16" s="157" customFormat="1" ht="15.75" hidden="1">
      <c r="A117" s="273" t="str">
        <f>'План НП'!A116</f>
        <v>ВБ8.3</v>
      </c>
      <c r="B117" s="298">
        <f>'План НП'!B116</f>
        <v>0</v>
      </c>
      <c r="C117" s="303">
        <f>'План НП'!F116</f>
        <v>0</v>
      </c>
      <c r="D117" s="303">
        <f>'План НП'!G116</f>
        <v>0</v>
      </c>
      <c r="E117" s="274"/>
      <c r="F117" s="275"/>
      <c r="G117" s="275"/>
      <c r="H117" s="275"/>
      <c r="I117" s="275"/>
      <c r="J117" s="275"/>
      <c r="K117" s="275"/>
      <c r="L117" s="276"/>
      <c r="M117" s="301">
        <f>'План НП'!C116</f>
        <v>0</v>
      </c>
      <c r="N117" s="301">
        <f>'План НП'!D116</f>
        <v>0</v>
      </c>
      <c r="O117" s="277">
        <f>'План НП'!U116</f>
        <v>0</v>
      </c>
      <c r="P117" s="265" t="str">
        <f>'Основні дані'!$B$1</f>
        <v>Е-М420заочна</v>
      </c>
    </row>
    <row r="118" spans="1:16" s="157" customFormat="1" ht="15.75" hidden="1">
      <c r="A118" s="273" t="str">
        <f>'План НП'!A117</f>
        <v>ВБ8.4</v>
      </c>
      <c r="B118" s="298">
        <f>'План НП'!B117</f>
        <v>0</v>
      </c>
      <c r="C118" s="303">
        <f>'План НП'!F117</f>
        <v>0</v>
      </c>
      <c r="D118" s="303">
        <f>'План НП'!G117</f>
        <v>0</v>
      </c>
      <c r="E118" s="274"/>
      <c r="F118" s="275"/>
      <c r="G118" s="275"/>
      <c r="H118" s="275"/>
      <c r="I118" s="275"/>
      <c r="J118" s="275"/>
      <c r="K118" s="275"/>
      <c r="L118" s="276"/>
      <c r="M118" s="301">
        <f>'План НП'!C117</f>
        <v>0</v>
      </c>
      <c r="N118" s="301">
        <f>'План НП'!D117</f>
        <v>0</v>
      </c>
      <c r="O118" s="277">
        <f>'План НП'!U117</f>
        <v>0</v>
      </c>
      <c r="P118" s="265" t="str">
        <f>'Основні дані'!$B$1</f>
        <v>Е-М420заочна</v>
      </c>
    </row>
    <row r="119" spans="1:16" s="157" customFormat="1" ht="15.75" hidden="1">
      <c r="A119" s="273" t="str">
        <f>'План НП'!A118</f>
        <v>ВБ8.5</v>
      </c>
      <c r="B119" s="298">
        <f>'План НП'!B118</f>
        <v>0</v>
      </c>
      <c r="C119" s="303">
        <f>'План НП'!F118</f>
        <v>0</v>
      </c>
      <c r="D119" s="303">
        <f>'План НП'!G118</f>
        <v>0</v>
      </c>
      <c r="E119" s="274"/>
      <c r="F119" s="275"/>
      <c r="G119" s="275"/>
      <c r="H119" s="275"/>
      <c r="I119" s="275"/>
      <c r="J119" s="275"/>
      <c r="K119" s="275"/>
      <c r="L119" s="276"/>
      <c r="M119" s="301">
        <f>'План НП'!C118</f>
        <v>0</v>
      </c>
      <c r="N119" s="301">
        <f>'План НП'!D118</f>
        <v>0</v>
      </c>
      <c r="O119" s="277">
        <f>'План НП'!U118</f>
        <v>0</v>
      </c>
      <c r="P119" s="265" t="str">
        <f>'Основні дані'!$B$1</f>
        <v>Е-М420заочна</v>
      </c>
    </row>
    <row r="120" spans="1:16" s="157" customFormat="1" ht="15.75" hidden="1">
      <c r="A120" s="273" t="str">
        <f>'План НП'!A119</f>
        <v>ВБ8.6</v>
      </c>
      <c r="B120" s="298">
        <f>'План НП'!B119</f>
        <v>0</v>
      </c>
      <c r="C120" s="303">
        <f>'План НП'!F119</f>
        <v>0</v>
      </c>
      <c r="D120" s="303">
        <f>'План НП'!G119</f>
        <v>0</v>
      </c>
      <c r="E120" s="274"/>
      <c r="F120" s="275"/>
      <c r="G120" s="275"/>
      <c r="H120" s="275"/>
      <c r="I120" s="275"/>
      <c r="J120" s="275"/>
      <c r="K120" s="275"/>
      <c r="L120" s="276"/>
      <c r="M120" s="301">
        <f>'План НП'!C119</f>
        <v>0</v>
      </c>
      <c r="N120" s="301">
        <f>'План НП'!D119</f>
        <v>0</v>
      </c>
      <c r="O120" s="277">
        <f>'План НП'!U119</f>
        <v>0</v>
      </c>
      <c r="P120" s="265" t="str">
        <f>'Основні дані'!$B$1</f>
        <v>Е-М420заочна</v>
      </c>
    </row>
    <row r="121" spans="1:16" s="157" customFormat="1" ht="15.75" hidden="1">
      <c r="A121" s="273" t="str">
        <f>'План НП'!A120</f>
        <v>ВБ8.7</v>
      </c>
      <c r="B121" s="298">
        <f>'План НП'!B120</f>
        <v>0</v>
      </c>
      <c r="C121" s="303">
        <f>'План НП'!F120</f>
        <v>0</v>
      </c>
      <c r="D121" s="303">
        <f>'План НП'!G120</f>
        <v>0</v>
      </c>
      <c r="E121" s="274"/>
      <c r="F121" s="275"/>
      <c r="G121" s="275"/>
      <c r="H121" s="275"/>
      <c r="I121" s="275"/>
      <c r="J121" s="275"/>
      <c r="K121" s="275"/>
      <c r="L121" s="276"/>
      <c r="M121" s="301">
        <f>'План НП'!C120</f>
        <v>0</v>
      </c>
      <c r="N121" s="301">
        <f>'План НП'!D120</f>
        <v>0</v>
      </c>
      <c r="O121" s="277">
        <f>'План НП'!U120</f>
        <v>0</v>
      </c>
      <c r="P121" s="265" t="str">
        <f>'Основні дані'!$B$1</f>
        <v>Е-М420заочна</v>
      </c>
    </row>
    <row r="122" spans="1:16" s="157" customFormat="1" ht="15.75" hidden="1">
      <c r="A122" s="273" t="str">
        <f>'План НП'!A121</f>
        <v>ВБ8.8</v>
      </c>
      <c r="B122" s="298">
        <f>'План НП'!B121</f>
        <v>0</v>
      </c>
      <c r="C122" s="303">
        <f>'План НП'!F121</f>
        <v>0</v>
      </c>
      <c r="D122" s="303">
        <f>'План НП'!G121</f>
        <v>0</v>
      </c>
      <c r="E122" s="274"/>
      <c r="F122" s="275"/>
      <c r="G122" s="275"/>
      <c r="H122" s="275"/>
      <c r="I122" s="275"/>
      <c r="J122" s="275"/>
      <c r="K122" s="275"/>
      <c r="L122" s="276"/>
      <c r="M122" s="301">
        <f>'План НП'!C121</f>
        <v>0</v>
      </c>
      <c r="N122" s="301">
        <f>'План НП'!D121</f>
        <v>0</v>
      </c>
      <c r="O122" s="277">
        <f>'План НП'!U121</f>
        <v>0</v>
      </c>
      <c r="P122" s="265" t="str">
        <f>'Основні дані'!$B$1</f>
        <v>Е-М420заочна</v>
      </c>
    </row>
    <row r="123" spans="1:16" s="157" customFormat="1" ht="15.75" hidden="1">
      <c r="A123" s="273" t="str">
        <f>'План НП'!A122</f>
        <v>ВБ8.9</v>
      </c>
      <c r="B123" s="298">
        <f>'План НП'!B122</f>
        <v>0</v>
      </c>
      <c r="C123" s="303">
        <f>'План НП'!F122</f>
        <v>0</v>
      </c>
      <c r="D123" s="303">
        <f>'План НП'!G122</f>
        <v>0</v>
      </c>
      <c r="E123" s="274"/>
      <c r="F123" s="275"/>
      <c r="G123" s="275"/>
      <c r="H123" s="275"/>
      <c r="I123" s="275"/>
      <c r="J123" s="275"/>
      <c r="K123" s="275"/>
      <c r="L123" s="276"/>
      <c r="M123" s="301">
        <f>'План НП'!C122</f>
        <v>0</v>
      </c>
      <c r="N123" s="301">
        <f>'План НП'!D122</f>
        <v>0</v>
      </c>
      <c r="O123" s="277">
        <f>'План НП'!U122</f>
        <v>0</v>
      </c>
      <c r="P123" s="265" t="str">
        <f>'Основні дані'!$B$1</f>
        <v>Е-М420заочна</v>
      </c>
    </row>
    <row r="124" spans="1:16" s="157" customFormat="1" ht="15.75" hidden="1">
      <c r="A124" s="273" t="str">
        <f>'План НП'!A123</f>
        <v>ВБ8.10</v>
      </c>
      <c r="B124" s="298">
        <f>'План НП'!B123</f>
        <v>0</v>
      </c>
      <c r="C124" s="303">
        <f>'План НП'!F123</f>
        <v>0</v>
      </c>
      <c r="D124" s="303">
        <f>'План НП'!G123</f>
        <v>0</v>
      </c>
      <c r="E124" s="274"/>
      <c r="F124" s="275"/>
      <c r="G124" s="275"/>
      <c r="H124" s="275"/>
      <c r="I124" s="275"/>
      <c r="J124" s="275"/>
      <c r="K124" s="275"/>
      <c r="L124" s="276"/>
      <c r="M124" s="301">
        <f>'План НП'!C123</f>
        <v>0</v>
      </c>
      <c r="N124" s="301">
        <f>'План НП'!D123</f>
        <v>0</v>
      </c>
      <c r="O124" s="277">
        <f>'План НП'!U123</f>
        <v>0</v>
      </c>
      <c r="P124" s="265" t="str">
        <f>'Основні дані'!$B$1</f>
        <v>Е-М420заочна</v>
      </c>
    </row>
    <row r="125" spans="1:16" s="157" customFormat="1" ht="15.75" hidden="1">
      <c r="A125" s="474" t="str">
        <f>'План НП'!A124</f>
        <v>3.1.9</v>
      </c>
      <c r="B125" s="476" t="str">
        <f>'План НП'!B124</f>
        <v>Блок дисциплін 09 "Назва блоку"</v>
      </c>
      <c r="C125" s="477" t="str">
        <f>'План НП'!F124</f>
        <v>ОШИБКА</v>
      </c>
      <c r="D125" s="477" t="str">
        <f>'План НП'!G124</f>
        <v>ОШИБКА</v>
      </c>
      <c r="E125" s="478"/>
      <c r="F125" s="479"/>
      <c r="G125" s="479"/>
      <c r="H125" s="479"/>
      <c r="I125" s="479"/>
      <c r="J125" s="479"/>
      <c r="K125" s="479"/>
      <c r="L125" s="480"/>
      <c r="M125" s="481">
        <f>'План НП'!C124</f>
        <v>0</v>
      </c>
      <c r="N125" s="481">
        <f>'План НП'!D124</f>
        <v>0</v>
      </c>
      <c r="O125" s="475">
        <f>'План НП'!U124</f>
        <v>0</v>
      </c>
      <c r="P125" s="265" t="str">
        <f>'Основні дані'!$B$1</f>
        <v>Е-М420заочна</v>
      </c>
    </row>
    <row r="126" spans="1:16" s="157" customFormat="1" ht="15.75" hidden="1">
      <c r="A126" s="273" t="str">
        <f>'План НП'!A125</f>
        <v>ВБ9.1</v>
      </c>
      <c r="B126" s="298">
        <f>'План НП'!B125</f>
        <v>0</v>
      </c>
      <c r="C126" s="303">
        <f>'План НП'!F125</f>
        <v>0</v>
      </c>
      <c r="D126" s="303">
        <f>'План НП'!G125</f>
        <v>0</v>
      </c>
      <c r="E126" s="274"/>
      <c r="F126" s="275"/>
      <c r="G126" s="275"/>
      <c r="H126" s="275"/>
      <c r="I126" s="275"/>
      <c r="J126" s="275"/>
      <c r="K126" s="275"/>
      <c r="L126" s="276"/>
      <c r="M126" s="301">
        <f>'План НП'!C125</f>
        <v>0</v>
      </c>
      <c r="N126" s="301">
        <f>'План НП'!D125</f>
        <v>0</v>
      </c>
      <c r="O126" s="277">
        <f>'План НП'!U125</f>
        <v>0</v>
      </c>
      <c r="P126" s="265" t="str">
        <f>'Основні дані'!$B$1</f>
        <v>Е-М420заочна</v>
      </c>
    </row>
    <row r="127" spans="1:16" s="157" customFormat="1" ht="15.75" hidden="1">
      <c r="A127" s="273" t="str">
        <f>'План НП'!A126</f>
        <v>ВБ9.2</v>
      </c>
      <c r="B127" s="298">
        <f>'План НП'!B126</f>
        <v>0</v>
      </c>
      <c r="C127" s="303">
        <f>'План НП'!F126</f>
        <v>0</v>
      </c>
      <c r="D127" s="303">
        <f>'План НП'!G126</f>
        <v>0</v>
      </c>
      <c r="E127" s="274"/>
      <c r="F127" s="275"/>
      <c r="G127" s="275"/>
      <c r="H127" s="275"/>
      <c r="I127" s="275"/>
      <c r="J127" s="275"/>
      <c r="K127" s="275"/>
      <c r="L127" s="276"/>
      <c r="M127" s="301">
        <f>'План НП'!C126</f>
        <v>0</v>
      </c>
      <c r="N127" s="301">
        <f>'План НП'!D126</f>
        <v>0</v>
      </c>
      <c r="O127" s="277">
        <f>'План НП'!U126</f>
        <v>0</v>
      </c>
      <c r="P127" s="265" t="str">
        <f>'Основні дані'!$B$1</f>
        <v>Е-М420заочна</v>
      </c>
    </row>
    <row r="128" spans="1:16" s="157" customFormat="1" ht="15.75" hidden="1">
      <c r="A128" s="273" t="str">
        <f>'План НП'!A127</f>
        <v>ВБ9.3</v>
      </c>
      <c r="B128" s="298">
        <f>'План НП'!B127</f>
        <v>0</v>
      </c>
      <c r="C128" s="303">
        <f>'План НП'!F127</f>
        <v>0</v>
      </c>
      <c r="D128" s="303">
        <f>'План НП'!G127</f>
        <v>0</v>
      </c>
      <c r="E128" s="274"/>
      <c r="F128" s="275"/>
      <c r="G128" s="275"/>
      <c r="H128" s="275"/>
      <c r="I128" s="275"/>
      <c r="J128" s="275"/>
      <c r="K128" s="275"/>
      <c r="L128" s="276"/>
      <c r="M128" s="301">
        <f>'План НП'!C127</f>
        <v>0</v>
      </c>
      <c r="N128" s="301">
        <f>'План НП'!D127</f>
        <v>0</v>
      </c>
      <c r="O128" s="277">
        <f>'План НП'!U127</f>
        <v>0</v>
      </c>
      <c r="P128" s="265" t="str">
        <f>'Основні дані'!$B$1</f>
        <v>Е-М420заочна</v>
      </c>
    </row>
    <row r="129" spans="1:16" s="157" customFormat="1" ht="15.75" hidden="1">
      <c r="A129" s="273" t="str">
        <f>'План НП'!A128</f>
        <v>ВБ9.4</v>
      </c>
      <c r="B129" s="298">
        <f>'План НП'!B128</f>
        <v>0</v>
      </c>
      <c r="C129" s="303">
        <f>'План НП'!F128</f>
        <v>0</v>
      </c>
      <c r="D129" s="303">
        <f>'План НП'!G128</f>
        <v>0</v>
      </c>
      <c r="E129" s="274"/>
      <c r="F129" s="275"/>
      <c r="G129" s="275"/>
      <c r="H129" s="275"/>
      <c r="I129" s="275"/>
      <c r="J129" s="275"/>
      <c r="K129" s="275"/>
      <c r="L129" s="276"/>
      <c r="M129" s="301">
        <f>'План НП'!C128</f>
        <v>0</v>
      </c>
      <c r="N129" s="301">
        <f>'План НП'!D128</f>
        <v>0</v>
      </c>
      <c r="O129" s="277">
        <f>'План НП'!U128</f>
        <v>0</v>
      </c>
      <c r="P129" s="265" t="str">
        <f>'Основні дані'!$B$1</f>
        <v>Е-М420заочна</v>
      </c>
    </row>
    <row r="130" spans="1:16" s="157" customFormat="1" ht="15.75" hidden="1">
      <c r="A130" s="273" t="str">
        <f>'План НП'!A129</f>
        <v>ВБ9.5</v>
      </c>
      <c r="B130" s="298">
        <f>'План НП'!B129</f>
        <v>0</v>
      </c>
      <c r="C130" s="303">
        <f>'План НП'!F129</f>
        <v>0</v>
      </c>
      <c r="D130" s="303">
        <f>'План НП'!G129</f>
        <v>0</v>
      </c>
      <c r="E130" s="274"/>
      <c r="F130" s="275"/>
      <c r="G130" s="275"/>
      <c r="H130" s="275"/>
      <c r="I130" s="275"/>
      <c r="J130" s="275"/>
      <c r="K130" s="275"/>
      <c r="L130" s="276"/>
      <c r="M130" s="301">
        <f>'План НП'!C129</f>
        <v>0</v>
      </c>
      <c r="N130" s="301">
        <f>'План НП'!D129</f>
        <v>0</v>
      </c>
      <c r="O130" s="277">
        <f>'План НП'!U129</f>
        <v>0</v>
      </c>
      <c r="P130" s="265" t="str">
        <f>'Основні дані'!$B$1</f>
        <v>Е-М420заочна</v>
      </c>
    </row>
    <row r="131" spans="1:16" s="157" customFormat="1" ht="15.75" hidden="1">
      <c r="A131" s="273" t="str">
        <f>'План НП'!A130</f>
        <v>ВБ9.6</v>
      </c>
      <c r="B131" s="298">
        <f>'План НП'!B130</f>
        <v>0</v>
      </c>
      <c r="C131" s="303">
        <f>'План НП'!F130</f>
        <v>0</v>
      </c>
      <c r="D131" s="303">
        <f>'План НП'!G130</f>
        <v>0</v>
      </c>
      <c r="E131" s="274"/>
      <c r="F131" s="275"/>
      <c r="G131" s="275"/>
      <c r="H131" s="275"/>
      <c r="I131" s="275"/>
      <c r="J131" s="275"/>
      <c r="K131" s="275"/>
      <c r="L131" s="276"/>
      <c r="M131" s="301">
        <f>'План НП'!C130</f>
        <v>0</v>
      </c>
      <c r="N131" s="301">
        <f>'План НП'!D130</f>
        <v>0</v>
      </c>
      <c r="O131" s="277">
        <f>'План НП'!U130</f>
        <v>0</v>
      </c>
      <c r="P131" s="265" t="str">
        <f>'Основні дані'!$B$1</f>
        <v>Е-М420заочна</v>
      </c>
    </row>
    <row r="132" spans="1:16" s="157" customFormat="1" ht="15.75" hidden="1">
      <c r="A132" s="273" t="str">
        <f>'План НП'!A131</f>
        <v>ВБ9.7</v>
      </c>
      <c r="B132" s="298">
        <f>'План НП'!B131</f>
        <v>0</v>
      </c>
      <c r="C132" s="303">
        <f>'План НП'!F131</f>
        <v>0</v>
      </c>
      <c r="D132" s="303">
        <f>'План НП'!G131</f>
        <v>0</v>
      </c>
      <c r="E132" s="274"/>
      <c r="F132" s="275"/>
      <c r="G132" s="275"/>
      <c r="H132" s="275"/>
      <c r="I132" s="275"/>
      <c r="J132" s="275"/>
      <c r="K132" s="275"/>
      <c r="L132" s="276"/>
      <c r="M132" s="301">
        <f>'План НП'!C131</f>
        <v>0</v>
      </c>
      <c r="N132" s="301">
        <f>'План НП'!D131</f>
        <v>0</v>
      </c>
      <c r="O132" s="277">
        <f>'План НП'!U131</f>
        <v>0</v>
      </c>
      <c r="P132" s="265" t="str">
        <f>'Основні дані'!$B$1</f>
        <v>Е-М420заочна</v>
      </c>
    </row>
    <row r="133" spans="1:16" s="157" customFormat="1" ht="15.75" hidden="1">
      <c r="A133" s="273" t="str">
        <f>'План НП'!A132</f>
        <v>ВБ9.8</v>
      </c>
      <c r="B133" s="298">
        <f>'План НП'!B132</f>
        <v>0</v>
      </c>
      <c r="C133" s="303">
        <f>'План НП'!F132</f>
        <v>0</v>
      </c>
      <c r="D133" s="303">
        <f>'План НП'!G132</f>
        <v>0</v>
      </c>
      <c r="E133" s="274"/>
      <c r="F133" s="275"/>
      <c r="G133" s="275"/>
      <c r="H133" s="275"/>
      <c r="I133" s="275"/>
      <c r="J133" s="275"/>
      <c r="K133" s="275"/>
      <c r="L133" s="276"/>
      <c r="M133" s="301">
        <f>'План НП'!C132</f>
        <v>0</v>
      </c>
      <c r="N133" s="301">
        <f>'План НП'!D132</f>
        <v>0</v>
      </c>
      <c r="O133" s="277">
        <f>'План НП'!U132</f>
        <v>0</v>
      </c>
      <c r="P133" s="265" t="str">
        <f>'Основні дані'!$B$1</f>
        <v>Е-М420заочна</v>
      </c>
    </row>
    <row r="134" spans="1:16" s="157" customFormat="1" ht="15.75" hidden="1">
      <c r="A134" s="273" t="str">
        <f>'План НП'!A133</f>
        <v>ВБ9.9</v>
      </c>
      <c r="B134" s="298">
        <f>'План НП'!B133</f>
        <v>0</v>
      </c>
      <c r="C134" s="303">
        <f>'План НП'!F133</f>
        <v>0</v>
      </c>
      <c r="D134" s="303">
        <f>'План НП'!G133</f>
        <v>0</v>
      </c>
      <c r="E134" s="274"/>
      <c r="F134" s="275"/>
      <c r="G134" s="275"/>
      <c r="H134" s="275"/>
      <c r="I134" s="275"/>
      <c r="J134" s="275"/>
      <c r="K134" s="275"/>
      <c r="L134" s="276"/>
      <c r="M134" s="301">
        <f>'План НП'!C133</f>
        <v>0</v>
      </c>
      <c r="N134" s="301">
        <f>'План НП'!D133</f>
        <v>0</v>
      </c>
      <c r="O134" s="277">
        <f>'План НП'!U133</f>
        <v>0</v>
      </c>
      <c r="P134" s="265" t="str">
        <f>'Основні дані'!$B$1</f>
        <v>Е-М420заочна</v>
      </c>
    </row>
    <row r="135" spans="1:16" s="157" customFormat="1" ht="15.75" hidden="1">
      <c r="A135" s="273" t="str">
        <f>'План НП'!A134</f>
        <v>ВБ9.10</v>
      </c>
      <c r="B135" s="298">
        <f>'План НП'!B134</f>
        <v>0</v>
      </c>
      <c r="C135" s="303">
        <f>'План НП'!F134</f>
        <v>0</v>
      </c>
      <c r="D135" s="303">
        <f>'План НП'!G134</f>
        <v>0</v>
      </c>
      <c r="E135" s="274"/>
      <c r="F135" s="275"/>
      <c r="G135" s="275"/>
      <c r="H135" s="275"/>
      <c r="I135" s="275"/>
      <c r="J135" s="275"/>
      <c r="K135" s="275"/>
      <c r="L135" s="276"/>
      <c r="M135" s="301">
        <f>'План НП'!C134</f>
        <v>0</v>
      </c>
      <c r="N135" s="301">
        <f>'План НП'!D134</f>
        <v>0</v>
      </c>
      <c r="O135" s="277">
        <f>'План НП'!U134</f>
        <v>0</v>
      </c>
      <c r="P135" s="265" t="str">
        <f>'Основні дані'!$B$1</f>
        <v>Е-М420заочна</v>
      </c>
    </row>
    <row r="136" spans="1:16" s="157" customFormat="1" ht="15.75" hidden="1">
      <c r="A136" s="474" t="str">
        <f>'План НП'!A135</f>
        <v>3.1.10</v>
      </c>
      <c r="B136" s="476" t="str">
        <f>'План НП'!B135</f>
        <v>Блок дисциплін 10 "Назва блоку"</v>
      </c>
      <c r="C136" s="477" t="str">
        <f>'План НП'!F135</f>
        <v>ОШИБКА</v>
      </c>
      <c r="D136" s="477" t="str">
        <f>'План НП'!G135</f>
        <v>ОШИБКА</v>
      </c>
      <c r="E136" s="478"/>
      <c r="F136" s="479"/>
      <c r="G136" s="479"/>
      <c r="H136" s="479"/>
      <c r="I136" s="479"/>
      <c r="J136" s="479"/>
      <c r="K136" s="479"/>
      <c r="L136" s="480"/>
      <c r="M136" s="481">
        <f>'План НП'!C135</f>
        <v>0</v>
      </c>
      <c r="N136" s="481">
        <f>'План НП'!D135</f>
        <v>0</v>
      </c>
      <c r="O136" s="475">
        <f>'План НП'!U135</f>
        <v>0</v>
      </c>
      <c r="P136" s="265" t="str">
        <f>'Основні дані'!$B$1</f>
        <v>Е-М420заочна</v>
      </c>
    </row>
    <row r="137" spans="1:16" s="157" customFormat="1" ht="15.75" hidden="1">
      <c r="A137" s="273" t="str">
        <f>'План НП'!A136</f>
        <v>ВБ10.1</v>
      </c>
      <c r="B137" s="298">
        <f>'План НП'!B136</f>
        <v>0</v>
      </c>
      <c r="C137" s="303">
        <f>'План НП'!F136</f>
        <v>0</v>
      </c>
      <c r="D137" s="303">
        <f>'План НП'!G136</f>
        <v>0</v>
      </c>
      <c r="E137" s="274"/>
      <c r="F137" s="275"/>
      <c r="G137" s="275"/>
      <c r="H137" s="275"/>
      <c r="I137" s="275"/>
      <c r="J137" s="275"/>
      <c r="K137" s="275"/>
      <c r="L137" s="276"/>
      <c r="M137" s="301">
        <f>'План НП'!C136</f>
        <v>0</v>
      </c>
      <c r="N137" s="301">
        <f>'План НП'!D136</f>
        <v>0</v>
      </c>
      <c r="O137" s="277">
        <f>'План НП'!U136</f>
        <v>0</v>
      </c>
      <c r="P137" s="265" t="str">
        <f>'Основні дані'!$B$1</f>
        <v>Е-М420заочна</v>
      </c>
    </row>
    <row r="138" spans="1:16" s="157" customFormat="1" ht="15.75" hidden="1">
      <c r="A138" s="273" t="str">
        <f>'План НП'!A137</f>
        <v>ВБ10.2</v>
      </c>
      <c r="B138" s="298">
        <f>'План НП'!B137</f>
        <v>0</v>
      </c>
      <c r="C138" s="303">
        <f>'План НП'!F137</f>
        <v>0</v>
      </c>
      <c r="D138" s="303">
        <f>'План НП'!G137</f>
        <v>0</v>
      </c>
      <c r="E138" s="274"/>
      <c r="F138" s="275"/>
      <c r="G138" s="275"/>
      <c r="H138" s="275"/>
      <c r="I138" s="275"/>
      <c r="J138" s="275"/>
      <c r="K138" s="275"/>
      <c r="L138" s="276"/>
      <c r="M138" s="301">
        <f>'План НП'!C137</f>
        <v>0</v>
      </c>
      <c r="N138" s="301">
        <f>'План НП'!D137</f>
        <v>0</v>
      </c>
      <c r="O138" s="277">
        <f>'План НП'!U137</f>
        <v>0</v>
      </c>
      <c r="P138" s="265" t="str">
        <f>'Основні дані'!$B$1</f>
        <v>Е-М420заочна</v>
      </c>
    </row>
    <row r="139" spans="1:16" s="157" customFormat="1" ht="15.75" hidden="1">
      <c r="A139" s="273" t="str">
        <f>'План НП'!A138</f>
        <v>ВБ10.3</v>
      </c>
      <c r="B139" s="298">
        <f>'План НП'!B138</f>
        <v>0</v>
      </c>
      <c r="C139" s="303">
        <f>'План НП'!F138</f>
        <v>0</v>
      </c>
      <c r="D139" s="303">
        <f>'План НП'!G138</f>
        <v>0</v>
      </c>
      <c r="E139" s="274"/>
      <c r="F139" s="275"/>
      <c r="G139" s="275"/>
      <c r="H139" s="275"/>
      <c r="I139" s="275"/>
      <c r="J139" s="275"/>
      <c r="K139" s="275"/>
      <c r="L139" s="276"/>
      <c r="M139" s="301">
        <f>'План НП'!C138</f>
        <v>0</v>
      </c>
      <c r="N139" s="301">
        <f>'План НП'!D138</f>
        <v>0</v>
      </c>
      <c r="O139" s="277">
        <f>'План НП'!U138</f>
        <v>0</v>
      </c>
      <c r="P139" s="265" t="str">
        <f>'Основні дані'!$B$1</f>
        <v>Е-М420заочна</v>
      </c>
    </row>
    <row r="140" spans="1:16" s="157" customFormat="1" ht="15.75" hidden="1">
      <c r="A140" s="273" t="str">
        <f>'План НП'!A139</f>
        <v>ВБ10.4</v>
      </c>
      <c r="B140" s="298">
        <f>'План НП'!B139</f>
        <v>0</v>
      </c>
      <c r="C140" s="303">
        <f>'План НП'!F139</f>
        <v>0</v>
      </c>
      <c r="D140" s="303">
        <f>'План НП'!G139</f>
        <v>0</v>
      </c>
      <c r="E140" s="274"/>
      <c r="F140" s="275"/>
      <c r="G140" s="275"/>
      <c r="H140" s="275"/>
      <c r="I140" s="275"/>
      <c r="J140" s="275"/>
      <c r="K140" s="275"/>
      <c r="L140" s="276"/>
      <c r="M140" s="301">
        <f>'План НП'!C139</f>
        <v>0</v>
      </c>
      <c r="N140" s="301">
        <f>'План НП'!D139</f>
        <v>0</v>
      </c>
      <c r="O140" s="277">
        <f>'План НП'!U139</f>
        <v>0</v>
      </c>
      <c r="P140" s="265" t="str">
        <f>'Основні дані'!$B$1</f>
        <v>Е-М420заочна</v>
      </c>
    </row>
    <row r="141" spans="1:16" s="157" customFormat="1" ht="15.75" hidden="1">
      <c r="A141" s="273" t="str">
        <f>'План НП'!A140</f>
        <v>ВБ10.5</v>
      </c>
      <c r="B141" s="298">
        <f>'План НП'!B140</f>
        <v>0</v>
      </c>
      <c r="C141" s="303">
        <f>'План НП'!F140</f>
        <v>0</v>
      </c>
      <c r="D141" s="303">
        <f>'План НП'!G140</f>
        <v>0</v>
      </c>
      <c r="E141" s="274"/>
      <c r="F141" s="275"/>
      <c r="G141" s="275"/>
      <c r="H141" s="275"/>
      <c r="I141" s="275"/>
      <c r="J141" s="275"/>
      <c r="K141" s="275"/>
      <c r="L141" s="276"/>
      <c r="M141" s="301">
        <f>'План НП'!C140</f>
        <v>0</v>
      </c>
      <c r="N141" s="301">
        <f>'План НП'!D140</f>
        <v>0</v>
      </c>
      <c r="O141" s="277">
        <f>'План НП'!U140</f>
        <v>0</v>
      </c>
      <c r="P141" s="265" t="str">
        <f>'Основні дані'!$B$1</f>
        <v>Е-М420заочна</v>
      </c>
    </row>
    <row r="142" spans="1:16" s="157" customFormat="1" ht="15.75" hidden="1">
      <c r="A142" s="273" t="str">
        <f>'План НП'!A141</f>
        <v>ВБ10.6</v>
      </c>
      <c r="B142" s="298">
        <f>'План НП'!B141</f>
        <v>0</v>
      </c>
      <c r="C142" s="303">
        <f>'План НП'!F141</f>
        <v>0</v>
      </c>
      <c r="D142" s="303">
        <f>'План НП'!G141</f>
        <v>0</v>
      </c>
      <c r="E142" s="274"/>
      <c r="F142" s="275"/>
      <c r="G142" s="275"/>
      <c r="H142" s="275"/>
      <c r="I142" s="275"/>
      <c r="J142" s="275"/>
      <c r="K142" s="275"/>
      <c r="L142" s="276"/>
      <c r="M142" s="301">
        <f>'План НП'!C141</f>
        <v>0</v>
      </c>
      <c r="N142" s="301">
        <f>'План НП'!D141</f>
        <v>0</v>
      </c>
      <c r="O142" s="277">
        <f>'План НП'!U141</f>
        <v>0</v>
      </c>
      <c r="P142" s="265" t="str">
        <f>'Основні дані'!$B$1</f>
        <v>Е-М420заочна</v>
      </c>
    </row>
    <row r="143" spans="1:16" s="157" customFormat="1" ht="15.75" hidden="1">
      <c r="A143" s="273" t="str">
        <f>'План НП'!A142</f>
        <v>ВБ10.7</v>
      </c>
      <c r="B143" s="298">
        <f>'План НП'!B142</f>
        <v>0</v>
      </c>
      <c r="C143" s="303">
        <f>'План НП'!F142</f>
        <v>0</v>
      </c>
      <c r="D143" s="303">
        <f>'План НП'!G142</f>
        <v>0</v>
      </c>
      <c r="E143" s="274"/>
      <c r="F143" s="275"/>
      <c r="G143" s="275"/>
      <c r="H143" s="275"/>
      <c r="I143" s="275"/>
      <c r="J143" s="275"/>
      <c r="K143" s="275"/>
      <c r="L143" s="276"/>
      <c r="M143" s="301">
        <f>'План НП'!C142</f>
        <v>0</v>
      </c>
      <c r="N143" s="301">
        <f>'План НП'!D142</f>
        <v>0</v>
      </c>
      <c r="O143" s="277">
        <f>'План НП'!U142</f>
        <v>0</v>
      </c>
      <c r="P143" s="265" t="str">
        <f>'Основні дані'!$B$1</f>
        <v>Е-М420заочна</v>
      </c>
    </row>
    <row r="144" spans="1:16" s="157" customFormat="1" ht="15.75" hidden="1">
      <c r="A144" s="273" t="str">
        <f>'План НП'!A143</f>
        <v>ВБ10.8</v>
      </c>
      <c r="B144" s="298">
        <f>'План НП'!B143</f>
        <v>0</v>
      </c>
      <c r="C144" s="303">
        <f>'План НП'!F143</f>
        <v>0</v>
      </c>
      <c r="D144" s="303">
        <f>'План НП'!G143</f>
        <v>0</v>
      </c>
      <c r="E144" s="274"/>
      <c r="F144" s="275"/>
      <c r="G144" s="275"/>
      <c r="H144" s="275"/>
      <c r="I144" s="275"/>
      <c r="J144" s="275"/>
      <c r="K144" s="275"/>
      <c r="L144" s="276"/>
      <c r="M144" s="301">
        <f>'План НП'!C143</f>
        <v>0</v>
      </c>
      <c r="N144" s="301">
        <f>'План НП'!D143</f>
        <v>0</v>
      </c>
      <c r="O144" s="277">
        <f>'План НП'!U143</f>
        <v>0</v>
      </c>
      <c r="P144" s="265" t="str">
        <f>'Основні дані'!$B$1</f>
        <v>Е-М420заочна</v>
      </c>
    </row>
    <row r="145" spans="1:16" s="157" customFormat="1" ht="15.75" hidden="1">
      <c r="A145" s="273" t="str">
        <f>'План НП'!A144</f>
        <v>ВБ10.9</v>
      </c>
      <c r="B145" s="298">
        <f>'План НП'!B144</f>
        <v>0</v>
      </c>
      <c r="C145" s="303">
        <f>'План НП'!F144</f>
        <v>0</v>
      </c>
      <c r="D145" s="303">
        <f>'План НП'!G144</f>
        <v>0</v>
      </c>
      <c r="E145" s="274"/>
      <c r="F145" s="275"/>
      <c r="G145" s="275"/>
      <c r="H145" s="275"/>
      <c r="I145" s="275"/>
      <c r="J145" s="275"/>
      <c r="K145" s="275"/>
      <c r="L145" s="276"/>
      <c r="M145" s="301">
        <f>'План НП'!C144</f>
        <v>0</v>
      </c>
      <c r="N145" s="301">
        <f>'План НП'!D144</f>
        <v>0</v>
      </c>
      <c r="O145" s="277">
        <f>'План НП'!U144</f>
        <v>0</v>
      </c>
      <c r="P145" s="265" t="str">
        <f>'Основні дані'!$B$1</f>
        <v>Е-М420заочна</v>
      </c>
    </row>
    <row r="146" spans="1:16" s="157" customFormat="1" ht="15.75" hidden="1">
      <c r="A146" s="273" t="str">
        <f>'План НП'!A145</f>
        <v>ВБ10.10</v>
      </c>
      <c r="B146" s="298">
        <f>'План НП'!B145</f>
        <v>0</v>
      </c>
      <c r="C146" s="303">
        <f>'План НП'!F145</f>
        <v>0</v>
      </c>
      <c r="D146" s="303">
        <f>'План НП'!G145</f>
        <v>0</v>
      </c>
      <c r="E146" s="274"/>
      <c r="F146" s="275"/>
      <c r="G146" s="275"/>
      <c r="H146" s="275"/>
      <c r="I146" s="275"/>
      <c r="J146" s="275"/>
      <c r="K146" s="275"/>
      <c r="L146" s="276"/>
      <c r="M146" s="301">
        <f>'План НП'!C145</f>
        <v>0</v>
      </c>
      <c r="N146" s="301">
        <f>'План НП'!D145</f>
        <v>0</v>
      </c>
      <c r="O146" s="277">
        <f>'План НП'!U145</f>
        <v>0</v>
      </c>
      <c r="P146" s="265" t="str">
        <f>'Основні дані'!$B$1</f>
        <v>Е-М420заочна</v>
      </c>
    </row>
    <row r="147" spans="1:16" s="157" customFormat="1" ht="15.75" hidden="1">
      <c r="A147" s="474" t="str">
        <f>'План НП'!A146</f>
        <v>3.1.11</v>
      </c>
      <c r="B147" s="476" t="str">
        <f>'План НП'!B146</f>
        <v>Блок дисциплін 11 "Назва блоку"</v>
      </c>
      <c r="C147" s="477" t="str">
        <f>'План НП'!F146</f>
        <v>ОШИБКА</v>
      </c>
      <c r="D147" s="477" t="str">
        <f>'План НП'!G146</f>
        <v>ОШИБКА</v>
      </c>
      <c r="E147" s="478"/>
      <c r="F147" s="479"/>
      <c r="G147" s="479"/>
      <c r="H147" s="479"/>
      <c r="I147" s="479"/>
      <c r="J147" s="479"/>
      <c r="K147" s="479"/>
      <c r="L147" s="480"/>
      <c r="M147" s="481">
        <f>'План НП'!C146</f>
        <v>0</v>
      </c>
      <c r="N147" s="481">
        <f>'План НП'!D146</f>
        <v>0</v>
      </c>
      <c r="O147" s="475">
        <f>'План НП'!U146</f>
        <v>0</v>
      </c>
      <c r="P147" s="265" t="str">
        <f>'Основні дані'!$B$1</f>
        <v>Е-М420заочна</v>
      </c>
    </row>
    <row r="148" spans="1:16" s="157" customFormat="1" ht="15.75" hidden="1">
      <c r="A148" s="273" t="str">
        <f>'План НП'!A147</f>
        <v>ВБ11.1</v>
      </c>
      <c r="B148" s="298">
        <f>'План НП'!B147</f>
        <v>0</v>
      </c>
      <c r="C148" s="303">
        <f>'План НП'!F147</f>
        <v>0</v>
      </c>
      <c r="D148" s="303">
        <f>'План НП'!G147</f>
        <v>0</v>
      </c>
      <c r="E148" s="274"/>
      <c r="F148" s="275"/>
      <c r="G148" s="275"/>
      <c r="H148" s="275"/>
      <c r="I148" s="275"/>
      <c r="J148" s="275"/>
      <c r="K148" s="275"/>
      <c r="L148" s="276"/>
      <c r="M148" s="301">
        <f>'План НП'!C147</f>
        <v>0</v>
      </c>
      <c r="N148" s="301">
        <f>'План НП'!D147</f>
        <v>0</v>
      </c>
      <c r="O148" s="277">
        <f>'План НП'!U147</f>
        <v>0</v>
      </c>
      <c r="P148" s="265" t="str">
        <f>'Основні дані'!$B$1</f>
        <v>Е-М420заочна</v>
      </c>
    </row>
    <row r="149" spans="1:16" s="157" customFormat="1" ht="15.75" hidden="1">
      <c r="A149" s="273" t="str">
        <f>'План НП'!A148</f>
        <v>ВБ11.2</v>
      </c>
      <c r="B149" s="298">
        <f>'План НП'!B148</f>
        <v>0</v>
      </c>
      <c r="C149" s="303">
        <f>'План НП'!F148</f>
        <v>0</v>
      </c>
      <c r="D149" s="303">
        <f>'План НП'!G148</f>
        <v>0</v>
      </c>
      <c r="E149" s="274"/>
      <c r="F149" s="275"/>
      <c r="G149" s="275"/>
      <c r="H149" s="275"/>
      <c r="I149" s="275"/>
      <c r="J149" s="275"/>
      <c r="K149" s="275"/>
      <c r="L149" s="276"/>
      <c r="M149" s="301">
        <f>'План НП'!C148</f>
        <v>0</v>
      </c>
      <c r="N149" s="301">
        <f>'План НП'!D148</f>
        <v>0</v>
      </c>
      <c r="O149" s="277">
        <f>'План НП'!U148</f>
        <v>0</v>
      </c>
      <c r="P149" s="265" t="str">
        <f>'Основні дані'!$B$1</f>
        <v>Е-М420заочна</v>
      </c>
    </row>
    <row r="150" spans="1:16" s="157" customFormat="1" ht="15.75" hidden="1">
      <c r="A150" s="273" t="str">
        <f>'План НП'!A149</f>
        <v>ВБ11.3</v>
      </c>
      <c r="B150" s="298">
        <f>'План НП'!B149</f>
        <v>0</v>
      </c>
      <c r="C150" s="303">
        <f>'План НП'!F149</f>
        <v>0</v>
      </c>
      <c r="D150" s="303">
        <f>'План НП'!G149</f>
        <v>0</v>
      </c>
      <c r="E150" s="274"/>
      <c r="F150" s="275"/>
      <c r="G150" s="275"/>
      <c r="H150" s="275"/>
      <c r="I150" s="275"/>
      <c r="J150" s="275"/>
      <c r="K150" s="275"/>
      <c r="L150" s="276"/>
      <c r="M150" s="301">
        <f>'План НП'!C149</f>
        <v>0</v>
      </c>
      <c r="N150" s="301">
        <f>'План НП'!D149</f>
        <v>0</v>
      </c>
      <c r="O150" s="277">
        <f>'План НП'!U149</f>
        <v>0</v>
      </c>
      <c r="P150" s="265" t="str">
        <f>'Основні дані'!$B$1</f>
        <v>Е-М420заочна</v>
      </c>
    </row>
    <row r="151" spans="1:16" s="157" customFormat="1" ht="15.75" hidden="1">
      <c r="A151" s="273" t="str">
        <f>'План НП'!A150</f>
        <v>ВБ11.4</v>
      </c>
      <c r="B151" s="298">
        <f>'План НП'!B150</f>
        <v>0</v>
      </c>
      <c r="C151" s="303">
        <f>'План НП'!F150</f>
        <v>0</v>
      </c>
      <c r="D151" s="303">
        <f>'План НП'!G150</f>
        <v>0</v>
      </c>
      <c r="E151" s="274"/>
      <c r="F151" s="275"/>
      <c r="G151" s="275"/>
      <c r="H151" s="275"/>
      <c r="I151" s="275"/>
      <c r="J151" s="275"/>
      <c r="K151" s="275"/>
      <c r="L151" s="276"/>
      <c r="M151" s="301">
        <f>'План НП'!C150</f>
        <v>0</v>
      </c>
      <c r="N151" s="301">
        <f>'План НП'!D150</f>
        <v>0</v>
      </c>
      <c r="O151" s="277">
        <f>'План НП'!U150</f>
        <v>0</v>
      </c>
      <c r="P151" s="265" t="str">
        <f>'Основні дані'!$B$1</f>
        <v>Е-М420заочна</v>
      </c>
    </row>
    <row r="152" spans="1:16" s="157" customFormat="1" ht="15.75" hidden="1">
      <c r="A152" s="273" t="str">
        <f>'План НП'!A151</f>
        <v>ВБ11.5</v>
      </c>
      <c r="B152" s="298">
        <f>'План НП'!B151</f>
        <v>0</v>
      </c>
      <c r="C152" s="303">
        <f>'План НП'!F151</f>
        <v>0</v>
      </c>
      <c r="D152" s="303">
        <f>'План НП'!G151</f>
        <v>0</v>
      </c>
      <c r="E152" s="274"/>
      <c r="F152" s="275"/>
      <c r="G152" s="275"/>
      <c r="H152" s="275"/>
      <c r="I152" s="275"/>
      <c r="J152" s="275"/>
      <c r="K152" s="275"/>
      <c r="L152" s="276"/>
      <c r="M152" s="301">
        <f>'План НП'!C151</f>
        <v>0</v>
      </c>
      <c r="N152" s="301">
        <f>'План НП'!D151</f>
        <v>0</v>
      </c>
      <c r="O152" s="277">
        <f>'План НП'!U151</f>
        <v>0</v>
      </c>
      <c r="P152" s="265" t="str">
        <f>'Основні дані'!$B$1</f>
        <v>Е-М420заочна</v>
      </c>
    </row>
    <row r="153" spans="1:16" s="157" customFormat="1" ht="15.75" hidden="1">
      <c r="A153" s="273" t="str">
        <f>'План НП'!A152</f>
        <v>ВБ11.6</v>
      </c>
      <c r="B153" s="298">
        <f>'План НП'!B152</f>
        <v>0</v>
      </c>
      <c r="C153" s="303">
        <f>'План НП'!F152</f>
        <v>0</v>
      </c>
      <c r="D153" s="303">
        <f>'План НП'!G152</f>
        <v>0</v>
      </c>
      <c r="E153" s="274"/>
      <c r="F153" s="275"/>
      <c r="G153" s="275"/>
      <c r="H153" s="275"/>
      <c r="I153" s="275"/>
      <c r="J153" s="275"/>
      <c r="K153" s="275"/>
      <c r="L153" s="276"/>
      <c r="M153" s="301">
        <f>'План НП'!C152</f>
        <v>0</v>
      </c>
      <c r="N153" s="301">
        <f>'План НП'!D152</f>
        <v>0</v>
      </c>
      <c r="O153" s="277">
        <f>'План НП'!U152</f>
        <v>0</v>
      </c>
      <c r="P153" s="265" t="str">
        <f>'Основні дані'!$B$1</f>
        <v>Е-М420заочна</v>
      </c>
    </row>
    <row r="154" spans="1:16" s="157" customFormat="1" ht="15.75" hidden="1">
      <c r="A154" s="273" t="str">
        <f>'План НП'!A153</f>
        <v>ВБ11.7</v>
      </c>
      <c r="B154" s="298">
        <f>'План НП'!B153</f>
        <v>0</v>
      </c>
      <c r="C154" s="303">
        <f>'План НП'!F153</f>
        <v>0</v>
      </c>
      <c r="D154" s="303">
        <f>'План НП'!G153</f>
        <v>0</v>
      </c>
      <c r="E154" s="274"/>
      <c r="F154" s="275"/>
      <c r="G154" s="275"/>
      <c r="H154" s="275"/>
      <c r="I154" s="275"/>
      <c r="J154" s="275"/>
      <c r="K154" s="275"/>
      <c r="L154" s="276"/>
      <c r="M154" s="301">
        <f>'План НП'!C153</f>
        <v>0</v>
      </c>
      <c r="N154" s="301">
        <f>'План НП'!D153</f>
        <v>0</v>
      </c>
      <c r="O154" s="277">
        <f>'План НП'!U153</f>
        <v>0</v>
      </c>
      <c r="P154" s="265" t="str">
        <f>'Основні дані'!$B$1</f>
        <v>Е-М420заочна</v>
      </c>
    </row>
    <row r="155" spans="1:16" s="157" customFormat="1" ht="15.75" hidden="1">
      <c r="A155" s="273" t="str">
        <f>'План НП'!A154</f>
        <v>ВБ11.8</v>
      </c>
      <c r="B155" s="298">
        <f>'План НП'!B154</f>
        <v>0</v>
      </c>
      <c r="C155" s="303">
        <f>'План НП'!F154</f>
        <v>0</v>
      </c>
      <c r="D155" s="303">
        <f>'План НП'!G154</f>
        <v>0</v>
      </c>
      <c r="E155" s="274"/>
      <c r="F155" s="275"/>
      <c r="G155" s="275"/>
      <c r="H155" s="275"/>
      <c r="I155" s="275"/>
      <c r="J155" s="275"/>
      <c r="K155" s="275"/>
      <c r="L155" s="276"/>
      <c r="M155" s="301">
        <f>'План НП'!C154</f>
        <v>0</v>
      </c>
      <c r="N155" s="301">
        <f>'План НП'!D154</f>
        <v>0</v>
      </c>
      <c r="O155" s="277">
        <f>'План НП'!U154</f>
        <v>0</v>
      </c>
      <c r="P155" s="265" t="str">
        <f>'Основні дані'!$B$1</f>
        <v>Е-М420заочна</v>
      </c>
    </row>
    <row r="156" spans="1:16" s="157" customFormat="1" ht="15.75" hidden="1">
      <c r="A156" s="273" t="str">
        <f>'План НП'!A155</f>
        <v>ВБ11.9</v>
      </c>
      <c r="B156" s="298">
        <f>'План НП'!B155</f>
        <v>0</v>
      </c>
      <c r="C156" s="303">
        <f>'План НП'!F155</f>
        <v>0</v>
      </c>
      <c r="D156" s="303">
        <f>'План НП'!G155</f>
        <v>0</v>
      </c>
      <c r="E156" s="274"/>
      <c r="F156" s="275"/>
      <c r="G156" s="275"/>
      <c r="H156" s="275"/>
      <c r="I156" s="275"/>
      <c r="J156" s="275"/>
      <c r="K156" s="275"/>
      <c r="L156" s="276"/>
      <c r="M156" s="301">
        <f>'План НП'!C155</f>
        <v>0</v>
      </c>
      <c r="N156" s="301">
        <f>'План НП'!D155</f>
        <v>0</v>
      </c>
      <c r="O156" s="277">
        <f>'План НП'!U155</f>
        <v>0</v>
      </c>
      <c r="P156" s="265" t="str">
        <f>'Основні дані'!$B$1</f>
        <v>Е-М420заочна</v>
      </c>
    </row>
    <row r="157" spans="1:16" s="157" customFormat="1" ht="15.75" hidden="1">
      <c r="A157" s="273" t="str">
        <f>'План НП'!A156</f>
        <v>ВБ11.10</v>
      </c>
      <c r="B157" s="298">
        <f>'План НП'!B156</f>
        <v>0</v>
      </c>
      <c r="C157" s="303">
        <f>'План НП'!F156</f>
        <v>0</v>
      </c>
      <c r="D157" s="303">
        <f>'План НП'!G156</f>
        <v>0</v>
      </c>
      <c r="E157" s="274"/>
      <c r="F157" s="275"/>
      <c r="G157" s="275"/>
      <c r="H157" s="275"/>
      <c r="I157" s="275"/>
      <c r="J157" s="275"/>
      <c r="K157" s="275"/>
      <c r="L157" s="276"/>
      <c r="M157" s="301">
        <f>'План НП'!C156</f>
        <v>0</v>
      </c>
      <c r="N157" s="301">
        <f>'План НП'!D156</f>
        <v>0</v>
      </c>
      <c r="O157" s="277">
        <f>'План НП'!U156</f>
        <v>0</v>
      </c>
      <c r="P157" s="265" t="str">
        <f>'Основні дані'!$B$1</f>
        <v>Е-М420заочна</v>
      </c>
    </row>
    <row r="158" spans="1:16" s="157" customFormat="1" ht="15.75" hidden="1">
      <c r="A158" s="474" t="str">
        <f>'План НП'!A157</f>
        <v>3.1.12</v>
      </c>
      <c r="B158" s="476" t="str">
        <f>'План НП'!B157</f>
        <v>Блок дисциплін 12 "Назва блоку"</v>
      </c>
      <c r="C158" s="477" t="str">
        <f>'План НП'!F157</f>
        <v>ОШИБКА</v>
      </c>
      <c r="D158" s="477" t="str">
        <f>'План НП'!G157</f>
        <v>ОШИБКА</v>
      </c>
      <c r="E158" s="478"/>
      <c r="F158" s="479"/>
      <c r="G158" s="479"/>
      <c r="H158" s="479"/>
      <c r="I158" s="479"/>
      <c r="J158" s="479"/>
      <c r="K158" s="479"/>
      <c r="L158" s="480"/>
      <c r="M158" s="481">
        <f>'План НП'!C157</f>
        <v>0</v>
      </c>
      <c r="N158" s="481">
        <f>'План НП'!D157</f>
        <v>0</v>
      </c>
      <c r="O158" s="475">
        <f>'План НП'!U157</f>
        <v>0</v>
      </c>
      <c r="P158" s="265" t="str">
        <f>'Основні дані'!$B$1</f>
        <v>Е-М420заочна</v>
      </c>
    </row>
    <row r="159" spans="1:16" s="157" customFormat="1" ht="15.75" hidden="1">
      <c r="A159" s="273" t="str">
        <f>'План НП'!A158</f>
        <v>ВБ12.1</v>
      </c>
      <c r="B159" s="298">
        <f>'План НП'!B158</f>
        <v>0</v>
      </c>
      <c r="C159" s="303">
        <f>'План НП'!F158</f>
        <v>0</v>
      </c>
      <c r="D159" s="303">
        <f>'План НП'!G158</f>
        <v>0</v>
      </c>
      <c r="E159" s="274"/>
      <c r="F159" s="275"/>
      <c r="G159" s="275"/>
      <c r="H159" s="275"/>
      <c r="I159" s="275"/>
      <c r="J159" s="275"/>
      <c r="K159" s="275"/>
      <c r="L159" s="276"/>
      <c r="M159" s="301">
        <f>'План НП'!C158</f>
        <v>0</v>
      </c>
      <c r="N159" s="301">
        <f>'План НП'!D158</f>
        <v>0</v>
      </c>
      <c r="O159" s="277">
        <f>'План НП'!U158</f>
        <v>0</v>
      </c>
      <c r="P159" s="265" t="str">
        <f>'Основні дані'!$B$1</f>
        <v>Е-М420заочна</v>
      </c>
    </row>
    <row r="160" spans="1:16" s="157" customFormat="1" ht="15.75" hidden="1">
      <c r="A160" s="273" t="str">
        <f>'План НП'!A159</f>
        <v>ВБ12.2</v>
      </c>
      <c r="B160" s="298">
        <f>'План НП'!B159</f>
        <v>0</v>
      </c>
      <c r="C160" s="303">
        <f>'План НП'!F159</f>
        <v>0</v>
      </c>
      <c r="D160" s="303">
        <f>'План НП'!G159</f>
        <v>0</v>
      </c>
      <c r="E160" s="274"/>
      <c r="F160" s="275"/>
      <c r="G160" s="275"/>
      <c r="H160" s="275"/>
      <c r="I160" s="275"/>
      <c r="J160" s="275"/>
      <c r="K160" s="275"/>
      <c r="L160" s="276"/>
      <c r="M160" s="301">
        <f>'План НП'!C159</f>
        <v>0</v>
      </c>
      <c r="N160" s="301">
        <f>'План НП'!D159</f>
        <v>0</v>
      </c>
      <c r="O160" s="277">
        <f>'План НП'!U159</f>
        <v>0</v>
      </c>
      <c r="P160" s="265" t="str">
        <f>'Основні дані'!$B$1</f>
        <v>Е-М420заочна</v>
      </c>
    </row>
    <row r="161" spans="1:16" s="157" customFormat="1" ht="15.75" hidden="1">
      <c r="A161" s="273" t="str">
        <f>'План НП'!A160</f>
        <v>ВБ12.3</v>
      </c>
      <c r="B161" s="298">
        <f>'План НП'!B160</f>
        <v>0</v>
      </c>
      <c r="C161" s="303">
        <f>'План НП'!F160</f>
        <v>0</v>
      </c>
      <c r="D161" s="303">
        <f>'План НП'!G160</f>
        <v>0</v>
      </c>
      <c r="E161" s="274"/>
      <c r="F161" s="275"/>
      <c r="G161" s="275"/>
      <c r="H161" s="275"/>
      <c r="I161" s="275"/>
      <c r="J161" s="275"/>
      <c r="K161" s="275"/>
      <c r="L161" s="276"/>
      <c r="M161" s="301">
        <f>'План НП'!C160</f>
        <v>0</v>
      </c>
      <c r="N161" s="301">
        <f>'План НП'!D160</f>
        <v>0</v>
      </c>
      <c r="O161" s="277">
        <f>'План НП'!U160</f>
        <v>0</v>
      </c>
      <c r="P161" s="265" t="str">
        <f>'Основні дані'!$B$1</f>
        <v>Е-М420заочна</v>
      </c>
    </row>
    <row r="162" spans="1:16" s="157" customFormat="1" ht="15.75" hidden="1">
      <c r="A162" s="273" t="str">
        <f>'План НП'!A161</f>
        <v>ВБ12.4</v>
      </c>
      <c r="B162" s="298">
        <f>'План НП'!B161</f>
        <v>0</v>
      </c>
      <c r="C162" s="303">
        <f>'План НП'!F161</f>
        <v>0</v>
      </c>
      <c r="D162" s="303">
        <f>'План НП'!G161</f>
        <v>0</v>
      </c>
      <c r="E162" s="274"/>
      <c r="F162" s="275"/>
      <c r="G162" s="275"/>
      <c r="H162" s="275"/>
      <c r="I162" s="275"/>
      <c r="J162" s="275"/>
      <c r="K162" s="275"/>
      <c r="L162" s="276"/>
      <c r="M162" s="301">
        <f>'План НП'!C161</f>
        <v>0</v>
      </c>
      <c r="N162" s="301">
        <f>'План НП'!D161</f>
        <v>0</v>
      </c>
      <c r="O162" s="277">
        <f>'План НП'!U161</f>
        <v>0</v>
      </c>
      <c r="P162" s="265" t="str">
        <f>'Основні дані'!$B$1</f>
        <v>Е-М420заочна</v>
      </c>
    </row>
    <row r="163" spans="1:16" s="157" customFormat="1" ht="15.75" hidden="1">
      <c r="A163" s="273" t="str">
        <f>'План НП'!A162</f>
        <v>ВБ12.5</v>
      </c>
      <c r="B163" s="298">
        <f>'План НП'!B162</f>
        <v>0</v>
      </c>
      <c r="C163" s="303">
        <f>'План НП'!F162</f>
        <v>0</v>
      </c>
      <c r="D163" s="303">
        <f>'План НП'!G162</f>
        <v>0</v>
      </c>
      <c r="E163" s="274"/>
      <c r="F163" s="275"/>
      <c r="G163" s="275"/>
      <c r="H163" s="275"/>
      <c r="I163" s="275"/>
      <c r="J163" s="275"/>
      <c r="K163" s="275"/>
      <c r="L163" s="276"/>
      <c r="M163" s="301">
        <f>'План НП'!C162</f>
        <v>0</v>
      </c>
      <c r="N163" s="301">
        <f>'План НП'!D162</f>
        <v>0</v>
      </c>
      <c r="O163" s="277">
        <f>'План НП'!U162</f>
        <v>0</v>
      </c>
      <c r="P163" s="265" t="str">
        <f>'Основні дані'!$B$1</f>
        <v>Е-М420заочна</v>
      </c>
    </row>
    <row r="164" spans="1:16" s="157" customFormat="1" ht="15.75" hidden="1">
      <c r="A164" s="273" t="str">
        <f>'План НП'!A163</f>
        <v>ВБ12.6</v>
      </c>
      <c r="B164" s="298">
        <f>'План НП'!B163</f>
        <v>0</v>
      </c>
      <c r="C164" s="303">
        <f>'План НП'!F163</f>
        <v>0</v>
      </c>
      <c r="D164" s="303">
        <f>'План НП'!G163</f>
        <v>0</v>
      </c>
      <c r="E164" s="274"/>
      <c r="F164" s="275"/>
      <c r="G164" s="275"/>
      <c r="H164" s="275"/>
      <c r="I164" s="275"/>
      <c r="J164" s="275"/>
      <c r="K164" s="275"/>
      <c r="L164" s="276"/>
      <c r="M164" s="301">
        <f>'План НП'!C163</f>
        <v>0</v>
      </c>
      <c r="N164" s="301">
        <f>'План НП'!D163</f>
        <v>0</v>
      </c>
      <c r="O164" s="277">
        <f>'План НП'!U163</f>
        <v>0</v>
      </c>
      <c r="P164" s="265" t="str">
        <f>'Основні дані'!$B$1</f>
        <v>Е-М420заочна</v>
      </c>
    </row>
    <row r="165" spans="1:16" s="157" customFormat="1" ht="15.75" hidden="1">
      <c r="A165" s="273" t="str">
        <f>'План НП'!A164</f>
        <v>ВБ12.7</v>
      </c>
      <c r="B165" s="298">
        <f>'План НП'!B164</f>
        <v>0</v>
      </c>
      <c r="C165" s="303">
        <f>'План НП'!F164</f>
        <v>0</v>
      </c>
      <c r="D165" s="303">
        <f>'План НП'!G164</f>
        <v>0</v>
      </c>
      <c r="E165" s="274"/>
      <c r="F165" s="275"/>
      <c r="G165" s="275"/>
      <c r="H165" s="275"/>
      <c r="I165" s="275"/>
      <c r="J165" s="275"/>
      <c r="K165" s="275"/>
      <c r="L165" s="276"/>
      <c r="M165" s="301">
        <f>'План НП'!C164</f>
        <v>0</v>
      </c>
      <c r="N165" s="301">
        <f>'План НП'!D164</f>
        <v>0</v>
      </c>
      <c r="O165" s="277">
        <f>'План НП'!U164</f>
        <v>0</v>
      </c>
      <c r="P165" s="265" t="str">
        <f>'Основні дані'!$B$1</f>
        <v>Е-М420заочна</v>
      </c>
    </row>
    <row r="166" spans="1:16" s="157" customFormat="1" ht="15.75" hidden="1">
      <c r="A166" s="273" t="str">
        <f>'План НП'!A165</f>
        <v>ВБ12.8</v>
      </c>
      <c r="B166" s="298">
        <f>'План НП'!B165</f>
        <v>0</v>
      </c>
      <c r="C166" s="303">
        <f>'План НП'!F165</f>
        <v>0</v>
      </c>
      <c r="D166" s="303">
        <f>'План НП'!G165</f>
        <v>0</v>
      </c>
      <c r="E166" s="274"/>
      <c r="F166" s="275"/>
      <c r="G166" s="275"/>
      <c r="H166" s="275"/>
      <c r="I166" s="275"/>
      <c r="J166" s="275"/>
      <c r="K166" s="275"/>
      <c r="L166" s="276"/>
      <c r="M166" s="301">
        <f>'План НП'!C165</f>
        <v>0</v>
      </c>
      <c r="N166" s="301">
        <f>'План НП'!D165</f>
        <v>0</v>
      </c>
      <c r="O166" s="277">
        <f>'План НП'!U165</f>
        <v>0</v>
      </c>
      <c r="P166" s="265" t="str">
        <f>'Основні дані'!$B$1</f>
        <v>Е-М420заочна</v>
      </c>
    </row>
    <row r="167" spans="1:16" s="157" customFormat="1" ht="15.75" hidden="1">
      <c r="A167" s="273" t="str">
        <f>'План НП'!A166</f>
        <v>ВБ12.9</v>
      </c>
      <c r="B167" s="298">
        <f>'План НП'!B166</f>
        <v>0</v>
      </c>
      <c r="C167" s="303">
        <f>'План НП'!F166</f>
        <v>0</v>
      </c>
      <c r="D167" s="303">
        <f>'План НП'!G166</f>
        <v>0</v>
      </c>
      <c r="E167" s="274"/>
      <c r="F167" s="275"/>
      <c r="G167" s="275"/>
      <c r="H167" s="275"/>
      <c r="I167" s="275"/>
      <c r="J167" s="275"/>
      <c r="K167" s="275"/>
      <c r="L167" s="276"/>
      <c r="M167" s="301">
        <f>'План НП'!C166</f>
        <v>0</v>
      </c>
      <c r="N167" s="301">
        <f>'План НП'!D166</f>
        <v>0</v>
      </c>
      <c r="O167" s="277">
        <f>'План НП'!U166</f>
        <v>0</v>
      </c>
      <c r="P167" s="265" t="str">
        <f>'Основні дані'!$B$1</f>
        <v>Е-М420заочна</v>
      </c>
    </row>
    <row r="168" spans="1:16" s="157" customFormat="1" ht="15.75" hidden="1">
      <c r="A168" s="273" t="str">
        <f>'План НП'!A167</f>
        <v>ВБ12.10</v>
      </c>
      <c r="B168" s="298">
        <f>'План НП'!B167</f>
        <v>0</v>
      </c>
      <c r="C168" s="303">
        <f>'План НП'!F167</f>
        <v>0</v>
      </c>
      <c r="D168" s="303">
        <f>'План НП'!G167</f>
        <v>0</v>
      </c>
      <c r="E168" s="274"/>
      <c r="F168" s="275"/>
      <c r="G168" s="275"/>
      <c r="H168" s="275"/>
      <c r="I168" s="275"/>
      <c r="J168" s="275"/>
      <c r="K168" s="275"/>
      <c r="L168" s="276"/>
      <c r="M168" s="301">
        <f>'План НП'!C167</f>
        <v>0</v>
      </c>
      <c r="N168" s="301">
        <f>'План НП'!D167</f>
        <v>0</v>
      </c>
      <c r="O168" s="277">
        <f>'План НП'!U167</f>
        <v>0</v>
      </c>
      <c r="P168" s="265" t="str">
        <f>'Основні дані'!$B$1</f>
        <v>Е-М420заочна</v>
      </c>
    </row>
    <row r="169" spans="1:16" s="157" customFormat="1" ht="15.75" hidden="1">
      <c r="A169" s="474" t="str">
        <f>'План НП'!A168</f>
        <v>3.1.13</v>
      </c>
      <c r="B169" s="476" t="str">
        <f>'План НП'!B168</f>
        <v>Блок дисциплін 13 "Назва блоку"</v>
      </c>
      <c r="C169" s="477" t="str">
        <f>'План НП'!F168</f>
        <v>ОШИБКА</v>
      </c>
      <c r="D169" s="477" t="str">
        <f>'План НП'!G168</f>
        <v>ОШИБКА</v>
      </c>
      <c r="E169" s="478"/>
      <c r="F169" s="479"/>
      <c r="G169" s="479"/>
      <c r="H169" s="479"/>
      <c r="I169" s="479"/>
      <c r="J169" s="479"/>
      <c r="K169" s="479"/>
      <c r="L169" s="480"/>
      <c r="M169" s="481">
        <f>'План НП'!C168</f>
        <v>0</v>
      </c>
      <c r="N169" s="481">
        <f>'План НП'!D168</f>
        <v>0</v>
      </c>
      <c r="O169" s="475">
        <f>'План НП'!U168</f>
        <v>0</v>
      </c>
      <c r="P169" s="265" t="str">
        <f>'Основні дані'!$B$1</f>
        <v>Е-М420заочна</v>
      </c>
    </row>
    <row r="170" spans="1:16" s="157" customFormat="1" ht="15.75" hidden="1">
      <c r="A170" s="273" t="str">
        <f>'План НП'!A169</f>
        <v>ВБ13.1</v>
      </c>
      <c r="B170" s="298">
        <f>'План НП'!B169</f>
        <v>0</v>
      </c>
      <c r="C170" s="303">
        <f>'План НП'!F169</f>
        <v>0</v>
      </c>
      <c r="D170" s="303">
        <f>'План НП'!G169</f>
        <v>0</v>
      </c>
      <c r="E170" s="274"/>
      <c r="F170" s="275"/>
      <c r="G170" s="275"/>
      <c r="H170" s="275"/>
      <c r="I170" s="275"/>
      <c r="J170" s="275"/>
      <c r="K170" s="275"/>
      <c r="L170" s="276"/>
      <c r="M170" s="301">
        <f>'План НП'!C169</f>
        <v>0</v>
      </c>
      <c r="N170" s="301">
        <f>'План НП'!D169</f>
        <v>0</v>
      </c>
      <c r="O170" s="277">
        <f>'План НП'!U169</f>
        <v>0</v>
      </c>
      <c r="P170" s="265" t="str">
        <f>'Основні дані'!$B$1</f>
        <v>Е-М420заочна</v>
      </c>
    </row>
    <row r="171" spans="1:16" s="157" customFormat="1" ht="15.75" hidden="1">
      <c r="A171" s="273" t="str">
        <f>'План НП'!A170</f>
        <v>ВБ13.2</v>
      </c>
      <c r="B171" s="298">
        <f>'План НП'!B170</f>
        <v>0</v>
      </c>
      <c r="C171" s="303">
        <f>'План НП'!F170</f>
        <v>0</v>
      </c>
      <c r="D171" s="303">
        <f>'План НП'!G170</f>
        <v>0</v>
      </c>
      <c r="E171" s="274"/>
      <c r="F171" s="275"/>
      <c r="G171" s="275"/>
      <c r="H171" s="275"/>
      <c r="I171" s="275"/>
      <c r="J171" s="275"/>
      <c r="K171" s="275"/>
      <c r="L171" s="276"/>
      <c r="M171" s="301">
        <f>'План НП'!C170</f>
        <v>0</v>
      </c>
      <c r="N171" s="301">
        <f>'План НП'!D170</f>
        <v>0</v>
      </c>
      <c r="O171" s="277">
        <f>'План НП'!U170</f>
        <v>0</v>
      </c>
      <c r="P171" s="265" t="str">
        <f>'Основні дані'!$B$1</f>
        <v>Е-М420заочна</v>
      </c>
    </row>
    <row r="172" spans="1:16" s="157" customFormat="1" ht="15.75" hidden="1">
      <c r="A172" s="273" t="str">
        <f>'План НП'!A171</f>
        <v>ВБ13.3</v>
      </c>
      <c r="B172" s="298">
        <f>'План НП'!B171</f>
        <v>0</v>
      </c>
      <c r="C172" s="303">
        <f>'План НП'!F171</f>
        <v>0</v>
      </c>
      <c r="D172" s="303">
        <f>'План НП'!G171</f>
        <v>0</v>
      </c>
      <c r="E172" s="274"/>
      <c r="F172" s="275"/>
      <c r="G172" s="275"/>
      <c r="H172" s="275"/>
      <c r="I172" s="275"/>
      <c r="J172" s="275"/>
      <c r="K172" s="275"/>
      <c r="L172" s="276"/>
      <c r="M172" s="301">
        <f>'План НП'!C171</f>
        <v>0</v>
      </c>
      <c r="N172" s="301">
        <f>'План НП'!D171</f>
        <v>0</v>
      </c>
      <c r="O172" s="277">
        <f>'План НП'!U171</f>
        <v>0</v>
      </c>
      <c r="P172" s="265" t="str">
        <f>'Основні дані'!$B$1</f>
        <v>Е-М420заочна</v>
      </c>
    </row>
    <row r="173" spans="1:16" s="157" customFormat="1" ht="15.75" hidden="1">
      <c r="A173" s="273" t="str">
        <f>'План НП'!A172</f>
        <v>ВБ13.4</v>
      </c>
      <c r="B173" s="298">
        <f>'План НП'!B172</f>
        <v>0</v>
      </c>
      <c r="C173" s="303">
        <f>'План НП'!F172</f>
        <v>0</v>
      </c>
      <c r="D173" s="303">
        <f>'План НП'!G172</f>
        <v>0</v>
      </c>
      <c r="E173" s="274"/>
      <c r="F173" s="275"/>
      <c r="G173" s="275"/>
      <c r="H173" s="275"/>
      <c r="I173" s="275"/>
      <c r="J173" s="275"/>
      <c r="K173" s="275"/>
      <c r="L173" s="276"/>
      <c r="M173" s="301">
        <f>'План НП'!C172</f>
        <v>0</v>
      </c>
      <c r="N173" s="301">
        <f>'План НП'!D172</f>
        <v>0</v>
      </c>
      <c r="O173" s="277">
        <f>'План НП'!U172</f>
        <v>0</v>
      </c>
      <c r="P173" s="265" t="str">
        <f>'Основні дані'!$B$1</f>
        <v>Е-М420заочна</v>
      </c>
    </row>
    <row r="174" spans="1:16" s="157" customFormat="1" ht="15.75" hidden="1">
      <c r="A174" s="273" t="str">
        <f>'План НП'!A173</f>
        <v>ВБ13.5</v>
      </c>
      <c r="B174" s="298">
        <f>'План НП'!B173</f>
        <v>0</v>
      </c>
      <c r="C174" s="303">
        <f>'План НП'!F173</f>
        <v>0</v>
      </c>
      <c r="D174" s="303">
        <f>'План НП'!G173</f>
        <v>0</v>
      </c>
      <c r="E174" s="274"/>
      <c r="F174" s="275"/>
      <c r="G174" s="275"/>
      <c r="H174" s="275"/>
      <c r="I174" s="275"/>
      <c r="J174" s="275"/>
      <c r="K174" s="275"/>
      <c r="L174" s="276"/>
      <c r="M174" s="301">
        <f>'План НП'!C173</f>
        <v>0</v>
      </c>
      <c r="N174" s="301">
        <f>'План НП'!D173</f>
        <v>0</v>
      </c>
      <c r="O174" s="277">
        <f>'План НП'!U173</f>
        <v>0</v>
      </c>
      <c r="P174" s="265" t="str">
        <f>'Основні дані'!$B$1</f>
        <v>Е-М420заочна</v>
      </c>
    </row>
    <row r="175" spans="1:16" s="157" customFormat="1" ht="15.75" hidden="1">
      <c r="A175" s="273" t="str">
        <f>'План НП'!A174</f>
        <v>ВБ13.6</v>
      </c>
      <c r="B175" s="298">
        <f>'План НП'!B174</f>
        <v>0</v>
      </c>
      <c r="C175" s="303">
        <f>'План НП'!F174</f>
        <v>0</v>
      </c>
      <c r="D175" s="303">
        <f>'План НП'!G174</f>
        <v>0</v>
      </c>
      <c r="E175" s="274"/>
      <c r="F175" s="275"/>
      <c r="G175" s="275"/>
      <c r="H175" s="275"/>
      <c r="I175" s="275"/>
      <c r="J175" s="275"/>
      <c r="K175" s="275"/>
      <c r="L175" s="276"/>
      <c r="M175" s="301">
        <f>'План НП'!C174</f>
        <v>0</v>
      </c>
      <c r="N175" s="301">
        <f>'План НП'!D174</f>
        <v>0</v>
      </c>
      <c r="O175" s="277">
        <f>'План НП'!U174</f>
        <v>0</v>
      </c>
      <c r="P175" s="265" t="str">
        <f>'Основні дані'!$B$1</f>
        <v>Е-М420заочна</v>
      </c>
    </row>
    <row r="176" spans="1:16" s="157" customFormat="1" ht="15.75" hidden="1">
      <c r="A176" s="273" t="str">
        <f>'План НП'!A175</f>
        <v>ВБ13.7</v>
      </c>
      <c r="B176" s="298">
        <f>'План НП'!B175</f>
        <v>0</v>
      </c>
      <c r="C176" s="303">
        <f>'План НП'!F175</f>
        <v>0</v>
      </c>
      <c r="D176" s="303">
        <f>'План НП'!G175</f>
        <v>0</v>
      </c>
      <c r="E176" s="274"/>
      <c r="F176" s="275"/>
      <c r="G176" s="275"/>
      <c r="H176" s="275"/>
      <c r="I176" s="275"/>
      <c r="J176" s="275"/>
      <c r="K176" s="275"/>
      <c r="L176" s="276"/>
      <c r="M176" s="301">
        <f>'План НП'!C175</f>
        <v>0</v>
      </c>
      <c r="N176" s="301">
        <f>'План НП'!D175</f>
        <v>0</v>
      </c>
      <c r="O176" s="277">
        <f>'План НП'!U175</f>
        <v>0</v>
      </c>
      <c r="P176" s="265" t="str">
        <f>'Основні дані'!$B$1</f>
        <v>Е-М420заочна</v>
      </c>
    </row>
    <row r="177" spans="1:16" s="157" customFormat="1" ht="15.75" hidden="1">
      <c r="A177" s="273" t="str">
        <f>'План НП'!A176</f>
        <v>ВБ13.8</v>
      </c>
      <c r="B177" s="298">
        <f>'План НП'!B176</f>
        <v>0</v>
      </c>
      <c r="C177" s="303">
        <f>'План НП'!F176</f>
        <v>0</v>
      </c>
      <c r="D177" s="303">
        <f>'План НП'!G176</f>
        <v>0</v>
      </c>
      <c r="E177" s="274"/>
      <c r="F177" s="275"/>
      <c r="G177" s="275"/>
      <c r="H177" s="275"/>
      <c r="I177" s="275"/>
      <c r="J177" s="275"/>
      <c r="K177" s="275"/>
      <c r="L177" s="276"/>
      <c r="M177" s="301">
        <f>'План НП'!C176</f>
        <v>0</v>
      </c>
      <c r="N177" s="301">
        <f>'План НП'!D176</f>
        <v>0</v>
      </c>
      <c r="O177" s="277">
        <f>'План НП'!U176</f>
        <v>0</v>
      </c>
      <c r="P177" s="265" t="str">
        <f>'Основні дані'!$B$1</f>
        <v>Е-М420заочна</v>
      </c>
    </row>
    <row r="178" spans="1:16" s="157" customFormat="1" ht="15.75" hidden="1">
      <c r="A178" s="273" t="str">
        <f>'План НП'!A177</f>
        <v>ВБ13.9</v>
      </c>
      <c r="B178" s="298">
        <f>'План НП'!B177</f>
        <v>0</v>
      </c>
      <c r="C178" s="303">
        <f>'План НП'!F177</f>
        <v>0</v>
      </c>
      <c r="D178" s="303">
        <f>'План НП'!G177</f>
        <v>0</v>
      </c>
      <c r="E178" s="274"/>
      <c r="F178" s="275"/>
      <c r="G178" s="275"/>
      <c r="H178" s="275"/>
      <c r="I178" s="275"/>
      <c r="J178" s="275"/>
      <c r="K178" s="275"/>
      <c r="L178" s="276"/>
      <c r="M178" s="301">
        <f>'План НП'!C177</f>
        <v>0</v>
      </c>
      <c r="N178" s="301">
        <f>'План НП'!D177</f>
        <v>0</v>
      </c>
      <c r="O178" s="277">
        <f>'План НП'!U177</f>
        <v>0</v>
      </c>
      <c r="P178" s="265" t="str">
        <f>'Основні дані'!$B$1</f>
        <v>Е-М420заочна</v>
      </c>
    </row>
    <row r="179" spans="1:16" s="157" customFormat="1" ht="15.75" hidden="1">
      <c r="A179" s="273" t="str">
        <f>'План НП'!A178</f>
        <v>ВБ13.10</v>
      </c>
      <c r="B179" s="298">
        <f>'План НП'!B178</f>
        <v>0</v>
      </c>
      <c r="C179" s="303">
        <f>'План НП'!F178</f>
        <v>0</v>
      </c>
      <c r="D179" s="303">
        <f>'План НП'!G178</f>
        <v>0</v>
      </c>
      <c r="E179" s="274"/>
      <c r="F179" s="275"/>
      <c r="G179" s="275"/>
      <c r="H179" s="275"/>
      <c r="I179" s="275"/>
      <c r="J179" s="275"/>
      <c r="K179" s="275"/>
      <c r="L179" s="276"/>
      <c r="M179" s="301">
        <f>'План НП'!C178</f>
        <v>0</v>
      </c>
      <c r="N179" s="301">
        <f>'План НП'!D178</f>
        <v>0</v>
      </c>
      <c r="O179" s="277">
        <f>'План НП'!U178</f>
        <v>0</v>
      </c>
      <c r="P179" s="265" t="str">
        <f>'Основні дані'!$B$1</f>
        <v>Е-М420заочна</v>
      </c>
    </row>
    <row r="180" spans="1:16" s="157" customFormat="1" ht="15.75" hidden="1">
      <c r="A180" s="474" t="str">
        <f>'План НП'!A179</f>
        <v>3.1.14</v>
      </c>
      <c r="B180" s="476" t="str">
        <f>'План НП'!B179</f>
        <v>Блок дисциплін 14 "Назва блоку"</v>
      </c>
      <c r="C180" s="477" t="str">
        <f>'План НП'!F179</f>
        <v>ОШИБКА</v>
      </c>
      <c r="D180" s="477" t="str">
        <f>'План НП'!G179</f>
        <v>ОШИБКА</v>
      </c>
      <c r="E180" s="478"/>
      <c r="F180" s="479"/>
      <c r="G180" s="479"/>
      <c r="H180" s="479"/>
      <c r="I180" s="479"/>
      <c r="J180" s="479"/>
      <c r="K180" s="479"/>
      <c r="L180" s="480"/>
      <c r="M180" s="481">
        <f>'План НП'!C179</f>
        <v>0</v>
      </c>
      <c r="N180" s="481">
        <f>'План НП'!D179</f>
        <v>0</v>
      </c>
      <c r="O180" s="475">
        <f>'План НП'!U179</f>
        <v>0</v>
      </c>
      <c r="P180" s="265" t="str">
        <f>'Основні дані'!$B$1</f>
        <v>Е-М420заочна</v>
      </c>
    </row>
    <row r="181" spans="1:16" s="157" customFormat="1" ht="15.75" hidden="1">
      <c r="A181" s="273" t="str">
        <f>'План НП'!A180</f>
        <v>ВБ14.1</v>
      </c>
      <c r="B181" s="298">
        <f>'План НП'!B180</f>
        <v>0</v>
      </c>
      <c r="C181" s="303">
        <f>'План НП'!F180</f>
        <v>0</v>
      </c>
      <c r="D181" s="303">
        <f>'План НП'!G180</f>
        <v>0</v>
      </c>
      <c r="E181" s="274"/>
      <c r="F181" s="275"/>
      <c r="G181" s="275"/>
      <c r="H181" s="275"/>
      <c r="I181" s="275"/>
      <c r="J181" s="275"/>
      <c r="K181" s="275"/>
      <c r="L181" s="276"/>
      <c r="M181" s="301">
        <f>'План НП'!C180</f>
        <v>0</v>
      </c>
      <c r="N181" s="301">
        <f>'План НП'!D180</f>
        <v>0</v>
      </c>
      <c r="O181" s="277">
        <f>'План НП'!U180</f>
        <v>0</v>
      </c>
      <c r="P181" s="265" t="str">
        <f>'Основні дані'!$B$1</f>
        <v>Е-М420заочна</v>
      </c>
    </row>
    <row r="182" spans="1:16" s="157" customFormat="1" ht="15.75" hidden="1">
      <c r="A182" s="273" t="str">
        <f>'План НП'!A181</f>
        <v>ВБ14.2</v>
      </c>
      <c r="B182" s="298">
        <f>'План НП'!B181</f>
        <v>0</v>
      </c>
      <c r="C182" s="303">
        <f>'План НП'!F181</f>
        <v>0</v>
      </c>
      <c r="D182" s="303">
        <f>'План НП'!G181</f>
        <v>0</v>
      </c>
      <c r="E182" s="274"/>
      <c r="F182" s="275"/>
      <c r="G182" s="275"/>
      <c r="H182" s="275"/>
      <c r="I182" s="275"/>
      <c r="J182" s="275"/>
      <c r="K182" s="275"/>
      <c r="L182" s="276"/>
      <c r="M182" s="301">
        <f>'План НП'!C181</f>
        <v>0</v>
      </c>
      <c r="N182" s="301">
        <f>'План НП'!D181</f>
        <v>0</v>
      </c>
      <c r="O182" s="277">
        <f>'План НП'!U181</f>
        <v>0</v>
      </c>
      <c r="P182" s="265" t="str">
        <f>'Основні дані'!$B$1</f>
        <v>Е-М420заочна</v>
      </c>
    </row>
    <row r="183" spans="1:16" s="157" customFormat="1" ht="15.75" hidden="1">
      <c r="A183" s="273" t="str">
        <f>'План НП'!A182</f>
        <v>ВБ14.3</v>
      </c>
      <c r="B183" s="298">
        <f>'План НП'!B182</f>
        <v>0</v>
      </c>
      <c r="C183" s="303">
        <f>'План НП'!F182</f>
        <v>0</v>
      </c>
      <c r="D183" s="303">
        <f>'План НП'!G182</f>
        <v>0</v>
      </c>
      <c r="E183" s="274"/>
      <c r="F183" s="275"/>
      <c r="G183" s="275"/>
      <c r="H183" s="275"/>
      <c r="I183" s="275"/>
      <c r="J183" s="275"/>
      <c r="K183" s="275"/>
      <c r="L183" s="276"/>
      <c r="M183" s="301">
        <f>'План НП'!C182</f>
        <v>0</v>
      </c>
      <c r="N183" s="301">
        <f>'План НП'!D182</f>
        <v>0</v>
      </c>
      <c r="O183" s="277">
        <f>'План НП'!U182</f>
        <v>0</v>
      </c>
      <c r="P183" s="265" t="str">
        <f>'Основні дані'!$B$1</f>
        <v>Е-М420заочна</v>
      </c>
    </row>
    <row r="184" spans="1:16" s="157" customFormat="1" ht="15.75" hidden="1">
      <c r="A184" s="273" t="str">
        <f>'План НП'!A183</f>
        <v>ВБ14.4</v>
      </c>
      <c r="B184" s="298">
        <f>'План НП'!B183</f>
        <v>0</v>
      </c>
      <c r="C184" s="303">
        <f>'План НП'!F183</f>
        <v>0</v>
      </c>
      <c r="D184" s="303">
        <f>'План НП'!G183</f>
        <v>0</v>
      </c>
      <c r="E184" s="274"/>
      <c r="F184" s="275"/>
      <c r="G184" s="275"/>
      <c r="H184" s="275"/>
      <c r="I184" s="275"/>
      <c r="J184" s="275"/>
      <c r="K184" s="275"/>
      <c r="L184" s="276"/>
      <c r="M184" s="301">
        <f>'План НП'!C183</f>
        <v>0</v>
      </c>
      <c r="N184" s="301">
        <f>'План НП'!D183</f>
        <v>0</v>
      </c>
      <c r="O184" s="277">
        <f>'План НП'!U183</f>
        <v>0</v>
      </c>
      <c r="P184" s="265" t="str">
        <f>'Основні дані'!$B$1</f>
        <v>Е-М420заочна</v>
      </c>
    </row>
    <row r="185" spans="1:16" s="157" customFormat="1" ht="15.75" hidden="1">
      <c r="A185" s="273" t="str">
        <f>'План НП'!A184</f>
        <v>ВБ14.5</v>
      </c>
      <c r="B185" s="298">
        <f>'План НП'!B184</f>
        <v>0</v>
      </c>
      <c r="C185" s="303">
        <f>'План НП'!F184</f>
        <v>0</v>
      </c>
      <c r="D185" s="303">
        <f>'План НП'!G184</f>
        <v>0</v>
      </c>
      <c r="E185" s="274"/>
      <c r="F185" s="275"/>
      <c r="G185" s="275"/>
      <c r="H185" s="275"/>
      <c r="I185" s="275"/>
      <c r="J185" s="275"/>
      <c r="K185" s="275"/>
      <c r="L185" s="276"/>
      <c r="M185" s="301">
        <f>'План НП'!C184</f>
        <v>0</v>
      </c>
      <c r="N185" s="301">
        <f>'План НП'!D184</f>
        <v>0</v>
      </c>
      <c r="O185" s="277">
        <f>'План НП'!U184</f>
        <v>0</v>
      </c>
      <c r="P185" s="265" t="str">
        <f>'Основні дані'!$B$1</f>
        <v>Е-М420заочна</v>
      </c>
    </row>
    <row r="186" spans="1:16" s="157" customFormat="1" ht="15.75" hidden="1">
      <c r="A186" s="273" t="str">
        <f>'План НП'!A185</f>
        <v>ВБ14.6</v>
      </c>
      <c r="B186" s="298">
        <f>'План НП'!B185</f>
        <v>0</v>
      </c>
      <c r="C186" s="303">
        <f>'План НП'!F185</f>
        <v>0</v>
      </c>
      <c r="D186" s="303">
        <f>'План НП'!G185</f>
        <v>0</v>
      </c>
      <c r="E186" s="274"/>
      <c r="F186" s="275"/>
      <c r="G186" s="275"/>
      <c r="H186" s="275"/>
      <c r="I186" s="275"/>
      <c r="J186" s="275"/>
      <c r="K186" s="275"/>
      <c r="L186" s="276"/>
      <c r="M186" s="301">
        <f>'План НП'!C185</f>
        <v>0</v>
      </c>
      <c r="N186" s="301">
        <f>'План НП'!D185</f>
        <v>0</v>
      </c>
      <c r="O186" s="277">
        <f>'План НП'!U185</f>
        <v>0</v>
      </c>
      <c r="P186" s="265" t="str">
        <f>'Основні дані'!$B$1</f>
        <v>Е-М420заочна</v>
      </c>
    </row>
    <row r="187" spans="1:16" s="157" customFormat="1" ht="15.75" hidden="1">
      <c r="A187" s="273" t="str">
        <f>'План НП'!A186</f>
        <v>ВБ14.7</v>
      </c>
      <c r="B187" s="298">
        <f>'План НП'!B186</f>
        <v>0</v>
      </c>
      <c r="C187" s="303">
        <f>'План НП'!F186</f>
        <v>0</v>
      </c>
      <c r="D187" s="303">
        <f>'План НП'!G186</f>
        <v>0</v>
      </c>
      <c r="E187" s="274"/>
      <c r="F187" s="275"/>
      <c r="G187" s="275"/>
      <c r="H187" s="275"/>
      <c r="I187" s="275"/>
      <c r="J187" s="275"/>
      <c r="K187" s="275"/>
      <c r="L187" s="276"/>
      <c r="M187" s="301">
        <f>'План НП'!C186</f>
        <v>0</v>
      </c>
      <c r="N187" s="301">
        <f>'План НП'!D186</f>
        <v>0</v>
      </c>
      <c r="O187" s="277">
        <f>'План НП'!U186</f>
        <v>0</v>
      </c>
      <c r="P187" s="265" t="str">
        <f>'Основні дані'!$B$1</f>
        <v>Е-М420заочна</v>
      </c>
    </row>
    <row r="188" spans="1:16" s="157" customFormat="1" ht="15.75" hidden="1">
      <c r="A188" s="273" t="str">
        <f>'План НП'!A187</f>
        <v>ВБ14.8</v>
      </c>
      <c r="B188" s="298">
        <f>'План НП'!B187</f>
        <v>0</v>
      </c>
      <c r="C188" s="303">
        <f>'План НП'!F187</f>
        <v>0</v>
      </c>
      <c r="D188" s="303">
        <f>'План НП'!G187</f>
        <v>0</v>
      </c>
      <c r="E188" s="274"/>
      <c r="F188" s="275"/>
      <c r="G188" s="275"/>
      <c r="H188" s="275"/>
      <c r="I188" s="275"/>
      <c r="J188" s="275"/>
      <c r="K188" s="275"/>
      <c r="L188" s="276"/>
      <c r="M188" s="301">
        <f>'План НП'!C187</f>
        <v>0</v>
      </c>
      <c r="N188" s="301">
        <f>'План НП'!D187</f>
        <v>0</v>
      </c>
      <c r="O188" s="277">
        <f>'План НП'!U187</f>
        <v>0</v>
      </c>
      <c r="P188" s="265" t="str">
        <f>'Основні дані'!$B$1</f>
        <v>Е-М420заочна</v>
      </c>
    </row>
    <row r="189" spans="1:16" s="157" customFormat="1" ht="15.75" hidden="1">
      <c r="A189" s="273" t="str">
        <f>'План НП'!A188</f>
        <v>ВБ14.9</v>
      </c>
      <c r="B189" s="298">
        <f>'План НП'!B188</f>
        <v>0</v>
      </c>
      <c r="C189" s="303">
        <f>'План НП'!F188</f>
        <v>0</v>
      </c>
      <c r="D189" s="303">
        <f>'План НП'!G188</f>
        <v>0</v>
      </c>
      <c r="E189" s="274"/>
      <c r="F189" s="275"/>
      <c r="G189" s="275"/>
      <c r="H189" s="275"/>
      <c r="I189" s="275"/>
      <c r="J189" s="275"/>
      <c r="K189" s="275"/>
      <c r="L189" s="276"/>
      <c r="M189" s="301">
        <f>'План НП'!C188</f>
        <v>0</v>
      </c>
      <c r="N189" s="301">
        <f>'План НП'!D188</f>
        <v>0</v>
      </c>
      <c r="O189" s="277">
        <f>'План НП'!U188</f>
        <v>0</v>
      </c>
      <c r="P189" s="265" t="str">
        <f>'Основні дані'!$B$1</f>
        <v>Е-М420заочна</v>
      </c>
    </row>
    <row r="190" spans="1:16" s="157" customFormat="1" ht="15.75" hidden="1">
      <c r="A190" s="273" t="str">
        <f>'План НП'!A189</f>
        <v>ВБ14.10</v>
      </c>
      <c r="B190" s="298">
        <f>'План НП'!B189</f>
        <v>0</v>
      </c>
      <c r="C190" s="303">
        <f>'План НП'!F189</f>
        <v>0</v>
      </c>
      <c r="D190" s="303">
        <f>'План НП'!G189</f>
        <v>0</v>
      </c>
      <c r="E190" s="274"/>
      <c r="F190" s="275"/>
      <c r="G190" s="275"/>
      <c r="H190" s="275"/>
      <c r="I190" s="275"/>
      <c r="J190" s="275"/>
      <c r="K190" s="275"/>
      <c r="L190" s="276"/>
      <c r="M190" s="301">
        <f>'План НП'!C189</f>
        <v>0</v>
      </c>
      <c r="N190" s="301">
        <f>'План НП'!D189</f>
        <v>0</v>
      </c>
      <c r="O190" s="277">
        <f>'План НП'!U189</f>
        <v>0</v>
      </c>
      <c r="P190" s="265" t="str">
        <f>'Основні дані'!$B$1</f>
        <v>Е-М420заочна</v>
      </c>
    </row>
    <row r="191" spans="1:16" s="157" customFormat="1" ht="15.75" hidden="1">
      <c r="A191" s="474" t="str">
        <f>'План НП'!A190</f>
        <v>3.1.15</v>
      </c>
      <c r="B191" s="476" t="str">
        <f>'План НП'!B190</f>
        <v>Блок дисциплін 15 "Назва блоку"</v>
      </c>
      <c r="C191" s="477" t="str">
        <f>'План НП'!F190</f>
        <v>ОШИБКА</v>
      </c>
      <c r="D191" s="477" t="str">
        <f>'План НП'!G190</f>
        <v>ОШИБКА</v>
      </c>
      <c r="E191" s="478"/>
      <c r="F191" s="479"/>
      <c r="G191" s="479"/>
      <c r="H191" s="479"/>
      <c r="I191" s="479"/>
      <c r="J191" s="479"/>
      <c r="K191" s="479"/>
      <c r="L191" s="480"/>
      <c r="M191" s="481">
        <f>'План НП'!C190</f>
        <v>0</v>
      </c>
      <c r="N191" s="481">
        <f>'План НП'!D190</f>
        <v>0</v>
      </c>
      <c r="O191" s="475">
        <f>'План НП'!U190</f>
        <v>0</v>
      </c>
      <c r="P191" s="265" t="str">
        <f>'Основні дані'!$B$1</f>
        <v>Е-М420заочна</v>
      </c>
    </row>
    <row r="192" spans="1:16" s="157" customFormat="1" ht="15.75" hidden="1">
      <c r="A192" s="273" t="str">
        <f>'План НП'!A191</f>
        <v>ВБ15.1</v>
      </c>
      <c r="B192" s="298">
        <f>'План НП'!B191</f>
        <v>0</v>
      </c>
      <c r="C192" s="303">
        <f>'План НП'!F191</f>
        <v>0</v>
      </c>
      <c r="D192" s="303">
        <f>'План НП'!G191</f>
        <v>0</v>
      </c>
      <c r="E192" s="274"/>
      <c r="F192" s="275"/>
      <c r="G192" s="275"/>
      <c r="H192" s="275"/>
      <c r="I192" s="275"/>
      <c r="J192" s="275"/>
      <c r="K192" s="275"/>
      <c r="L192" s="276"/>
      <c r="M192" s="301">
        <f>'План НП'!C191</f>
        <v>0</v>
      </c>
      <c r="N192" s="301">
        <f>'План НП'!D191</f>
        <v>0</v>
      </c>
      <c r="O192" s="277">
        <f>'План НП'!U191</f>
        <v>0</v>
      </c>
      <c r="P192" s="265" t="str">
        <f>'Основні дані'!$B$1</f>
        <v>Е-М420заочна</v>
      </c>
    </row>
    <row r="193" spans="1:16" s="157" customFormat="1" ht="15.75" hidden="1">
      <c r="A193" s="273" t="str">
        <f>'План НП'!A192</f>
        <v>ВБ15.2</v>
      </c>
      <c r="B193" s="298">
        <f>'План НП'!B192</f>
        <v>0</v>
      </c>
      <c r="C193" s="303">
        <f>'План НП'!F192</f>
        <v>0</v>
      </c>
      <c r="D193" s="303">
        <f>'План НП'!G192</f>
        <v>0</v>
      </c>
      <c r="E193" s="274"/>
      <c r="F193" s="275"/>
      <c r="G193" s="275"/>
      <c r="H193" s="275"/>
      <c r="I193" s="275"/>
      <c r="J193" s="275"/>
      <c r="K193" s="275"/>
      <c r="L193" s="276"/>
      <c r="M193" s="301">
        <f>'План НП'!C192</f>
        <v>0</v>
      </c>
      <c r="N193" s="301">
        <f>'План НП'!D192</f>
        <v>0</v>
      </c>
      <c r="O193" s="277">
        <f>'План НП'!U192</f>
        <v>0</v>
      </c>
      <c r="P193" s="265" t="str">
        <f>'Основні дані'!$B$1</f>
        <v>Е-М420заочна</v>
      </c>
    </row>
    <row r="194" spans="1:16" s="157" customFormat="1" ht="15.75" hidden="1">
      <c r="A194" s="273" t="str">
        <f>'План НП'!A193</f>
        <v>ВБ15.3</v>
      </c>
      <c r="B194" s="298">
        <f>'План НП'!B193</f>
        <v>0</v>
      </c>
      <c r="C194" s="303">
        <f>'План НП'!F193</f>
        <v>0</v>
      </c>
      <c r="D194" s="303">
        <f>'План НП'!G193</f>
        <v>0</v>
      </c>
      <c r="E194" s="274"/>
      <c r="F194" s="275"/>
      <c r="G194" s="275"/>
      <c r="H194" s="275"/>
      <c r="I194" s="275"/>
      <c r="J194" s="275"/>
      <c r="K194" s="275"/>
      <c r="L194" s="276"/>
      <c r="M194" s="301">
        <f>'План НП'!C193</f>
        <v>0</v>
      </c>
      <c r="N194" s="301">
        <f>'План НП'!D193</f>
        <v>0</v>
      </c>
      <c r="O194" s="277">
        <f>'План НП'!U193</f>
        <v>0</v>
      </c>
      <c r="P194" s="265" t="str">
        <f>'Основні дані'!$B$1</f>
        <v>Е-М420заочна</v>
      </c>
    </row>
    <row r="195" spans="1:16" s="157" customFormat="1" ht="15.75" hidden="1">
      <c r="A195" s="273" t="str">
        <f>'План НП'!A194</f>
        <v>ВБ15.4</v>
      </c>
      <c r="B195" s="298">
        <f>'План НП'!B194</f>
        <v>0</v>
      </c>
      <c r="C195" s="303">
        <f>'План НП'!F194</f>
        <v>0</v>
      </c>
      <c r="D195" s="303">
        <f>'План НП'!G194</f>
        <v>0</v>
      </c>
      <c r="E195" s="274"/>
      <c r="F195" s="275"/>
      <c r="G195" s="275"/>
      <c r="H195" s="275"/>
      <c r="I195" s="275"/>
      <c r="J195" s="275"/>
      <c r="K195" s="275"/>
      <c r="L195" s="276"/>
      <c r="M195" s="301">
        <f>'План НП'!C194</f>
        <v>0</v>
      </c>
      <c r="N195" s="301">
        <f>'План НП'!D194</f>
        <v>0</v>
      </c>
      <c r="O195" s="277">
        <f>'План НП'!U194</f>
        <v>0</v>
      </c>
      <c r="P195" s="265" t="str">
        <f>'Основні дані'!$B$1</f>
        <v>Е-М420заочна</v>
      </c>
    </row>
    <row r="196" spans="1:16" s="157" customFormat="1" ht="15.75" hidden="1">
      <c r="A196" s="273" t="str">
        <f>'План НП'!A195</f>
        <v>ВБ15.5</v>
      </c>
      <c r="B196" s="298">
        <f>'План НП'!B195</f>
        <v>0</v>
      </c>
      <c r="C196" s="303">
        <f>'План НП'!F195</f>
        <v>0</v>
      </c>
      <c r="D196" s="303">
        <f>'План НП'!G195</f>
        <v>0</v>
      </c>
      <c r="E196" s="274"/>
      <c r="F196" s="275"/>
      <c r="G196" s="275"/>
      <c r="H196" s="275"/>
      <c r="I196" s="275"/>
      <c r="J196" s="275"/>
      <c r="K196" s="275"/>
      <c r="L196" s="276"/>
      <c r="M196" s="301">
        <f>'План НП'!C195</f>
        <v>0</v>
      </c>
      <c r="N196" s="301">
        <f>'План НП'!D195</f>
        <v>0</v>
      </c>
      <c r="O196" s="277">
        <f>'План НП'!U195</f>
        <v>0</v>
      </c>
      <c r="P196" s="265" t="str">
        <f>'Основні дані'!$B$1</f>
        <v>Е-М420заочна</v>
      </c>
    </row>
    <row r="197" spans="1:16" s="157" customFormat="1" ht="15.75" hidden="1">
      <c r="A197" s="273" t="str">
        <f>'План НП'!A196</f>
        <v>ВБ15.6</v>
      </c>
      <c r="B197" s="298">
        <f>'План НП'!B196</f>
        <v>0</v>
      </c>
      <c r="C197" s="303">
        <f>'План НП'!F196</f>
        <v>0</v>
      </c>
      <c r="D197" s="303">
        <f>'План НП'!G196</f>
        <v>0</v>
      </c>
      <c r="E197" s="274"/>
      <c r="F197" s="275"/>
      <c r="G197" s="275"/>
      <c r="H197" s="275"/>
      <c r="I197" s="275"/>
      <c r="J197" s="275"/>
      <c r="K197" s="275"/>
      <c r="L197" s="276"/>
      <c r="M197" s="301">
        <f>'План НП'!C196</f>
        <v>0</v>
      </c>
      <c r="N197" s="301">
        <f>'План НП'!D196</f>
        <v>0</v>
      </c>
      <c r="O197" s="277">
        <f>'План НП'!U196</f>
        <v>0</v>
      </c>
      <c r="P197" s="265" t="str">
        <f>'Основні дані'!$B$1</f>
        <v>Е-М420заочна</v>
      </c>
    </row>
    <row r="198" spans="1:16" s="157" customFormat="1" ht="15.75" hidden="1">
      <c r="A198" s="273" t="str">
        <f>'План НП'!A197</f>
        <v>ВБ15.7</v>
      </c>
      <c r="B198" s="298">
        <f>'План НП'!B197</f>
        <v>0</v>
      </c>
      <c r="C198" s="303">
        <f>'План НП'!F197</f>
        <v>0</v>
      </c>
      <c r="D198" s="303">
        <f>'План НП'!G197</f>
        <v>0</v>
      </c>
      <c r="E198" s="274"/>
      <c r="F198" s="275"/>
      <c r="G198" s="275"/>
      <c r="H198" s="275"/>
      <c r="I198" s="275"/>
      <c r="J198" s="275"/>
      <c r="K198" s="275"/>
      <c r="L198" s="276"/>
      <c r="M198" s="301">
        <f>'План НП'!C197</f>
        <v>0</v>
      </c>
      <c r="N198" s="301">
        <f>'План НП'!D197</f>
        <v>0</v>
      </c>
      <c r="O198" s="277">
        <f>'План НП'!U197</f>
        <v>0</v>
      </c>
      <c r="P198" s="265" t="str">
        <f>'Основні дані'!$B$1</f>
        <v>Е-М420заочна</v>
      </c>
    </row>
    <row r="199" spans="1:16" s="157" customFormat="1" ht="15.75" hidden="1">
      <c r="A199" s="273" t="str">
        <f>'План НП'!A198</f>
        <v>ВБ15.8</v>
      </c>
      <c r="B199" s="298">
        <f>'План НП'!B198</f>
        <v>0</v>
      </c>
      <c r="C199" s="303">
        <f>'План НП'!F198</f>
        <v>0</v>
      </c>
      <c r="D199" s="303">
        <f>'План НП'!G198</f>
        <v>0</v>
      </c>
      <c r="E199" s="274"/>
      <c r="F199" s="275"/>
      <c r="G199" s="275"/>
      <c r="H199" s="275"/>
      <c r="I199" s="275"/>
      <c r="J199" s="275"/>
      <c r="K199" s="275"/>
      <c r="L199" s="276"/>
      <c r="M199" s="301">
        <f>'План НП'!C198</f>
        <v>0</v>
      </c>
      <c r="N199" s="301">
        <f>'План НП'!D198</f>
        <v>0</v>
      </c>
      <c r="O199" s="277">
        <f>'План НП'!U198</f>
        <v>0</v>
      </c>
      <c r="P199" s="265" t="str">
        <f>'Основні дані'!$B$1</f>
        <v>Е-М420заочна</v>
      </c>
    </row>
    <row r="200" spans="1:16" s="157" customFormat="1" ht="15.75" hidden="1">
      <c r="A200" s="273" t="str">
        <f>'План НП'!A199</f>
        <v>ВБ15.9</v>
      </c>
      <c r="B200" s="298">
        <f>'План НП'!B199</f>
        <v>0</v>
      </c>
      <c r="C200" s="303">
        <f>'План НП'!F199</f>
        <v>0</v>
      </c>
      <c r="D200" s="303">
        <f>'План НП'!G199</f>
        <v>0</v>
      </c>
      <c r="E200" s="274"/>
      <c r="F200" s="275"/>
      <c r="G200" s="275"/>
      <c r="H200" s="275"/>
      <c r="I200" s="275"/>
      <c r="J200" s="275"/>
      <c r="K200" s="275"/>
      <c r="L200" s="276"/>
      <c r="M200" s="301">
        <f>'План НП'!C199</f>
        <v>0</v>
      </c>
      <c r="N200" s="301">
        <f>'План НП'!D199</f>
        <v>0</v>
      </c>
      <c r="O200" s="277">
        <f>'План НП'!U199</f>
        <v>0</v>
      </c>
      <c r="P200" s="265" t="str">
        <f>'Основні дані'!$B$1</f>
        <v>Е-М420заочна</v>
      </c>
    </row>
    <row r="201" spans="1:16" s="157" customFormat="1" ht="15.75" hidden="1">
      <c r="A201" s="273" t="str">
        <f>'План НП'!A200</f>
        <v>ВБ15.10</v>
      </c>
      <c r="B201" s="298">
        <f>'План НП'!B200</f>
        <v>0</v>
      </c>
      <c r="C201" s="303">
        <f>'План НП'!F200</f>
        <v>0</v>
      </c>
      <c r="D201" s="303">
        <f>'План НП'!G200</f>
        <v>0</v>
      </c>
      <c r="E201" s="274"/>
      <c r="F201" s="275"/>
      <c r="G201" s="275"/>
      <c r="H201" s="275"/>
      <c r="I201" s="275"/>
      <c r="J201" s="275"/>
      <c r="K201" s="275"/>
      <c r="L201" s="276"/>
      <c r="M201" s="301">
        <f>'План НП'!C200</f>
        <v>0</v>
      </c>
      <c r="N201" s="301">
        <f>'План НП'!D200</f>
        <v>0</v>
      </c>
      <c r="O201" s="277">
        <f>'План НП'!U200</f>
        <v>0</v>
      </c>
      <c r="P201" s="265" t="str">
        <f>'Основні дані'!$B$1</f>
        <v>Е-М420заочна</v>
      </c>
    </row>
    <row r="202" spans="1:16" s="157" customFormat="1" ht="15.75" hidden="1">
      <c r="A202" s="474" t="str">
        <f>'План НП'!A201</f>
        <v>3.1.16</v>
      </c>
      <c r="B202" s="476" t="str">
        <f>'План НП'!B201</f>
        <v>Блок дисциплін 16 "Назва блоку"</v>
      </c>
      <c r="C202" s="477" t="str">
        <f>'План НП'!F201</f>
        <v>ОШИБКА</v>
      </c>
      <c r="D202" s="477" t="str">
        <f>'План НП'!G201</f>
        <v>ОШИБКА</v>
      </c>
      <c r="E202" s="478"/>
      <c r="F202" s="479"/>
      <c r="G202" s="479"/>
      <c r="H202" s="479"/>
      <c r="I202" s="479"/>
      <c r="J202" s="479"/>
      <c r="K202" s="479"/>
      <c r="L202" s="480"/>
      <c r="M202" s="481">
        <f>'План НП'!C201</f>
        <v>0</v>
      </c>
      <c r="N202" s="481">
        <f>'План НП'!D201</f>
        <v>0</v>
      </c>
      <c r="O202" s="475">
        <f>'План НП'!U201</f>
        <v>0</v>
      </c>
      <c r="P202" s="265" t="str">
        <f>'Основні дані'!$B$1</f>
        <v>Е-М420заочна</v>
      </c>
    </row>
    <row r="203" spans="1:16" s="157" customFormat="1" ht="15.75" hidden="1">
      <c r="A203" s="273" t="str">
        <f>'План НП'!A202</f>
        <v>ВБ16.1</v>
      </c>
      <c r="B203" s="298">
        <f>'План НП'!B202</f>
        <v>0</v>
      </c>
      <c r="C203" s="303">
        <f>'План НП'!F202</f>
        <v>0</v>
      </c>
      <c r="D203" s="303">
        <f>'План НП'!G202</f>
        <v>0</v>
      </c>
      <c r="E203" s="274"/>
      <c r="F203" s="275"/>
      <c r="G203" s="275"/>
      <c r="H203" s="275"/>
      <c r="I203" s="275"/>
      <c r="J203" s="275"/>
      <c r="K203" s="275"/>
      <c r="L203" s="276"/>
      <c r="M203" s="301">
        <f>'План НП'!C202</f>
        <v>0</v>
      </c>
      <c r="N203" s="301">
        <f>'План НП'!D202</f>
        <v>0</v>
      </c>
      <c r="O203" s="277">
        <f>'План НП'!U202</f>
        <v>0</v>
      </c>
      <c r="P203" s="265" t="str">
        <f>'Основні дані'!$B$1</f>
        <v>Е-М420заочна</v>
      </c>
    </row>
    <row r="204" spans="1:16" s="157" customFormat="1" ht="15.75" hidden="1">
      <c r="A204" s="273" t="str">
        <f>'План НП'!A203</f>
        <v>ВБ16.2</v>
      </c>
      <c r="B204" s="298">
        <f>'План НП'!B203</f>
        <v>0</v>
      </c>
      <c r="C204" s="303">
        <f>'План НП'!F203</f>
        <v>0</v>
      </c>
      <c r="D204" s="303">
        <f>'План НП'!G203</f>
        <v>0</v>
      </c>
      <c r="E204" s="274"/>
      <c r="F204" s="275"/>
      <c r="G204" s="275"/>
      <c r="H204" s="275"/>
      <c r="I204" s="275"/>
      <c r="J204" s="275"/>
      <c r="K204" s="275"/>
      <c r="L204" s="276"/>
      <c r="M204" s="301">
        <f>'План НП'!C203</f>
        <v>0</v>
      </c>
      <c r="N204" s="301">
        <f>'План НП'!D203</f>
        <v>0</v>
      </c>
      <c r="O204" s="277">
        <f>'План НП'!U203</f>
        <v>0</v>
      </c>
      <c r="P204" s="265" t="str">
        <f>'Основні дані'!$B$1</f>
        <v>Е-М420заочна</v>
      </c>
    </row>
    <row r="205" spans="1:16" s="157" customFormat="1" ht="15.75" hidden="1">
      <c r="A205" s="273" t="str">
        <f>'План НП'!A204</f>
        <v>ВБ16.3</v>
      </c>
      <c r="B205" s="298">
        <f>'План НП'!B204</f>
        <v>0</v>
      </c>
      <c r="C205" s="303">
        <f>'План НП'!F204</f>
        <v>0</v>
      </c>
      <c r="D205" s="303">
        <f>'План НП'!G204</f>
        <v>0</v>
      </c>
      <c r="E205" s="274"/>
      <c r="F205" s="275"/>
      <c r="G205" s="275"/>
      <c r="H205" s="275"/>
      <c r="I205" s="275"/>
      <c r="J205" s="275"/>
      <c r="K205" s="275"/>
      <c r="L205" s="276"/>
      <c r="M205" s="301">
        <f>'План НП'!C204</f>
        <v>0</v>
      </c>
      <c r="N205" s="301">
        <f>'План НП'!D204</f>
        <v>0</v>
      </c>
      <c r="O205" s="277">
        <f>'План НП'!U204</f>
        <v>0</v>
      </c>
      <c r="P205" s="265" t="str">
        <f>'Основні дані'!$B$1</f>
        <v>Е-М420заочна</v>
      </c>
    </row>
    <row r="206" spans="1:16" s="157" customFormat="1" ht="15.75" hidden="1">
      <c r="A206" s="273" t="str">
        <f>'План НП'!A205</f>
        <v>ВБ16.4</v>
      </c>
      <c r="B206" s="298">
        <f>'План НП'!B205</f>
        <v>0</v>
      </c>
      <c r="C206" s="303">
        <f>'План НП'!F205</f>
        <v>0</v>
      </c>
      <c r="D206" s="303">
        <f>'План НП'!G205</f>
        <v>0</v>
      </c>
      <c r="E206" s="274"/>
      <c r="F206" s="275"/>
      <c r="G206" s="275"/>
      <c r="H206" s="275"/>
      <c r="I206" s="275"/>
      <c r="J206" s="275"/>
      <c r="K206" s="275"/>
      <c r="L206" s="276"/>
      <c r="M206" s="301">
        <f>'План НП'!C205</f>
        <v>0</v>
      </c>
      <c r="N206" s="301">
        <f>'План НП'!D205</f>
        <v>0</v>
      </c>
      <c r="O206" s="277">
        <f>'План НП'!U205</f>
        <v>0</v>
      </c>
      <c r="P206" s="265" t="str">
        <f>'Основні дані'!$B$1</f>
        <v>Е-М420заочна</v>
      </c>
    </row>
    <row r="207" spans="1:16" s="157" customFormat="1" ht="15.75" hidden="1">
      <c r="A207" s="273" t="str">
        <f>'План НП'!A206</f>
        <v>ВБ16.5</v>
      </c>
      <c r="B207" s="298">
        <f>'План НП'!B206</f>
        <v>0</v>
      </c>
      <c r="C207" s="303">
        <f>'План НП'!F206</f>
        <v>0</v>
      </c>
      <c r="D207" s="303">
        <f>'План НП'!G206</f>
        <v>0</v>
      </c>
      <c r="E207" s="274"/>
      <c r="F207" s="275"/>
      <c r="G207" s="275"/>
      <c r="H207" s="275"/>
      <c r="I207" s="275"/>
      <c r="J207" s="275"/>
      <c r="K207" s="275"/>
      <c r="L207" s="276"/>
      <c r="M207" s="301">
        <f>'План НП'!C206</f>
        <v>0</v>
      </c>
      <c r="N207" s="301">
        <f>'План НП'!D206</f>
        <v>0</v>
      </c>
      <c r="O207" s="277">
        <f>'План НП'!U206</f>
        <v>0</v>
      </c>
      <c r="P207" s="265" t="str">
        <f>'Основні дані'!$B$1</f>
        <v>Е-М420заочна</v>
      </c>
    </row>
    <row r="208" spans="1:16" s="157" customFormat="1" ht="15.75" hidden="1">
      <c r="A208" s="273" t="str">
        <f>'План НП'!A207</f>
        <v>ВБ16.6</v>
      </c>
      <c r="B208" s="298">
        <f>'План НП'!B207</f>
        <v>0</v>
      </c>
      <c r="C208" s="303">
        <f>'План НП'!F207</f>
        <v>0</v>
      </c>
      <c r="D208" s="303">
        <f>'План НП'!G207</f>
        <v>0</v>
      </c>
      <c r="E208" s="274"/>
      <c r="F208" s="275"/>
      <c r="G208" s="275"/>
      <c r="H208" s="275"/>
      <c r="I208" s="275"/>
      <c r="J208" s="275"/>
      <c r="K208" s="275"/>
      <c r="L208" s="276"/>
      <c r="M208" s="301">
        <f>'План НП'!C207</f>
        <v>0</v>
      </c>
      <c r="N208" s="301">
        <f>'План НП'!D207</f>
        <v>0</v>
      </c>
      <c r="O208" s="277">
        <f>'План НП'!U207</f>
        <v>0</v>
      </c>
      <c r="P208" s="265" t="str">
        <f>'Основні дані'!$B$1</f>
        <v>Е-М420заочна</v>
      </c>
    </row>
    <row r="209" spans="1:16" s="157" customFormat="1" ht="15.75" hidden="1">
      <c r="A209" s="273" t="str">
        <f>'План НП'!A208</f>
        <v>ВБ16.7</v>
      </c>
      <c r="B209" s="298">
        <f>'План НП'!B208</f>
        <v>0</v>
      </c>
      <c r="C209" s="303">
        <f>'План НП'!F208</f>
        <v>0</v>
      </c>
      <c r="D209" s="303">
        <f>'План НП'!G208</f>
        <v>0</v>
      </c>
      <c r="E209" s="274"/>
      <c r="F209" s="275"/>
      <c r="G209" s="275"/>
      <c r="H209" s="275"/>
      <c r="I209" s="275"/>
      <c r="J209" s="275"/>
      <c r="K209" s="275"/>
      <c r="L209" s="276"/>
      <c r="M209" s="301">
        <f>'План НП'!C208</f>
        <v>0</v>
      </c>
      <c r="N209" s="301">
        <f>'План НП'!D208</f>
        <v>0</v>
      </c>
      <c r="O209" s="277">
        <f>'План НП'!U208</f>
        <v>0</v>
      </c>
      <c r="P209" s="265" t="str">
        <f>'Основні дані'!$B$1</f>
        <v>Е-М420заочна</v>
      </c>
    </row>
    <row r="210" spans="1:16" s="157" customFormat="1" ht="15.75" hidden="1">
      <c r="A210" s="273" t="str">
        <f>'План НП'!A209</f>
        <v>ВБ16.8</v>
      </c>
      <c r="B210" s="298">
        <f>'План НП'!B209</f>
        <v>0</v>
      </c>
      <c r="C210" s="303">
        <f>'План НП'!F209</f>
        <v>0</v>
      </c>
      <c r="D210" s="303">
        <f>'План НП'!G209</f>
        <v>0</v>
      </c>
      <c r="E210" s="274"/>
      <c r="F210" s="275"/>
      <c r="G210" s="275"/>
      <c r="H210" s="275"/>
      <c r="I210" s="275"/>
      <c r="J210" s="275"/>
      <c r="K210" s="275"/>
      <c r="L210" s="276"/>
      <c r="M210" s="301">
        <f>'План НП'!C209</f>
        <v>0</v>
      </c>
      <c r="N210" s="301">
        <f>'План НП'!D209</f>
        <v>0</v>
      </c>
      <c r="O210" s="277">
        <f>'План НП'!U209</f>
        <v>0</v>
      </c>
      <c r="P210" s="265" t="str">
        <f>'Основні дані'!$B$1</f>
        <v>Е-М420заочна</v>
      </c>
    </row>
    <row r="211" spans="1:16" s="157" customFormat="1" ht="15.75" hidden="1">
      <c r="A211" s="273" t="str">
        <f>'План НП'!A210</f>
        <v>ВБ16.9</v>
      </c>
      <c r="B211" s="298">
        <f>'План НП'!B210</f>
        <v>0</v>
      </c>
      <c r="C211" s="303">
        <f>'План НП'!F210</f>
        <v>0</v>
      </c>
      <c r="D211" s="303">
        <f>'План НП'!G210</f>
        <v>0</v>
      </c>
      <c r="E211" s="274"/>
      <c r="F211" s="275"/>
      <c r="G211" s="275"/>
      <c r="H211" s="275"/>
      <c r="I211" s="275"/>
      <c r="J211" s="275"/>
      <c r="K211" s="275"/>
      <c r="L211" s="276"/>
      <c r="M211" s="301">
        <f>'План НП'!C210</f>
        <v>0</v>
      </c>
      <c r="N211" s="301">
        <f>'План НП'!D210</f>
        <v>0</v>
      </c>
      <c r="O211" s="277">
        <f>'План НП'!U210</f>
        <v>0</v>
      </c>
      <c r="P211" s="265" t="str">
        <f>'Основні дані'!$B$1</f>
        <v>Е-М420заочна</v>
      </c>
    </row>
    <row r="212" spans="1:16" s="157" customFormat="1" ht="16.5" hidden="1" thickBot="1">
      <c r="A212" s="273" t="str">
        <f>'План НП'!A211</f>
        <v>ВБ16.10</v>
      </c>
      <c r="B212" s="298">
        <f>'План НП'!B211</f>
        <v>0</v>
      </c>
      <c r="C212" s="303">
        <f>'План НП'!F211</f>
        <v>0</v>
      </c>
      <c r="D212" s="303">
        <f>'План НП'!G211</f>
        <v>0</v>
      </c>
      <c r="E212" s="274"/>
      <c r="F212" s="275"/>
      <c r="G212" s="275"/>
      <c r="H212" s="275"/>
      <c r="I212" s="275"/>
      <c r="J212" s="275"/>
      <c r="K212" s="275"/>
      <c r="L212" s="276"/>
      <c r="M212" s="301">
        <f>'План НП'!C211</f>
        <v>0</v>
      </c>
      <c r="N212" s="301">
        <f>'План НП'!D211</f>
        <v>0</v>
      </c>
      <c r="O212" s="277">
        <f>'План НП'!U211</f>
        <v>0</v>
      </c>
      <c r="P212" s="265" t="str">
        <f>'Основні дані'!$B$1</f>
        <v>Е-М420заочна</v>
      </c>
    </row>
    <row r="213" spans="1:16" s="157" customFormat="1" ht="32.25" thickBot="1">
      <c r="A213" s="688" t="s">
        <v>577</v>
      </c>
      <c r="B213" s="696" t="s">
        <v>578</v>
      </c>
      <c r="C213" s="689">
        <v>9</v>
      </c>
      <c r="D213" s="689">
        <v>270</v>
      </c>
      <c r="E213" s="690"/>
      <c r="F213" s="691"/>
      <c r="G213" s="691"/>
      <c r="H213" s="691"/>
      <c r="I213" s="691"/>
      <c r="J213" s="691"/>
      <c r="K213" s="691"/>
      <c r="L213" s="692"/>
      <c r="M213" s="693">
        <v>10</v>
      </c>
      <c r="N213" s="694"/>
      <c r="O213" s="695"/>
      <c r="P213" s="265"/>
    </row>
    <row r="214" spans="1:16" s="371" customFormat="1" ht="21" thickBot="1">
      <c r="A214" s="422">
        <f>'План НП'!A213</f>
        <v>0</v>
      </c>
      <c r="B214" s="423" t="str">
        <f>'План НП'!B213</f>
        <v>Загальна кількість за термін підготовки</v>
      </c>
      <c r="C214" s="424">
        <f>'План НП'!F213</f>
        <v>90</v>
      </c>
      <c r="D214" s="424">
        <f>'План НП'!G213</f>
        <v>2700</v>
      </c>
      <c r="E214" s="425"/>
      <c r="F214" s="426"/>
      <c r="G214" s="426"/>
      <c r="H214" s="426"/>
      <c r="I214" s="426"/>
      <c r="J214" s="426"/>
      <c r="K214" s="426"/>
      <c r="L214" s="427"/>
      <c r="M214" s="428">
        <f>'План НП'!C213</f>
        <v>0</v>
      </c>
      <c r="N214" s="429">
        <f>'План НП'!D213</f>
        <v>0</v>
      </c>
      <c r="O214" s="430">
        <f>'План НП'!U213</f>
        <v>0</v>
      </c>
      <c r="P214" s="265" t="str">
        <f>'Основні дані'!$B$1</f>
        <v>Е-М420заочна</v>
      </c>
    </row>
  </sheetData>
  <sheetProtection formatCells="0" formatColumns="0" formatRows="0" insertRows="0" insertHyperlinks="0" deleteRows="0" sort="0" autoFilter="0" pivotTables="0"/>
  <autoFilter ref="A12:P212"/>
  <mergeCells count="16">
    <mergeCell ref="A4:B4"/>
    <mergeCell ref="M8:O8"/>
    <mergeCell ref="M10:N10"/>
    <mergeCell ref="C5:O5"/>
    <mergeCell ref="A9:A11"/>
    <mergeCell ref="B9:B11"/>
    <mergeCell ref="O9:O11"/>
    <mergeCell ref="C7:D7"/>
    <mergeCell ref="C9:N9"/>
    <mergeCell ref="C10:C11"/>
    <mergeCell ref="D10:D11"/>
    <mergeCell ref="C8:D8"/>
    <mergeCell ref="C4:O4"/>
    <mergeCell ref="M6:O6"/>
    <mergeCell ref="C6:D6"/>
    <mergeCell ref="M7:O7"/>
  </mergeCells>
  <printOptions/>
  <pageMargins left="0.3937007874015748" right="0.3937007874015748" top="0.1968503937007874" bottom="0.5905511811023623" header="0" footer="0"/>
  <pageSetup fitToHeight="1" fitToWidth="1" horizontalDpi="600" verticalDpi="600" orientation="portrait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НТУ "ХПІ"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НП-2020</dc:title>
  <dc:subject/>
  <dc:creator>Друзь І.М.</dc:creator>
  <cp:keywords/>
  <dc:description/>
  <cp:lastModifiedBy>mg</cp:lastModifiedBy>
  <cp:lastPrinted>2020-10-22T10:07:30Z</cp:lastPrinted>
  <dcterms:created xsi:type="dcterms:W3CDTF">2002-01-25T08:51:42Z</dcterms:created>
  <dcterms:modified xsi:type="dcterms:W3CDTF">2021-02-02T15:08:22Z</dcterms:modified>
  <cp:category/>
  <cp:version/>
  <cp:contentType/>
  <cp:contentStatus/>
</cp:coreProperties>
</file>