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" yWindow="840" windowWidth="15480" windowHeight="8016" tabRatio="598" activeTab="4"/>
  </bookViews>
  <sheets>
    <sheet name="Довідник" sheetId="13" r:id="rId1"/>
    <sheet name="Основні дані" sheetId="12" r:id="rId2"/>
    <sheet name="Титул" sheetId="19" r:id="rId3"/>
    <sheet name="План_НП" sheetId="20" r:id="rId4"/>
    <sheet name="ДВВ" sheetId="21" r:id="rId5"/>
  </sheets>
  <definedNames>
    <definedName name="_xlnm._FilterDatabase" localSheetId="4" hidden="1">ДВВ!#REF!</definedName>
    <definedName name="_xlnm._FilterDatabase" localSheetId="3" hidden="1">План_НП!$A$11:$AC$11</definedName>
    <definedName name="_xlnm.Print_Titles" localSheetId="4">ДВВ!#REF!</definedName>
    <definedName name="_xlnm.Print_Titles" localSheetId="3">План_НП!$11:$11</definedName>
    <definedName name="_xlnm.Print_Area" localSheetId="4">ДВВ!$A$1:$Q$141</definedName>
    <definedName name="_xlnm.Print_Area" localSheetId="3">План_НП!$A$1:$AC$51</definedName>
    <definedName name="_xlnm.Print_Area" localSheetId="2">Титул!$A$1:$BB$47</definedName>
  </definedNames>
  <calcPr calcId="145621"/>
</workbook>
</file>

<file path=xl/calcChain.xml><?xml version="1.0" encoding="utf-8"?>
<calcChain xmlns="http://schemas.openxmlformats.org/spreadsheetml/2006/main">
  <c r="G32" i="20"/>
  <c r="N47" i="19" l="1"/>
  <c r="F33" i="20" l="1"/>
  <c r="F32"/>
  <c r="M12" i="21" l="1"/>
  <c r="N12"/>
  <c r="O11"/>
  <c r="P11"/>
  <c r="F31" i="20" l="1"/>
  <c r="G110" i="21" l="1"/>
  <c r="H110"/>
  <c r="L110" s="1"/>
  <c r="G111"/>
  <c r="H111"/>
  <c r="L111" s="1"/>
  <c r="G112"/>
  <c r="H112"/>
  <c r="L112" s="1"/>
  <c r="G104"/>
  <c r="H104"/>
  <c r="L104" s="1"/>
  <c r="G105"/>
  <c r="H105"/>
  <c r="L105" s="1"/>
  <c r="G106"/>
  <c r="H106"/>
  <c r="L106" s="1"/>
  <c r="G107"/>
  <c r="H107"/>
  <c r="L107" s="1"/>
  <c r="G108"/>
  <c r="H108"/>
  <c r="L108" s="1"/>
  <c r="G109"/>
  <c r="H109"/>
  <c r="L109" s="1"/>
  <c r="G93"/>
  <c r="H93"/>
  <c r="L93" s="1"/>
  <c r="G94"/>
  <c r="H94"/>
  <c r="L94" s="1"/>
  <c r="G95"/>
  <c r="H95"/>
  <c r="L95" s="1"/>
  <c r="G96"/>
  <c r="H96"/>
  <c r="L96" s="1"/>
  <c r="G97"/>
  <c r="H97"/>
  <c r="L97" s="1"/>
  <c r="G98"/>
  <c r="H98"/>
  <c r="L98" s="1"/>
  <c r="G99"/>
  <c r="H99"/>
  <c r="L99" s="1"/>
  <c r="G100"/>
  <c r="H100"/>
  <c r="L100" s="1"/>
  <c r="G101"/>
  <c r="H101"/>
  <c r="L101" s="1"/>
  <c r="G102"/>
  <c r="H102"/>
  <c r="L102" s="1"/>
  <c r="G103"/>
  <c r="H103"/>
  <c r="L103" s="1"/>
  <c r="G63"/>
  <c r="H63"/>
  <c r="L63" s="1"/>
  <c r="G64"/>
  <c r="H64"/>
  <c r="L64" s="1"/>
  <c r="G65"/>
  <c r="H65"/>
  <c r="L65" s="1"/>
  <c r="G66"/>
  <c r="H66"/>
  <c r="L66" s="1"/>
  <c r="G67"/>
  <c r="H67"/>
  <c r="L67" s="1"/>
  <c r="G68"/>
  <c r="H68"/>
  <c r="L68" s="1"/>
  <c r="G69"/>
  <c r="H69"/>
  <c r="L69" s="1"/>
  <c r="G70"/>
  <c r="H70"/>
  <c r="L70" s="1"/>
  <c r="G71"/>
  <c r="H71"/>
  <c r="L71" s="1"/>
  <c r="G72"/>
  <c r="H72"/>
  <c r="L72" s="1"/>
  <c r="G73"/>
  <c r="H73"/>
  <c r="L73" s="1"/>
  <c r="G74"/>
  <c r="H74"/>
  <c r="L74" s="1"/>
  <c r="G75"/>
  <c r="H75"/>
  <c r="L75" s="1"/>
  <c r="G76"/>
  <c r="H76"/>
  <c r="L76" s="1"/>
  <c r="G77"/>
  <c r="H77"/>
  <c r="L77" s="1"/>
  <c r="G78"/>
  <c r="H78"/>
  <c r="L78" s="1"/>
  <c r="G79"/>
  <c r="H79"/>
  <c r="L79" s="1"/>
  <c r="G80"/>
  <c r="H80"/>
  <c r="L80" s="1"/>
  <c r="G81"/>
  <c r="H81"/>
  <c r="L81" s="1"/>
  <c r="G82"/>
  <c r="H82"/>
  <c r="L82" s="1"/>
  <c r="G83"/>
  <c r="H83"/>
  <c r="L83" s="1"/>
  <c r="G84"/>
  <c r="H84"/>
  <c r="L84" s="1"/>
  <c r="G85"/>
  <c r="H85"/>
  <c r="L85" s="1"/>
  <c r="G86"/>
  <c r="H86"/>
  <c r="L86" s="1"/>
  <c r="G87"/>
  <c r="H87"/>
  <c r="L87" s="1"/>
  <c r="G88"/>
  <c r="H88"/>
  <c r="L88" s="1"/>
  <c r="G89"/>
  <c r="H89"/>
  <c r="L89" s="1"/>
  <c r="G90"/>
  <c r="H90"/>
  <c r="L90" s="1"/>
  <c r="G91"/>
  <c r="H91"/>
  <c r="L91" s="1"/>
  <c r="G92"/>
  <c r="H92"/>
  <c r="L92" s="1"/>
  <c r="H13" l="1"/>
  <c r="H14"/>
  <c r="A141" l="1"/>
  <c r="T49" i="20"/>
  <c r="G14" i="21" l="1"/>
  <c r="G15"/>
  <c r="H15"/>
  <c r="G16"/>
  <c r="H16"/>
  <c r="G17"/>
  <c r="H17"/>
  <c r="G18"/>
  <c r="H18"/>
  <c r="G19"/>
  <c r="H19"/>
  <c r="G20"/>
  <c r="H20"/>
  <c r="L20" s="1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H29" i="20" l="1"/>
  <c r="H12" i="21" s="1"/>
  <c r="L15"/>
  <c r="L16"/>
  <c r="L17"/>
  <c r="L18"/>
  <c r="L19"/>
  <c r="G13"/>
  <c r="L13" s="1"/>
  <c r="L21" l="1"/>
  <c r="L43"/>
  <c r="L42"/>
  <c r="L41"/>
  <c r="L40"/>
  <c r="L39"/>
  <c r="L38"/>
  <c r="L37"/>
  <c r="L36"/>
  <c r="L14"/>
  <c r="L35"/>
  <c r="L34"/>
  <c r="L33"/>
  <c r="L32"/>
  <c r="L31"/>
  <c r="L30"/>
  <c r="L29"/>
  <c r="L28"/>
  <c r="L27"/>
  <c r="L26"/>
  <c r="L25"/>
  <c r="L24"/>
  <c r="L23"/>
  <c r="L22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F21" i="20"/>
  <c r="G21" s="1"/>
  <c r="H21"/>
  <c r="F22"/>
  <c r="G22" s="1"/>
  <c r="H22"/>
  <c r="F23"/>
  <c r="G23" s="1"/>
  <c r="H23"/>
  <c r="F24"/>
  <c r="G24" s="1"/>
  <c r="H24"/>
  <c r="F25"/>
  <c r="G25" s="1"/>
  <c r="H25"/>
  <c r="F26"/>
  <c r="G26" s="1"/>
  <c r="H26"/>
  <c r="F27"/>
  <c r="G27" s="1"/>
  <c r="H27"/>
  <c r="L24" l="1"/>
  <c r="L23"/>
  <c r="L22"/>
  <c r="L26"/>
  <c r="L25"/>
  <c r="L21"/>
  <c r="L27"/>
  <c r="Q13"/>
  <c r="R13"/>
  <c r="S13"/>
  <c r="T13"/>
  <c r="U13"/>
  <c r="V13"/>
  <c r="W13"/>
  <c r="X13"/>
  <c r="Y13"/>
  <c r="Z13"/>
  <c r="AA13"/>
  <c r="AB13"/>
  <c r="U17"/>
  <c r="V17"/>
  <c r="W17"/>
  <c r="X17"/>
  <c r="Y17"/>
  <c r="Z17"/>
  <c r="AA17"/>
  <c r="AB17"/>
  <c r="M28"/>
  <c r="N28"/>
  <c r="O28"/>
  <c r="P28"/>
  <c r="Q28"/>
  <c r="M11" i="21" s="1"/>
  <c r="R28" i="20"/>
  <c r="N11" i="21" s="1"/>
  <c r="S28" i="20"/>
  <c r="T28"/>
  <c r="U28"/>
  <c r="V28"/>
  <c r="W28"/>
  <c r="X28"/>
  <c r="Y28"/>
  <c r="Z28"/>
  <c r="AA28"/>
  <c r="AB28"/>
  <c r="I17"/>
  <c r="J17"/>
  <c r="K17"/>
  <c r="M17"/>
  <c r="N17"/>
  <c r="O17"/>
  <c r="P17"/>
  <c r="Q17"/>
  <c r="R17"/>
  <c r="S17"/>
  <c r="T17"/>
  <c r="M13"/>
  <c r="O13"/>
  <c r="N13"/>
  <c r="P13"/>
  <c r="I13"/>
  <c r="J13"/>
  <c r="K13"/>
  <c r="N31"/>
  <c r="O31"/>
  <c r="P31"/>
  <c r="Q31"/>
  <c r="R31"/>
  <c r="S31"/>
  <c r="T31"/>
  <c r="U31"/>
  <c r="V31"/>
  <c r="W31"/>
  <c r="X31"/>
  <c r="Y31"/>
  <c r="Z31"/>
  <c r="AA31"/>
  <c r="AB31"/>
  <c r="M31"/>
  <c r="G33"/>
  <c r="L33" s="1"/>
  <c r="L31" s="1"/>
  <c r="L32"/>
  <c r="H30"/>
  <c r="F30"/>
  <c r="G30" s="1"/>
  <c r="L30" s="1"/>
  <c r="H28"/>
  <c r="H11" i="21" s="1"/>
  <c r="F29" i="20"/>
  <c r="F20"/>
  <c r="G20" s="1"/>
  <c r="H20"/>
  <c r="H19"/>
  <c r="F19"/>
  <c r="G19" s="1"/>
  <c r="H18"/>
  <c r="L18" s="1"/>
  <c r="F18"/>
  <c r="G18" s="1"/>
  <c r="H16"/>
  <c r="F16"/>
  <c r="G16" s="1"/>
  <c r="H15"/>
  <c r="F15"/>
  <c r="G15" s="1"/>
  <c r="H14"/>
  <c r="H13" s="1"/>
  <c r="G14"/>
  <c r="G13" s="1"/>
  <c r="G29" l="1"/>
  <c r="F12" i="21"/>
  <c r="G31" i="20"/>
  <c r="N12"/>
  <c r="N34" s="1"/>
  <c r="P12"/>
  <c r="P34" s="1"/>
  <c r="J12"/>
  <c r="G17"/>
  <c r="G12" s="1"/>
  <c r="H17"/>
  <c r="H12" s="1"/>
  <c r="H34" s="1"/>
  <c r="AB12"/>
  <c r="AB34" s="1"/>
  <c r="Z12"/>
  <c r="Z34" s="1"/>
  <c r="X12"/>
  <c r="X34" s="1"/>
  <c r="V12"/>
  <c r="V34" s="1"/>
  <c r="T12"/>
  <c r="T34" s="1"/>
  <c r="R12"/>
  <c r="R34" s="1"/>
  <c r="AA12"/>
  <c r="AA34" s="1"/>
  <c r="Y12"/>
  <c r="Y34" s="1"/>
  <c r="W12"/>
  <c r="W34" s="1"/>
  <c r="U12"/>
  <c r="U34" s="1"/>
  <c r="S12"/>
  <c r="S34" s="1"/>
  <c r="Q12"/>
  <c r="Q34" s="1"/>
  <c r="L16"/>
  <c r="F17"/>
  <c r="O12"/>
  <c r="O34" s="1"/>
  <c r="M12"/>
  <c r="M34" s="1"/>
  <c r="M35" s="1"/>
  <c r="K12"/>
  <c r="I12"/>
  <c r="F28"/>
  <c r="F11" i="21" s="1"/>
  <c r="F13" i="20"/>
  <c r="L20"/>
  <c r="L14"/>
  <c r="L15"/>
  <c r="L19"/>
  <c r="G34" l="1"/>
  <c r="L29"/>
  <c r="G12" i="21"/>
  <c r="G28" i="20"/>
  <c r="G11" i="21" s="1"/>
  <c r="F12" i="20"/>
  <c r="F34" s="1"/>
  <c r="L17"/>
  <c r="L13"/>
  <c r="L12" i="21" l="1"/>
  <c r="L28" i="20"/>
  <c r="L11" i="21" s="1"/>
  <c r="L12" i="20"/>
  <c r="L34" l="1"/>
  <c r="B1" i="12"/>
  <c r="AB12" i="19" l="1"/>
  <c r="AB10" l="1"/>
  <c r="Z10"/>
  <c r="U1" i="20" l="1"/>
  <c r="B11" i="12"/>
  <c r="B10"/>
  <c r="V14" i="19"/>
  <c r="AF7"/>
  <c r="AD7"/>
  <c r="R7"/>
  <c r="U47"/>
  <c r="Q47"/>
  <c r="K47"/>
  <c r="H47"/>
  <c r="E47"/>
  <c r="C47"/>
  <c r="X46"/>
  <c r="X45"/>
  <c r="X44"/>
  <c r="X43"/>
  <c r="B24"/>
  <c r="C24" s="1"/>
  <c r="D24" s="1"/>
  <c r="E24" s="1"/>
  <c r="F24" s="1"/>
  <c r="G24" s="1"/>
  <c r="H24" s="1"/>
  <c r="I24" s="1"/>
  <c r="J24" s="1"/>
  <c r="K24" s="1"/>
  <c r="L24" s="1"/>
  <c r="M24" s="1"/>
  <c r="N24" s="1"/>
  <c r="O24" s="1"/>
  <c r="P24" s="1"/>
  <c r="Q24" s="1"/>
  <c r="R24" s="1"/>
  <c r="S24" s="1"/>
  <c r="T24" s="1"/>
  <c r="U24" s="1"/>
  <c r="V24" s="1"/>
  <c r="W24" s="1"/>
  <c r="X24" s="1"/>
  <c r="Y24" s="1"/>
  <c r="Z24" s="1"/>
  <c r="AA24" s="1"/>
  <c r="AB24" s="1"/>
  <c r="AC24" s="1"/>
  <c r="AD24" s="1"/>
  <c r="AE24" s="1"/>
  <c r="AF24" s="1"/>
  <c r="AG24" s="1"/>
  <c r="AH24" s="1"/>
  <c r="AI24" s="1"/>
  <c r="AJ24" s="1"/>
  <c r="AK24" s="1"/>
  <c r="AL24" s="1"/>
  <c r="AM24" s="1"/>
  <c r="AN24" s="1"/>
  <c r="AO24" s="1"/>
  <c r="AP24" s="1"/>
  <c r="AQ24" s="1"/>
  <c r="AR24" s="1"/>
  <c r="AS24" s="1"/>
  <c r="AT24" s="1"/>
  <c r="AU24" s="1"/>
  <c r="AV24" s="1"/>
  <c r="AX24" s="1"/>
  <c r="AY24" s="1"/>
  <c r="AZ24" s="1"/>
  <c r="BA24" s="1"/>
  <c r="BB24" s="1"/>
  <c r="AT1"/>
  <c r="X47" l="1"/>
  <c r="O35" i="20"/>
  <c r="Q35"/>
  <c r="S35"/>
  <c r="U35"/>
  <c r="W35"/>
  <c r="Y35"/>
  <c r="AA35"/>
</calcChain>
</file>

<file path=xl/comments1.xml><?xml version="1.0" encoding="utf-8"?>
<comments xmlns="http://schemas.openxmlformats.org/spreadsheetml/2006/main">
  <authors>
    <author>alla</author>
  </authors>
  <commentList>
    <comment ref="B3" authorId="0">
      <text>
        <r>
          <rPr>
            <b/>
            <sz val="14"/>
            <color indexed="81"/>
            <rFont val="Tahoma"/>
            <family val="2"/>
            <charset val="204"/>
          </rPr>
          <t>шифр факультету (см. Довідник)</t>
        </r>
      </text>
    </comment>
    <comment ref="B4" authorId="0">
      <text>
        <r>
          <rPr>
            <b/>
            <sz val="16"/>
            <color indexed="81"/>
            <rFont val="Tahoma"/>
            <family val="2"/>
            <charset val="204"/>
          </rPr>
          <t>факультет (см. Довідник)</t>
        </r>
      </text>
    </comment>
    <comment ref="B5" authorId="0">
      <text>
        <r>
          <rPr>
            <b/>
            <sz val="14"/>
            <color indexed="81"/>
            <rFont val="Tahoma"/>
            <family val="2"/>
            <charset val="204"/>
          </rPr>
          <t xml:space="preserve">шифр кафедри (см. Довідник) </t>
        </r>
      </text>
    </comment>
    <comment ref="B6" authorId="0">
      <text>
        <r>
          <rPr>
            <sz val="18"/>
            <color indexed="81"/>
            <rFont val="Tahoma"/>
            <family val="2"/>
            <charset val="204"/>
          </rPr>
          <t>кафедра (см. Довідник)</t>
        </r>
      </text>
    </comment>
    <comment ref="B18" authorId="0">
      <text>
        <r>
          <rPr>
            <b/>
            <sz val="16"/>
            <color indexed="81"/>
            <rFont val="Tahoma"/>
            <family val="2"/>
            <charset val="204"/>
          </rPr>
          <t>рік</t>
        </r>
      </text>
    </comment>
  </commentList>
</comments>
</file>

<file path=xl/sharedStrings.xml><?xml version="1.0" encoding="utf-8"?>
<sst xmlns="http://schemas.openxmlformats.org/spreadsheetml/2006/main" count="838" uniqueCount="470">
  <si>
    <t>ЗАТВЕРДЖУЮ</t>
  </si>
  <si>
    <t>Всього</t>
  </si>
  <si>
    <t>Вид практики</t>
  </si>
  <si>
    <t>Семестр</t>
  </si>
  <si>
    <t xml:space="preserve">Форма навчання </t>
  </si>
  <si>
    <t>Курс</t>
  </si>
  <si>
    <t>_______________________________________</t>
  </si>
  <si>
    <t>І. Графік навчального процесу</t>
  </si>
  <si>
    <t>Позначення:</t>
  </si>
  <si>
    <t>Канікули</t>
  </si>
  <si>
    <t>К</t>
  </si>
  <si>
    <t>П</t>
  </si>
  <si>
    <t>Тривалість      (у тижнях)</t>
  </si>
  <si>
    <t>-</t>
  </si>
  <si>
    <t>С</t>
  </si>
  <si>
    <t>Д</t>
  </si>
  <si>
    <t>Практика</t>
  </si>
  <si>
    <t>Екзамен. сесія</t>
  </si>
  <si>
    <t>форма</t>
  </si>
  <si>
    <t>Н-3.01</t>
  </si>
  <si>
    <t xml:space="preserve">підготовки </t>
  </si>
  <si>
    <t>(шифр і назва галузі знань)</t>
  </si>
  <si>
    <t>на основі</t>
  </si>
  <si>
    <t>ІІ. Зведені бюджети часу (у тижнях)</t>
  </si>
  <si>
    <t>Розподіл за семестрами</t>
  </si>
  <si>
    <t>І курс</t>
  </si>
  <si>
    <t>ІІ курс</t>
  </si>
  <si>
    <t>ІІІ курс</t>
  </si>
  <si>
    <t>IV курс</t>
  </si>
  <si>
    <t>Індивідуальні завдання</t>
  </si>
  <si>
    <t>I</t>
  </si>
  <si>
    <t>II</t>
  </si>
  <si>
    <t>III</t>
  </si>
  <si>
    <t>IV</t>
  </si>
  <si>
    <t>Теоретичне навчання</t>
  </si>
  <si>
    <t>Екзаменаційна сесія</t>
  </si>
  <si>
    <t>III. Практика</t>
  </si>
  <si>
    <t>Разом</t>
  </si>
  <si>
    <t>Загальна кількість за термін підготовки</t>
  </si>
  <si>
    <t>Кількість годин на тиждень</t>
  </si>
  <si>
    <t>Кількість екзаменів</t>
  </si>
  <si>
    <t>Кількість заліків</t>
  </si>
  <si>
    <t>РЕ</t>
  </si>
  <si>
    <t>Р</t>
  </si>
  <si>
    <t>А</t>
  </si>
  <si>
    <t>Розрахункове завдання</t>
  </si>
  <si>
    <t>РГ</t>
  </si>
  <si>
    <t>Розрахунково-графічне завдання</t>
  </si>
  <si>
    <t>Реферат</t>
  </si>
  <si>
    <t>КП</t>
  </si>
  <si>
    <t>КР</t>
  </si>
  <si>
    <t>Аудиторні години</t>
  </si>
  <si>
    <t>Кредити ECTS</t>
  </si>
  <si>
    <t>Курсовий проект</t>
  </si>
  <si>
    <t>Курсова робота</t>
  </si>
  <si>
    <t>2</t>
  </si>
  <si>
    <t>2.1</t>
  </si>
  <si>
    <t>НАВЧАЛЬНИЙ ПЛАН №</t>
  </si>
  <si>
    <t>Форма навчання</t>
  </si>
  <si>
    <t>Шифр кафедри</t>
  </si>
  <si>
    <t>Назва кафедри</t>
  </si>
  <si>
    <t>Рік</t>
  </si>
  <si>
    <t>Відповідальний за інформацію, телефон</t>
  </si>
  <si>
    <t>Шифр відділу</t>
  </si>
  <si>
    <t>Назва відділу НТУ "ХПІ"</t>
  </si>
  <si>
    <t>Кафедра «Загальна економічна теорія»</t>
  </si>
  <si>
    <t>Кафедра «Технологія машинобудування та металорізальні верстати»</t>
  </si>
  <si>
    <t>Кафедра «Інтегровані технології машинобудування ім. М.Ф. Семка»</t>
  </si>
  <si>
    <t>Кафедра «Вища математика»</t>
  </si>
  <si>
    <t>Кафедра «Підйомно-транспортні машини і обладнання»</t>
  </si>
  <si>
    <t>Кафедра «Парогенераторобудування»</t>
  </si>
  <si>
    <t>Кафедра «Турбінобудування»</t>
  </si>
  <si>
    <t>Кафедра «Двигуни внутрішнього згоряння»</t>
  </si>
  <si>
    <t>Кафедра «Динаміка та міцність машин»</t>
  </si>
  <si>
    <t>Кафедра «Теоретична механіка»</t>
  </si>
  <si>
    <t>Кафедра «Прикладна математика»</t>
  </si>
  <si>
    <t>Кафедра «Електричні машини»</t>
  </si>
  <si>
    <t>Кафедра «Електричні апарати»</t>
  </si>
  <si>
    <t>Кафедра «Загальна електротехніка»</t>
  </si>
  <si>
    <t>Кафедра «Електричні станції»</t>
  </si>
  <si>
    <t>Кафедра «Теоретичні основи електротехніки»</t>
  </si>
  <si>
    <t>Кафедра «Фізика металів і напівпровідників»</t>
  </si>
  <si>
    <t>Кафедра «Технічна кріофізика»</t>
  </si>
  <si>
    <t>Кафедра «Інженерна електрофізика»</t>
  </si>
  <si>
    <t>Кафедра «Технологія кераміки, вогнетривів, скла та емалей»</t>
  </si>
  <si>
    <t>Кафедра «Загальна та неорганічна хімія»</t>
  </si>
  <si>
    <t>Кафедра «Економіка та маркетинг»</t>
  </si>
  <si>
    <t>Кафедра «Економічний аналіз і облік»</t>
  </si>
  <si>
    <t>Кафедра гуманітарних наук</t>
  </si>
  <si>
    <t>Кафедра «Стратегічне управління»</t>
  </si>
  <si>
    <t>Кафедра «Фізичне виховання»</t>
  </si>
  <si>
    <t>Кафедра «Соціологія та політологія»</t>
  </si>
  <si>
    <t>Кафедра «Обчислювальна техніка та програмування»</t>
  </si>
  <si>
    <t>Кафедра «Інформатика та інтелектуальна власність»</t>
  </si>
  <si>
    <t>Кафедра «Електроізоляційна та кабельна техніка»</t>
  </si>
  <si>
    <t>ФАКУЛЬТЕТ МІЖНАРОДНОЇ ОСВІТИ</t>
  </si>
  <si>
    <t>Кафедра «Право»</t>
  </si>
  <si>
    <t>Кафедра «Філософія»</t>
  </si>
  <si>
    <t>Кафедра «Міжкультурна комунікація та іноземна мова»</t>
  </si>
  <si>
    <t>Кафедра «Ділова іноземна мова та переклад»</t>
  </si>
  <si>
    <t>Кафедра іноземних мов</t>
  </si>
  <si>
    <t>Педагогічна</t>
  </si>
  <si>
    <t>Назва галузі</t>
  </si>
  <si>
    <t>Шифр спеціальністі</t>
  </si>
  <si>
    <t>Назва спеціальністі</t>
  </si>
  <si>
    <t>IV. Атестація</t>
  </si>
  <si>
    <t>Атестація</t>
  </si>
  <si>
    <t>Кафедра «Зварювання»</t>
  </si>
  <si>
    <t>Кафедра «Інформаційно-вимірювальні технології і системи»</t>
  </si>
  <si>
    <t>Кафедра «Видобування нафти, газу та конденсату»</t>
  </si>
  <si>
    <t>Кафедра «Хімічна техніка та промислова екологія»</t>
  </si>
  <si>
    <t>Кафедра природничих наук</t>
  </si>
  <si>
    <t>Заходи</t>
  </si>
  <si>
    <t>2. Форми атестації</t>
  </si>
  <si>
    <t>№ з/п</t>
  </si>
  <si>
    <t>Форма 10-ІФ</t>
  </si>
  <si>
    <t>Освітньо-науковий рівень: </t>
  </si>
  <si>
    <t>освітнього ступеня магістра</t>
  </si>
  <si>
    <t>- захист дисертації</t>
  </si>
  <si>
    <t>(назва освітньо-наукового рівня)</t>
  </si>
  <si>
    <t>Н</t>
  </si>
  <si>
    <t>Науково-дослідна робота</t>
  </si>
  <si>
    <t>Т</t>
  </si>
  <si>
    <t>5</t>
  </si>
  <si>
    <t>Теоре-тичне навчання</t>
  </si>
  <si>
    <t>25</t>
  </si>
  <si>
    <t>Назва відділу</t>
  </si>
  <si>
    <t>Шифр галузі науки</t>
  </si>
  <si>
    <t>группа спеціальностей</t>
  </si>
  <si>
    <t>з галузі науки</t>
  </si>
  <si>
    <t>1</t>
  </si>
  <si>
    <t>3</t>
  </si>
  <si>
    <t>1.1</t>
  </si>
  <si>
    <t>1.2</t>
  </si>
  <si>
    <t>2.2</t>
  </si>
  <si>
    <t>1,2</t>
  </si>
  <si>
    <t xml:space="preserve">      </t>
  </si>
  <si>
    <t>З</t>
  </si>
  <si>
    <t>Звіт</t>
  </si>
  <si>
    <t>Назва спеціальності</t>
  </si>
  <si>
    <t>Кафедра «Біотехнологія, біофізика та аналітична хімія»</t>
  </si>
  <si>
    <t>1. Підготовка дисертації</t>
  </si>
  <si>
    <t>Підготовка та захист дисертації</t>
  </si>
  <si>
    <r>
      <t xml:space="preserve">НАВЧАЛЬНИЙ   ПЛАН </t>
    </r>
    <r>
      <rPr>
        <b/>
        <sz val="12"/>
        <color indexed="56"/>
        <rFont val="Arial"/>
        <family val="2"/>
        <charset val="204"/>
      </rPr>
      <t>/ CURRICULUM</t>
    </r>
  </si>
  <si>
    <t>MSc</t>
  </si>
  <si>
    <t>based on</t>
  </si>
  <si>
    <t>Marking</t>
  </si>
  <si>
    <t>Report</t>
  </si>
  <si>
    <t>Practice</t>
  </si>
  <si>
    <t>Recess</t>
  </si>
  <si>
    <t>Attestation</t>
  </si>
  <si>
    <t>III. Practice</t>
  </si>
  <si>
    <t>IV. Attestation</t>
  </si>
  <si>
    <r>
      <t>доктора філософії</t>
    </r>
    <r>
      <rPr>
        <i/>
        <sz val="12"/>
        <color indexed="56"/>
        <rFont val="Arial"/>
        <family val="2"/>
        <charset val="204"/>
      </rPr>
      <t xml:space="preserve"> / PhD</t>
    </r>
  </si>
  <si>
    <r>
      <t xml:space="preserve">Екзамени </t>
    </r>
    <r>
      <rPr>
        <b/>
        <i/>
        <sz val="16"/>
        <color indexed="56"/>
        <rFont val="Arial"/>
        <family val="2"/>
        <charset val="204"/>
      </rPr>
      <t>/ Exams</t>
    </r>
  </si>
  <si>
    <r>
      <t xml:space="preserve">Заліки </t>
    </r>
    <r>
      <rPr>
        <b/>
        <i/>
        <sz val="16"/>
        <color indexed="56"/>
        <rFont val="Arial"/>
        <family val="2"/>
        <charset val="204"/>
      </rPr>
      <t>/ Pass/fail-exams</t>
    </r>
  </si>
  <si>
    <r>
      <t xml:space="preserve">Практика </t>
    </r>
    <r>
      <rPr>
        <b/>
        <i/>
        <sz val="16"/>
        <color indexed="62"/>
        <rFont val="Arial"/>
        <family val="2"/>
        <charset val="204"/>
      </rPr>
      <t>/ Practice</t>
    </r>
  </si>
  <si>
    <r>
      <t>Педагогічна</t>
    </r>
    <r>
      <rPr>
        <b/>
        <i/>
        <sz val="16"/>
        <color indexed="62"/>
        <rFont val="Arial"/>
        <family val="2"/>
        <charset val="204"/>
      </rPr>
      <t xml:space="preserve"> / Pedagogical</t>
    </r>
  </si>
  <si>
    <r>
      <t xml:space="preserve">Всього </t>
    </r>
    <r>
      <rPr>
        <b/>
        <i/>
        <sz val="16"/>
        <color indexed="62"/>
        <rFont val="Arial"/>
        <family val="2"/>
        <charset val="204"/>
      </rPr>
      <t>/ Total</t>
    </r>
  </si>
  <si>
    <r>
      <t xml:space="preserve">лекції </t>
    </r>
    <r>
      <rPr>
        <b/>
        <i/>
        <sz val="16"/>
        <color indexed="62"/>
        <rFont val="Arial"/>
        <family val="2"/>
        <charset val="204"/>
      </rPr>
      <t>/ lectures</t>
    </r>
  </si>
  <si>
    <r>
      <t xml:space="preserve">практичні 
</t>
    </r>
    <r>
      <rPr>
        <b/>
        <i/>
        <sz val="16"/>
        <color indexed="62"/>
        <rFont val="Arial"/>
        <family val="2"/>
        <charset val="204"/>
      </rPr>
      <t>practical</t>
    </r>
  </si>
  <si>
    <r>
      <t xml:space="preserve">лабораторні 
</t>
    </r>
    <r>
      <rPr>
        <b/>
        <i/>
        <sz val="16"/>
        <color indexed="62"/>
        <rFont val="Arial"/>
        <family val="2"/>
        <charset val="204"/>
      </rPr>
      <t>laboratory</t>
    </r>
  </si>
  <si>
    <r>
      <t xml:space="preserve">Аудиторних </t>
    </r>
    <r>
      <rPr>
        <b/>
        <i/>
        <sz val="16"/>
        <color indexed="62"/>
        <rFont val="Arial"/>
        <family val="2"/>
        <charset val="204"/>
      </rPr>
      <t>/ Class</t>
    </r>
  </si>
  <si>
    <r>
      <t>у тому числі</t>
    </r>
    <r>
      <rPr>
        <b/>
        <i/>
        <sz val="16"/>
        <color indexed="62"/>
        <rFont val="Arial"/>
        <family val="2"/>
        <charset val="204"/>
      </rPr>
      <t xml:space="preserve"> 
including</t>
    </r>
  </si>
  <si>
    <r>
      <t xml:space="preserve">С е м е с т р и </t>
    </r>
    <r>
      <rPr>
        <b/>
        <i/>
        <sz val="16"/>
        <color indexed="62"/>
        <rFont val="Arial"/>
        <family val="2"/>
        <charset val="204"/>
      </rPr>
      <t>/ Semesters</t>
    </r>
  </si>
  <si>
    <r>
      <t xml:space="preserve">Кількість тижнів в семестрі </t>
    </r>
    <r>
      <rPr>
        <b/>
        <i/>
        <sz val="16"/>
        <color indexed="62"/>
        <rFont val="Arial"/>
        <family val="2"/>
        <charset val="204"/>
      </rPr>
      <t>/ Number of weeks in the semester</t>
    </r>
  </si>
  <si>
    <r>
      <t xml:space="preserve">Строк навчання
</t>
    </r>
    <r>
      <rPr>
        <b/>
        <i/>
        <sz val="11"/>
        <color indexed="56"/>
        <rFont val="Arial"/>
        <family val="2"/>
        <charset val="204"/>
      </rPr>
      <t>Apprenticeship</t>
    </r>
  </si>
  <si>
    <r>
      <t>4 роки</t>
    </r>
    <r>
      <rPr>
        <i/>
        <sz val="12"/>
        <color indexed="56"/>
        <rFont val="Arial"/>
        <family val="2"/>
        <charset val="204"/>
      </rPr>
      <t xml:space="preserve"> </t>
    </r>
    <r>
      <rPr>
        <b/>
        <i/>
        <sz val="12"/>
        <color indexed="56"/>
        <rFont val="Arial"/>
        <family val="2"/>
        <charset val="204"/>
      </rPr>
      <t>/ 4 years</t>
    </r>
  </si>
  <si>
    <r>
      <t xml:space="preserve">Індивідуальні завдання
</t>
    </r>
    <r>
      <rPr>
        <b/>
        <i/>
        <sz val="16"/>
        <color indexed="56"/>
        <rFont val="Arial"/>
        <family val="2"/>
        <charset val="204"/>
      </rPr>
      <t>Individual tasks</t>
    </r>
  </si>
  <si>
    <t>Study Form</t>
  </si>
  <si>
    <t>Education</t>
  </si>
  <si>
    <t>Theoretical Study</t>
  </si>
  <si>
    <t>Scientific Research Work</t>
  </si>
  <si>
    <t>Examination Period</t>
  </si>
  <si>
    <t>Preparation and Defense Doctoral Thesis</t>
  </si>
  <si>
    <t>II. Consolidated Budget Time (in weeks)</t>
  </si>
  <si>
    <r>
      <t xml:space="preserve">Назва навчальної дисципліни
</t>
    </r>
    <r>
      <rPr>
        <b/>
        <i/>
        <sz val="16"/>
        <color indexed="56"/>
        <rFont val="Arial"/>
        <family val="2"/>
        <charset val="204"/>
      </rPr>
      <t>Subject Title</t>
    </r>
  </si>
  <si>
    <r>
      <t xml:space="preserve">Кількість  кредитів ЕCTS 
</t>
    </r>
    <r>
      <rPr>
        <b/>
        <i/>
        <sz val="16"/>
        <color indexed="56"/>
        <rFont val="Arial"/>
        <family val="2"/>
        <charset val="204"/>
      </rPr>
      <t>ECTS Credits</t>
    </r>
  </si>
  <si>
    <r>
      <t xml:space="preserve">Кафедра </t>
    </r>
    <r>
      <rPr>
        <b/>
        <i/>
        <sz val="16"/>
        <color indexed="62"/>
        <rFont val="Arial"/>
        <family val="2"/>
        <charset val="204"/>
      </rPr>
      <t>/ Chair</t>
    </r>
  </si>
  <si>
    <r>
      <t xml:space="preserve">Кількість годин
</t>
    </r>
    <r>
      <rPr>
        <b/>
        <i/>
        <sz val="16"/>
        <color indexed="56"/>
        <rFont val="Arial"/>
        <family val="2"/>
        <charset val="204"/>
      </rPr>
      <t>Hours Number</t>
    </r>
    <r>
      <rPr>
        <b/>
        <i/>
        <sz val="16"/>
        <color indexed="62"/>
        <rFont val="Arial"/>
        <family val="2"/>
        <charset val="204"/>
      </rPr>
      <t xml:space="preserve"> </t>
    </r>
  </si>
  <si>
    <r>
      <t xml:space="preserve">Самостійна робота
</t>
    </r>
    <r>
      <rPr>
        <b/>
        <i/>
        <sz val="16"/>
        <color indexed="62"/>
        <rFont val="Arial"/>
        <family val="2"/>
        <charset val="204"/>
      </rPr>
      <t>Independent Work</t>
    </r>
  </si>
  <si>
    <r>
      <t xml:space="preserve">Загальний обсяг 
</t>
    </r>
    <r>
      <rPr>
        <b/>
        <i/>
        <sz val="16"/>
        <color indexed="62"/>
        <rFont val="Arial"/>
        <family val="2"/>
        <charset val="204"/>
      </rPr>
      <t>Total Amount</t>
    </r>
  </si>
  <si>
    <t>in the Field of Science</t>
  </si>
  <si>
    <r>
      <t xml:space="preserve">МІНІСТЕРСТВО ОСВІТИ І НАУКИ УКРАЇНИ
</t>
    </r>
    <r>
      <rPr>
        <b/>
        <i/>
        <sz val="12"/>
        <color indexed="56"/>
        <rFont val="Arial"/>
        <family val="2"/>
        <charset val="204"/>
      </rPr>
      <t>Ministry of Education and Science of Ukraine</t>
    </r>
  </si>
  <si>
    <r>
      <t xml:space="preserve">НАЦІОНАЛЬНИЙ ТЕХНІЧНИЙ УНІВЕРСИТЕТ "ХАРКІВСЬКИЙ ПОЛІТЕХНІЧНИЙ ІНСТИТУТ"
</t>
    </r>
    <r>
      <rPr>
        <b/>
        <i/>
        <sz val="12"/>
        <color indexed="56"/>
        <rFont val="Arial"/>
        <family val="2"/>
        <charset val="204"/>
      </rPr>
      <t>National Technical University "Kharkiv Polytechnic Institute"</t>
    </r>
  </si>
  <si>
    <t xml:space="preserve"> </t>
  </si>
  <si>
    <t xml:space="preserve">I. Educational Process schedule  </t>
  </si>
  <si>
    <r>
      <rPr>
        <b/>
        <sz val="10"/>
        <rFont val="Arial"/>
        <family val="2"/>
        <charset val="204"/>
      </rPr>
      <t>Листопад</t>
    </r>
    <r>
      <rPr>
        <b/>
        <i/>
        <sz val="9"/>
        <color indexed="56"/>
        <rFont val="Arial"/>
        <family val="2"/>
        <charset val="204"/>
      </rPr>
      <t>/November</t>
    </r>
    <r>
      <rPr>
        <b/>
        <sz val="13"/>
        <rFont val="Arial"/>
        <family val="2"/>
        <charset val="204"/>
      </rPr>
      <t/>
    </r>
  </si>
  <si>
    <r>
      <rPr>
        <b/>
        <sz val="11"/>
        <rFont val="Arial"/>
        <family val="2"/>
        <charset val="204"/>
      </rPr>
      <t>Жовтень</t>
    </r>
    <r>
      <rPr>
        <b/>
        <i/>
        <sz val="11"/>
        <color indexed="56"/>
        <rFont val="Arial"/>
        <family val="2"/>
        <charset val="204"/>
      </rPr>
      <t>/October</t>
    </r>
  </si>
  <si>
    <r>
      <rPr>
        <b/>
        <sz val="11"/>
        <rFont val="Arial"/>
        <family val="2"/>
        <charset val="204"/>
      </rPr>
      <t>Січень</t>
    </r>
    <r>
      <rPr>
        <b/>
        <i/>
        <sz val="10"/>
        <color indexed="56"/>
        <rFont val="Arial"/>
        <family val="2"/>
        <charset val="204"/>
      </rPr>
      <t>/January</t>
    </r>
    <r>
      <rPr>
        <b/>
        <sz val="13"/>
        <rFont val="Arial"/>
        <family val="2"/>
        <charset val="204"/>
      </rPr>
      <t/>
    </r>
  </si>
  <si>
    <r>
      <rPr>
        <b/>
        <sz val="11"/>
        <rFont val="Arial"/>
        <family val="2"/>
        <charset val="204"/>
      </rPr>
      <t>Лютий</t>
    </r>
    <r>
      <rPr>
        <b/>
        <i/>
        <sz val="11"/>
        <color indexed="56"/>
        <rFont val="Arial"/>
        <family val="2"/>
        <charset val="204"/>
      </rPr>
      <t>/February</t>
    </r>
  </si>
  <si>
    <r>
      <rPr>
        <b/>
        <sz val="11"/>
        <rFont val="Arial"/>
        <family val="2"/>
        <charset val="204"/>
      </rPr>
      <t>Березень</t>
    </r>
    <r>
      <rPr>
        <b/>
        <i/>
        <sz val="10"/>
        <color indexed="56"/>
        <rFont val="Arial"/>
        <family val="2"/>
        <charset val="204"/>
      </rPr>
      <t>/March</t>
    </r>
  </si>
  <si>
    <r>
      <rPr>
        <b/>
        <sz val="12"/>
        <rFont val="Arial"/>
        <family val="2"/>
        <charset val="204"/>
      </rPr>
      <t>Квітень</t>
    </r>
    <r>
      <rPr>
        <b/>
        <i/>
        <sz val="11"/>
        <color indexed="56"/>
        <rFont val="Arial"/>
        <family val="2"/>
        <charset val="204"/>
      </rPr>
      <t>/April</t>
    </r>
  </si>
  <si>
    <r>
      <rPr>
        <b/>
        <sz val="11"/>
        <rFont val="Arial"/>
        <family val="2"/>
        <charset val="204"/>
      </rPr>
      <t>Травень</t>
    </r>
    <r>
      <rPr>
        <b/>
        <i/>
        <sz val="10"/>
        <color indexed="56"/>
        <rFont val="Arial"/>
        <family val="2"/>
        <charset val="204"/>
      </rPr>
      <t>/May</t>
    </r>
  </si>
  <si>
    <r>
      <rPr>
        <b/>
        <sz val="11"/>
        <rFont val="Arial"/>
        <family val="2"/>
        <charset val="204"/>
      </rPr>
      <t>Червень</t>
    </r>
    <r>
      <rPr>
        <b/>
        <i/>
        <sz val="10"/>
        <color indexed="56"/>
        <rFont val="Arial"/>
        <family val="2"/>
        <charset val="204"/>
      </rPr>
      <t>/June</t>
    </r>
  </si>
  <si>
    <r>
      <rPr>
        <b/>
        <i/>
        <sz val="11"/>
        <rFont val="Arial"/>
        <family val="2"/>
        <charset val="204"/>
      </rPr>
      <t>Липень</t>
    </r>
    <r>
      <rPr>
        <b/>
        <i/>
        <sz val="10"/>
        <color indexed="56"/>
        <rFont val="Arial"/>
        <family val="2"/>
        <charset val="204"/>
      </rPr>
      <t>/July</t>
    </r>
    <r>
      <rPr>
        <b/>
        <sz val="13"/>
        <rFont val="Arial"/>
        <family val="2"/>
        <charset val="204"/>
      </rPr>
      <t/>
    </r>
  </si>
  <si>
    <r>
      <rPr>
        <b/>
        <sz val="11"/>
        <rFont val="Arial"/>
        <family val="2"/>
        <charset val="204"/>
      </rPr>
      <t>Серпень</t>
    </r>
    <r>
      <rPr>
        <b/>
        <i/>
        <sz val="10"/>
        <color indexed="56"/>
        <rFont val="Arial"/>
        <family val="2"/>
        <charset val="204"/>
      </rPr>
      <t>/August</t>
    </r>
    <r>
      <rPr>
        <b/>
        <sz val="11"/>
        <rFont val="Arial"/>
        <family val="2"/>
        <charset val="204"/>
      </rPr>
      <t/>
    </r>
  </si>
  <si>
    <r>
      <rPr>
        <b/>
        <sz val="10"/>
        <rFont val="Arial"/>
        <family val="2"/>
        <charset val="204"/>
      </rPr>
      <t>Вересень</t>
    </r>
    <r>
      <rPr>
        <b/>
        <i/>
        <sz val="10"/>
        <color indexed="56"/>
        <rFont val="Arial"/>
        <family val="2"/>
        <charset val="204"/>
      </rPr>
      <t>/September</t>
    </r>
  </si>
  <si>
    <r>
      <rPr>
        <b/>
        <sz val="10"/>
        <rFont val="Arial"/>
        <family val="2"/>
        <charset val="204"/>
      </rPr>
      <t>Грудень</t>
    </r>
    <r>
      <rPr>
        <b/>
        <i/>
        <sz val="9"/>
        <color indexed="56"/>
        <rFont val="Arial"/>
        <family val="2"/>
        <charset val="204"/>
      </rPr>
      <t>/December</t>
    </r>
  </si>
  <si>
    <t>208, 273, 303</t>
  </si>
  <si>
    <t>Проректор 
з наукової роботи</t>
  </si>
  <si>
    <t>Завідувач аспірантури</t>
  </si>
  <si>
    <t>НАВЧАЛЬНО-НАУКОВИЙ ІНСТИТУТ 
ЕНЕРГЕТИКИ, ЕЛЕКТРОНІКИ ТА ЕЛЕКТРОМЕХАНІКИ</t>
  </si>
  <si>
    <t>Кафедра «Теплотехніка та енергоефективні технології»</t>
  </si>
  <si>
    <t>Кафедра «Електричний транспорт та тепловозобудування»</t>
  </si>
  <si>
    <t>Кафедра «Промислова і біомедична електроніка»</t>
  </si>
  <si>
    <t>Кафедра «Автоматизовані електромеханічні системи»</t>
  </si>
  <si>
    <t>Кафедра «Передача електричної енергії»</t>
  </si>
  <si>
    <t>Кафедра «Автоматизація та кібербезпека енергосистем»</t>
  </si>
  <si>
    <t>НАВЧАЛЬНО-НАУКОВИЙ ІНСТИТУТ
МЕХАНІЧНОЇ ІНЖЕНЕРІЇ І ТРАНСПОРТУ</t>
  </si>
  <si>
    <t>Кафедра «Матеріалознавство»</t>
  </si>
  <si>
    <t>Кафедра «Ливарне виробництво»</t>
  </si>
  <si>
    <t>Кафедра «Теорія і системи автоматизованого проектування механізмів і машин»</t>
  </si>
  <si>
    <t>Кафедра «Автомобіле- і тракторобудування»</t>
  </si>
  <si>
    <t>Кафедра «Інформаційні технології і системи колісних  та гусеничних машин ім. О.О. Морозова»</t>
  </si>
  <si>
    <t>НАВЧАЛЬНО-НАУКОВИЙ 
ІНЖЕНЕРНО-ФІЗИЧНИЙ ІНСТИТУТ</t>
  </si>
  <si>
    <t>Кафедра «Комп’ютерне моделювання процесів та систем»</t>
  </si>
  <si>
    <t>Кафедра «Геометричне моделювання та комп’ютерна графіка»</t>
  </si>
  <si>
    <t>Кафедра  «Радіоелектроніка»</t>
  </si>
  <si>
    <t>Кафедра «Фізичне матеріалознавство для електроніки та геліоенергетики»</t>
  </si>
  <si>
    <t>Кафедра «Механіка суцільних середовищ та опір матеріалів»</t>
  </si>
  <si>
    <t>Кафедра «Фізика»</t>
  </si>
  <si>
    <t>НАВЧАЛЬНО-НАУКОВИЙ ІНСТИТУТ
ХІМІЧНИХ ТЕХНОЛОГІЙ ТА ІНЖЕНЕРІЇ</t>
  </si>
  <si>
    <t>Кафедра «Хімічна технологія неорганічних речовин, каталізу та екології»</t>
  </si>
  <si>
    <t>Кафедра  «Технічна електрохімія»</t>
  </si>
  <si>
    <t>Кафедра «Органічний синтез та нанотехнології»</t>
  </si>
  <si>
    <t>Кафедра «Технологія переробки нафти, газу і твердого палива»</t>
  </si>
  <si>
    <t>Кафедра «Технологія пластичних мас і біологічно активних полімерів»</t>
  </si>
  <si>
    <t>Кафедра «Інтегровані технології, процеси і апарати»</t>
  </si>
  <si>
    <t>Кафедра «Органічна хімія, біохімія, лакофарбові матеріали та покриття»</t>
  </si>
  <si>
    <t>НАВЧАЛЬНО-НАУКОВИЙ ІНСТИТУТ
ЕКОНОМІКИ, МЕНЕДЖМЕНТУ І МІЖНАРОДНОГО БІЗНЕСУ</t>
  </si>
  <si>
    <t>Кафедра «Менеджмент інноваційного підприємництва та міжнародні економічні відносини»</t>
  </si>
  <si>
    <t>Кафедра «Менеджмент та оподаткування»</t>
  </si>
  <si>
    <t>Кафедра «Міжнародний бізнес та фінанси»</t>
  </si>
  <si>
    <t>Кафедра «Економічна кібернетика та маркетинговий менеджмент»</t>
  </si>
  <si>
    <t>ФАКУЛЬТЕТ СОЦІАЛЬНО-ГУМАНІТАРНИХ ТЕХНОЛОГІЙ</t>
  </si>
  <si>
    <t>Кафедра «Педагогіка та психологія управління соціальними системами ім. ак. І.А.Зязюна»</t>
  </si>
  <si>
    <t>Кафедра «Інтелектуальні комп’ютерні системи»</t>
  </si>
  <si>
    <t>Кафедра «Українознавство, культурологія та історія науки»</t>
  </si>
  <si>
    <t>ФАКУЛЬТЕТ КОМП’ЮТЕРНИХ НАУК І ПРОГРАМНОЇ ІНЖЕНЕРІЇ</t>
  </si>
  <si>
    <t>Кафедра «Програмна інженерія та інформаційні технології управління ім. А.В. Дабагяна»</t>
  </si>
  <si>
    <t>Кафедра «Системний аналіз та інформаційно-аналітичні технології»</t>
  </si>
  <si>
    <t>Кафедра «Комп’ютерна математика і аналіз даних»</t>
  </si>
  <si>
    <t>ФАКУЛЬТЕТ КОМП’ЮТЕРНИХ ТА ІНФОРМАЦІЙНИХ ТЕХНОЛОГІЙ</t>
  </si>
  <si>
    <t>Кафедра «Комп’ютерні та радіоелектронні системи контролю та діагностики»</t>
  </si>
  <si>
    <t>Кафедра «Автоматика та управління в технічних системах»</t>
  </si>
  <si>
    <t>Кафедра «Мультимедійні інформаційні технології і системи»</t>
  </si>
  <si>
    <t>Кафедри «Розподілені інформаційні системи і хмарні технології»</t>
  </si>
  <si>
    <t>Кафедра «Автоматизація технологічних систем та екологічного моніторингу»</t>
  </si>
  <si>
    <t>Кафедра «Фізична хімія»</t>
  </si>
  <si>
    <t>Аспірантура</t>
  </si>
  <si>
    <t>Спеціальність</t>
  </si>
  <si>
    <t>Specialty</t>
  </si>
  <si>
    <t>Гарант освітньо-наукової програми</t>
  </si>
  <si>
    <t>Educational and scientific program</t>
  </si>
  <si>
    <t>Освітньо-наукова програма</t>
  </si>
  <si>
    <t>___________________  Андрій МАРЧЕНКО</t>
  </si>
  <si>
    <t>___________________  Вікторія ШТЕФАН</t>
  </si>
  <si>
    <t>Назва ОНП</t>
  </si>
  <si>
    <t>4</t>
  </si>
  <si>
    <t>2021</t>
  </si>
  <si>
    <t>Ректор НТУ "ХПІ"</t>
  </si>
  <si>
    <t>Rector of NTU "KhPI"</t>
  </si>
  <si>
    <t>Євген Сокол</t>
  </si>
  <si>
    <t>"      "                  2021 р.</t>
  </si>
  <si>
    <t>Кафедра «Деталі машин та гідропневмосистеми»</t>
  </si>
  <si>
    <t>Кафедра «Українська мова»</t>
  </si>
  <si>
    <t>Кафедра «Комп'ютерне моделювання та інтегровані технології обробки тиском»</t>
  </si>
  <si>
    <t>Кафедра «Безпека праці та навколишнього середовища»</t>
  </si>
  <si>
    <t>Кафедра «Гідравлічні машини ім.Г.Ф. Проскури»</t>
  </si>
  <si>
    <t>Кафедра «Технологія жирів  та продуктів бродіння»</t>
  </si>
  <si>
    <t>Кафедра «Підприємництво, торгівля та експертиза товарів»</t>
  </si>
  <si>
    <t>Кафедра «Системи інформації ім. В.О.Кравця»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</si>
  <si>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</si>
  <si>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</si>
  <si>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</si>
  <si>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</si>
  <si>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</si>
  <si>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</si>
  <si>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</si>
  <si>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</si>
  <si>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r>
      <t xml:space="preserve">Світоглядні та соціокультурні основи науково-технічної діяльності </t>
    </r>
    <r>
      <rPr>
        <i/>
        <sz val="16"/>
        <color indexed="56"/>
        <rFont val="Arial"/>
        <family val="2"/>
        <charset val="204"/>
      </rPr>
      <t>/ Worlde Image and Social-Cultural Basis of the Scientific and Technical Activity</t>
    </r>
  </si>
  <si>
    <r>
      <t>Іноземна мова для комунікації у науково-педагогічному середовищі</t>
    </r>
    <r>
      <rPr>
        <sz val="22"/>
        <color indexed="60"/>
        <rFont val="Arial"/>
        <family val="2"/>
        <charset val="204"/>
      </rPr>
      <t xml:space="preserve"> </t>
    </r>
    <r>
      <rPr>
        <i/>
        <sz val="16"/>
        <color indexed="56"/>
        <rFont val="Arial"/>
        <family val="2"/>
        <charset val="204"/>
      </rPr>
      <t>/ Foreign Languages for Communication in a Scholarly and Pedagogical Environment</t>
    </r>
  </si>
  <si>
    <t>183, 351</t>
  </si>
  <si>
    <r>
      <t xml:space="preserve">Дисципліни </t>
    </r>
    <r>
      <rPr>
        <b/>
        <i/>
        <sz val="16"/>
        <color indexed="56"/>
        <rFont val="Arial"/>
        <family val="2"/>
        <charset val="204"/>
      </rPr>
      <t>/ Subjects</t>
    </r>
  </si>
  <si>
    <r>
      <t xml:space="preserve">ПЛАН НАВЧАЛЬНОГО ПРОЦЕСУ </t>
    </r>
    <r>
      <rPr>
        <b/>
        <i/>
        <sz val="22"/>
        <color indexed="56"/>
        <rFont val="Arial"/>
        <family val="2"/>
        <charset val="204"/>
      </rPr>
      <t xml:space="preserve">/ Educational Process Plan  </t>
    </r>
  </si>
  <si>
    <t>1-5</t>
  </si>
  <si>
    <t>- екзамени (заліки)</t>
  </si>
  <si>
    <r>
      <t xml:space="preserve">Атестація </t>
    </r>
    <r>
      <rPr>
        <b/>
        <sz val="11"/>
        <rFont val="Arial"/>
        <family val="2"/>
        <charset val="204"/>
      </rPr>
      <t>(звітування)</t>
    </r>
  </si>
  <si>
    <t>3.1</t>
  </si>
  <si>
    <t>3.2</t>
  </si>
  <si>
    <t>1.2.6</t>
  </si>
  <si>
    <t>1.2.7</t>
  </si>
  <si>
    <t>1.2.8</t>
  </si>
  <si>
    <t>1.2.9</t>
  </si>
  <si>
    <t>1.2.10</t>
  </si>
  <si>
    <t>Розподіл аудиторних годин на тиждень та  кредитів ECTS за семестрами</t>
  </si>
  <si>
    <t>Кількість тижнів в семестрі</t>
  </si>
  <si>
    <t>Yevgen SOKOL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</si>
  <si>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</si>
  <si>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</si>
  <si>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</si>
  <si>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</si>
  <si>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</si>
  <si>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</si>
  <si>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</si>
  <si>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</si>
  <si>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</si>
  <si>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</si>
  <si>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</si>
  <si>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</si>
  <si>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</si>
  <si>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</si>
  <si>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</si>
  <si>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</si>
  <si>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</si>
  <si>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</si>
  <si>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</si>
  <si>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</si>
  <si>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</si>
  <si>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</si>
  <si>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</si>
  <si>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</si>
  <si>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</si>
  <si>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</si>
  <si>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</si>
  <si>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</si>
  <si>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</si>
  <si>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</si>
  <si>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</si>
  <si>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</si>
  <si>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</si>
  <si>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</si>
  <si>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</si>
  <si>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</si>
  <si>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2.1.37</t>
  </si>
  <si>
    <t>2.1.38</t>
  </si>
  <si>
    <t>2.1.39</t>
  </si>
  <si>
    <t>2.1.40</t>
  </si>
  <si>
    <t>2.1.41</t>
  </si>
  <si>
    <t>2.1.42</t>
  </si>
  <si>
    <t>2.1.43</t>
  </si>
  <si>
    <t>2.1.44</t>
  </si>
  <si>
    <t>2.1.45</t>
  </si>
  <si>
    <t>2.1.46</t>
  </si>
  <si>
    <t>2.1.47</t>
  </si>
  <si>
    <t>2.1.48</t>
  </si>
  <si>
    <t>2.1.49</t>
  </si>
  <si>
    <t>2.1.50</t>
  </si>
  <si>
    <t>3 семестр</t>
  </si>
  <si>
    <t>4 семестр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</si>
  <si>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</si>
  <si>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</si>
  <si>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</si>
  <si>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</si>
  <si>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</si>
  <si>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</si>
  <si>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</si>
  <si>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</si>
  <si>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</si>
  <si>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</si>
  <si>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</si>
  <si>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</si>
  <si>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</si>
  <si>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</si>
  <si>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</si>
  <si>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Перелік вибіркових дисциплін надано для внутрішнього використання</t>
  </si>
  <si>
    <t>Вибіркові навчальні дисципліни</t>
  </si>
  <si>
    <r>
      <t xml:space="preserve">Сучасні моделі та методи штучного інтелекту / </t>
    </r>
    <r>
      <rPr>
        <b/>
        <i/>
        <sz val="18"/>
        <color theme="3"/>
        <rFont val="Arial"/>
        <family val="2"/>
        <charset val="204"/>
      </rPr>
      <t>Modern models and methods of artificial intelligence</t>
    </r>
  </si>
  <si>
    <r>
      <t>Інформаційні технології обробки великих даних /</t>
    </r>
    <r>
      <rPr>
        <b/>
        <i/>
        <sz val="18"/>
        <color theme="3"/>
        <rFont val="Arial"/>
        <family val="2"/>
        <charset val="204"/>
      </rPr>
      <t xml:space="preserve"> Information technologies of big data processing</t>
    </r>
  </si>
  <si>
    <r>
      <t>Інформаційні технології в розподілених системах /</t>
    </r>
    <r>
      <rPr>
        <b/>
        <i/>
        <sz val="18"/>
        <color theme="3"/>
        <rFont val="Arial"/>
        <family val="2"/>
        <charset val="204"/>
      </rPr>
      <t xml:space="preserve"> Information technologies in distributed systems</t>
    </r>
  </si>
  <si>
    <r>
      <t xml:space="preserve">Інформаційні технології підтримки прийняття рішень / </t>
    </r>
    <r>
      <rPr>
        <b/>
        <i/>
        <sz val="18"/>
        <color theme="3"/>
        <rFont val="Arial"/>
        <family val="2"/>
        <charset val="204"/>
      </rPr>
      <t>Information technologies to support decision making</t>
    </r>
  </si>
  <si>
    <r>
      <t xml:space="preserve">Сучасні технології управління інформацією / </t>
    </r>
    <r>
      <rPr>
        <b/>
        <i/>
        <sz val="18"/>
        <color theme="3"/>
        <rFont val="Arial"/>
        <family val="2"/>
        <charset val="204"/>
      </rPr>
      <t>Modern information management technologies</t>
    </r>
  </si>
  <si>
    <r>
      <t xml:space="preserve">Управління науковими проєктами та дослідженнями / </t>
    </r>
    <r>
      <rPr>
        <b/>
        <i/>
        <sz val="18"/>
        <color theme="3"/>
        <rFont val="Arial"/>
        <family val="2"/>
        <charset val="204"/>
      </rPr>
      <t>Management of Scientific Projects and Research</t>
    </r>
  </si>
  <si>
    <t>2.2.16</t>
  </si>
  <si>
    <t>2.2.17</t>
  </si>
  <si>
    <t>2.2.18</t>
  </si>
  <si>
    <t>2.2.19</t>
  </si>
  <si>
    <r>
      <t xml:space="preserve">Управління науково-технологічним розвитком підприємств / </t>
    </r>
    <r>
      <rPr>
        <b/>
        <i/>
        <sz val="18"/>
        <color theme="3"/>
        <rFont val="Arial"/>
        <family val="2"/>
        <charset val="204"/>
      </rPr>
      <t xml:space="preserve"> Management of Enterprise Scientific and Technological Development</t>
    </r>
  </si>
  <si>
    <r>
      <t xml:space="preserve">Основи педагогіки вищої школи </t>
    </r>
    <r>
      <rPr>
        <b/>
        <i/>
        <sz val="16"/>
        <color indexed="56"/>
        <rFont val="Arial"/>
        <family val="2"/>
        <charset val="204"/>
      </rPr>
      <t>/ Fundamentals of pedagogy of higher school</t>
    </r>
  </si>
  <si>
    <r>
      <t xml:space="preserve">Педагогічна риторика </t>
    </r>
    <r>
      <rPr>
        <b/>
        <i/>
        <sz val="16"/>
        <color indexed="56"/>
        <rFont val="Arial"/>
        <family val="2"/>
        <charset val="204"/>
      </rPr>
      <t>/ Pedagogical rhetoric</t>
    </r>
  </si>
  <si>
    <r>
      <t xml:space="preserve">Професійна культура викладача </t>
    </r>
    <r>
      <rPr>
        <b/>
        <i/>
        <sz val="16"/>
        <color indexed="56"/>
        <rFont val="Arial"/>
        <family val="2"/>
        <charset val="204"/>
      </rPr>
      <t>/ Professional culture of teacher</t>
    </r>
  </si>
  <si>
    <r>
      <t xml:space="preserve">Методологія і логіка науково-педагогічної діяльності у вищій технічній школі </t>
    </r>
    <r>
      <rPr>
        <b/>
        <i/>
        <sz val="16"/>
        <color indexed="56"/>
        <rFont val="Arial"/>
        <family val="2"/>
        <charset val="204"/>
      </rPr>
      <t>/ Methodology and logic of scientific and pedagogical activity in the higher technical school</t>
    </r>
  </si>
  <si>
    <t>2.1.51</t>
  </si>
  <si>
    <t>2.1.52</t>
  </si>
  <si>
    <t>2.1.53</t>
  </si>
  <si>
    <t>2.1.54</t>
  </si>
  <si>
    <t>2.1.55</t>
  </si>
  <si>
    <t>2.1.56</t>
  </si>
  <si>
    <t>2.1.57</t>
  </si>
  <si>
    <t>2.1.58</t>
  </si>
  <si>
    <t>2.1.59</t>
  </si>
  <si>
    <t>2.1.60</t>
  </si>
  <si>
    <t>2.1.61</t>
  </si>
  <si>
    <t>2.1.62</t>
  </si>
  <si>
    <t>2.1.63</t>
  </si>
  <si>
    <t>2.1.64</t>
  </si>
  <si>
    <t>2.1.65</t>
  </si>
  <si>
    <t>2.1.66</t>
  </si>
  <si>
    <t>2.1.67</t>
  </si>
  <si>
    <t>2.1.68</t>
  </si>
  <si>
    <t>2.1.69</t>
  </si>
  <si>
    <t>2.1.70</t>
  </si>
  <si>
    <t>2.1.71</t>
  </si>
  <si>
    <t>2.1.72</t>
  </si>
  <si>
    <t>2.1.73</t>
  </si>
  <si>
    <t>2.1.74</t>
  </si>
  <si>
    <t>2.1.75</t>
  </si>
  <si>
    <t>2.1.76</t>
  </si>
  <si>
    <t>2.1.77</t>
  </si>
  <si>
    <t>2.1.78</t>
  </si>
  <si>
    <t>2.1.79</t>
  </si>
  <si>
    <t>2.1.80</t>
  </si>
  <si>
    <t>2.1.81</t>
  </si>
  <si>
    <t>2.1.82</t>
  </si>
  <si>
    <t>2.1.83</t>
  </si>
  <si>
    <t>2.1.84</t>
  </si>
  <si>
    <t>2.1.85</t>
  </si>
  <si>
    <t>2.1.86</t>
  </si>
  <si>
    <t>2.1.87</t>
  </si>
  <si>
    <t>2.1.88</t>
  </si>
  <si>
    <t>2.1.89</t>
  </si>
  <si>
    <t>2.1.90</t>
  </si>
  <si>
    <t>2.1.91</t>
  </si>
  <si>
    <t>2.1.92</t>
  </si>
  <si>
    <t>2.1.93</t>
  </si>
  <si>
    <t>2.1.94</t>
  </si>
  <si>
    <t>2.1.95</t>
  </si>
  <si>
    <t>2.1.96</t>
  </si>
  <si>
    <t>2.1.97</t>
  </si>
  <si>
    <t>2.1.98</t>
  </si>
  <si>
    <t>2.1.99</t>
  </si>
  <si>
    <t>2.1.100</t>
  </si>
  <si>
    <t>Вибіркові навчальні дисципліни третього семестру</t>
  </si>
  <si>
    <t>Вибіркові навчальні дисципліни четвертого семестру</t>
  </si>
  <si>
    <r>
      <t>Обов’язкові навчальні дисципліни</t>
    </r>
    <r>
      <rPr>
        <b/>
        <sz val="14"/>
        <rFont val="Arial"/>
        <family val="2"/>
        <charset val="204"/>
      </rPr>
      <t xml:space="preserve"> </t>
    </r>
    <r>
      <rPr>
        <b/>
        <i/>
        <sz val="16"/>
        <rFont val="Arial"/>
        <family val="2"/>
        <charset val="204"/>
      </rPr>
      <t xml:space="preserve">/ </t>
    </r>
    <r>
      <rPr>
        <b/>
        <i/>
        <sz val="16"/>
        <color indexed="56"/>
        <rFont val="Arial"/>
        <family val="2"/>
        <charset val="204"/>
      </rPr>
      <t>Compulsory academic disciplines</t>
    </r>
  </si>
  <si>
    <r>
      <t xml:space="preserve">Розподіл аудиторних годин на тиждень та  кредитів ECTS за семестрами 
</t>
    </r>
    <r>
      <rPr>
        <i/>
        <sz val="20"/>
        <color rgb="FF002060"/>
        <rFont val="Arial"/>
        <family val="2"/>
        <charset val="204"/>
      </rPr>
      <t>D</t>
    </r>
    <r>
      <rPr>
        <b/>
        <i/>
        <sz val="16"/>
        <color indexed="62"/>
        <rFont val="Arial"/>
        <family val="2"/>
        <charset val="204"/>
      </rPr>
      <t>istribution of Classes Hours for Week and ECTS Credits for Semester</t>
    </r>
  </si>
  <si>
    <r>
      <t xml:space="preserve">Цикл загальнонаукових дисциплін  </t>
    </r>
    <r>
      <rPr>
        <b/>
        <i/>
        <sz val="16"/>
        <color indexed="56"/>
        <rFont val="Arial"/>
        <family val="2"/>
        <charset val="204"/>
      </rPr>
      <t>/ Body of general scientific disciplines</t>
    </r>
  </si>
  <si>
    <r>
      <t xml:space="preserve">Цикл фахових дисциплін  </t>
    </r>
    <r>
      <rPr>
        <b/>
        <i/>
        <sz val="16"/>
        <color indexed="56"/>
        <rFont val="Arial"/>
        <family val="2"/>
        <charset val="204"/>
      </rPr>
      <t>/ Body of special  disciplines</t>
    </r>
  </si>
  <si>
    <r>
      <t xml:space="preserve">Представлення наукових результатів </t>
    </r>
    <r>
      <rPr>
        <b/>
        <sz val="22"/>
        <color indexed="60"/>
        <rFont val="Arial"/>
        <family val="2"/>
        <charset val="204"/>
      </rPr>
      <t xml:space="preserve"> </t>
    </r>
    <r>
      <rPr>
        <b/>
        <i/>
        <sz val="16"/>
        <color indexed="56"/>
        <rFont val="Arial"/>
        <family val="2"/>
        <charset val="204"/>
      </rPr>
      <t>/ Presentation of scientific results</t>
    </r>
  </si>
  <si>
    <r>
      <t>Вибіркові навчальні дисципліни</t>
    </r>
    <r>
      <rPr>
        <b/>
        <sz val="14"/>
        <rFont val="Arial"/>
        <family val="2"/>
        <charset val="204"/>
      </rPr>
      <t xml:space="preserve"> </t>
    </r>
    <r>
      <rPr>
        <b/>
        <i/>
        <sz val="16"/>
        <rFont val="Arial"/>
        <family val="2"/>
        <charset val="204"/>
      </rPr>
      <t xml:space="preserve">/ </t>
    </r>
    <r>
      <rPr>
        <b/>
        <i/>
        <sz val="16"/>
        <color indexed="56"/>
        <rFont val="Arial"/>
        <family val="2"/>
        <charset val="204"/>
      </rPr>
      <t>Elective academic disciplines</t>
    </r>
  </si>
  <si>
    <r>
      <t xml:space="preserve">Математичне та комп'ютерне моделювання складних систем </t>
    </r>
    <r>
      <rPr>
        <b/>
        <i/>
        <sz val="16"/>
        <color indexed="56"/>
        <rFont val="Arial"/>
        <family val="2"/>
        <charset val="204"/>
      </rPr>
      <t>/ Mathematical Models and Computer Simulation of Complex Systems</t>
    </r>
  </si>
  <si>
    <r>
      <t xml:space="preserve">Математичні методи оптимізації та прийняття рішень </t>
    </r>
    <r>
      <rPr>
        <b/>
        <i/>
        <sz val="16"/>
        <color indexed="56"/>
        <rFont val="Arial"/>
        <family val="2"/>
        <charset val="204"/>
      </rPr>
      <t>/ Mathematical methods for optimization and decision making</t>
    </r>
  </si>
  <si>
    <r>
      <t xml:space="preserve">Ймовірнісні та нечіткі моделі та методи в техніці та економіці </t>
    </r>
    <r>
      <rPr>
        <b/>
        <i/>
        <sz val="16"/>
        <color indexed="56"/>
        <rFont val="Arial"/>
        <family val="2"/>
        <charset val="204"/>
      </rPr>
      <t>/ Probabilistic and Fuzzy Models and Methods in Engineering and Economics</t>
    </r>
  </si>
  <si>
    <r>
      <t xml:space="preserve">Математичні методи обчислювального інтелекту та машинного навчання </t>
    </r>
    <r>
      <rPr>
        <b/>
        <i/>
        <sz val="16"/>
        <color indexed="56"/>
        <rFont val="Arial"/>
        <family val="2"/>
        <charset val="204"/>
      </rPr>
      <t>/ Mathematical Methods of Computational Intelligence and Machine Learning</t>
    </r>
  </si>
  <si>
    <r>
      <t xml:space="preserve">Правове регулювання авторського права </t>
    </r>
    <r>
      <rPr>
        <b/>
        <i/>
        <sz val="16"/>
        <color indexed="56"/>
        <rFont val="Arial"/>
        <family val="2"/>
        <charset val="204"/>
      </rPr>
      <t xml:space="preserve">/ Legal regulations of the author's right </t>
    </r>
  </si>
  <si>
    <r>
      <t xml:space="preserve">Інновації, технології та патентне право </t>
    </r>
    <r>
      <rPr>
        <b/>
        <i/>
        <sz val="16"/>
        <color indexed="56"/>
        <rFont val="Arial"/>
        <family val="2"/>
        <charset val="204"/>
      </rPr>
      <t>/ Technologies that Patent Law</t>
    </r>
  </si>
  <si>
    <r>
      <t xml:space="preserve">Науково-технічні інформаційні ресурси та патентно-кон’юнктурні дослідження </t>
    </r>
    <r>
      <rPr>
        <b/>
        <i/>
        <sz val="16"/>
        <color indexed="56"/>
        <rFont val="Arial"/>
        <family val="2"/>
        <charset val="204"/>
      </rPr>
      <t>/ Scientific and technical information resources and patent-conjuncture research</t>
    </r>
  </si>
  <si>
    <r>
      <t xml:space="preserve">Управління інтелектуальною власністю </t>
    </r>
    <r>
      <rPr>
        <b/>
        <i/>
        <sz val="16"/>
        <color indexed="56"/>
        <rFont val="Arial"/>
        <family val="2"/>
        <charset val="204"/>
      </rPr>
      <t>/ Management Intellectual Maintenance</t>
    </r>
  </si>
  <si>
    <r>
      <t xml:space="preserve">Соціологія інтернет-комунікацій </t>
    </r>
    <r>
      <rPr>
        <b/>
        <i/>
        <sz val="16"/>
        <color indexed="56"/>
        <rFont val="Arial"/>
        <family val="2"/>
        <charset val="204"/>
      </rPr>
      <t>/ Sociology of Internet communications</t>
    </r>
  </si>
  <si>
    <r>
      <t xml:space="preserve">Основи підготовки наукових публікацій </t>
    </r>
    <r>
      <rPr>
        <b/>
        <i/>
        <sz val="16"/>
        <color indexed="56"/>
        <rFont val="Arial"/>
        <family val="2"/>
        <charset val="204"/>
      </rPr>
      <t>/ Fundamentals of preparation of scientific publications</t>
    </r>
  </si>
  <si>
    <r>
      <t xml:space="preserve">Новітні методи аналізу соціологічної інформації </t>
    </r>
    <r>
      <rPr>
        <b/>
        <i/>
        <sz val="16"/>
        <color indexed="56"/>
        <rFont val="Arial"/>
        <family val="2"/>
        <charset val="204"/>
      </rPr>
      <t>/ The latest methods of analysis of sociological information</t>
    </r>
  </si>
  <si>
    <r>
      <t xml:space="preserve">Методологія організації наукових досліджень </t>
    </r>
    <r>
      <rPr>
        <b/>
        <i/>
        <sz val="16"/>
        <color indexed="56"/>
        <rFont val="Arial"/>
        <family val="2"/>
        <charset val="204"/>
      </rPr>
      <t>/Methodology of scientific research organization</t>
    </r>
  </si>
  <si>
    <r>
      <t>Теоретична соціологія</t>
    </r>
    <r>
      <rPr>
        <b/>
        <sz val="22"/>
        <color indexed="60"/>
        <rFont val="Arial"/>
        <family val="2"/>
        <charset val="204"/>
      </rPr>
      <t xml:space="preserve"> </t>
    </r>
    <r>
      <rPr>
        <b/>
        <i/>
        <sz val="16"/>
        <color indexed="56"/>
        <rFont val="Arial"/>
        <family val="2"/>
        <charset val="204"/>
      </rPr>
      <t>/ Theoretical sociology</t>
    </r>
  </si>
  <si>
    <r>
      <t xml:space="preserve">Методологія планування й організації досліджень в соціології </t>
    </r>
    <r>
      <rPr>
        <b/>
        <i/>
        <sz val="16"/>
        <color indexed="56"/>
        <rFont val="Arial"/>
        <family val="2"/>
        <charset val="204"/>
      </rPr>
      <t>/ Methodology of planning and organization of research in sociology</t>
    </r>
  </si>
  <si>
    <t>очна</t>
  </si>
  <si>
    <t>305</t>
  </si>
  <si>
    <t>соціології і публічного управління</t>
  </si>
  <si>
    <t>05</t>
  </si>
  <si>
    <t>Соціальні та поведінкові науки / Social and behavioral sciences</t>
  </si>
  <si>
    <t>Соціологія / Sociology</t>
  </si>
  <si>
    <t>054</t>
  </si>
  <si>
    <t>066-811-40-31</t>
  </si>
  <si>
    <t>Ігор РУЩЕНКО</t>
  </si>
  <si>
    <r>
      <t>Теорія інформаційного суспільства /</t>
    </r>
    <r>
      <rPr>
        <b/>
        <i/>
        <sz val="16"/>
        <color theme="3"/>
        <rFont val="Arial"/>
        <family val="2"/>
        <charset val="204"/>
      </rPr>
      <t>Information society theory</t>
    </r>
  </si>
  <si>
    <r>
      <t xml:space="preserve">Соціологія в системі вищої освіти </t>
    </r>
    <r>
      <rPr>
        <b/>
        <i/>
        <sz val="16"/>
        <color indexed="56"/>
        <rFont val="Arial"/>
        <family val="2"/>
        <charset val="204"/>
      </rPr>
      <t>/</t>
    </r>
    <r>
      <rPr>
        <b/>
        <i/>
        <sz val="16"/>
        <color theme="1"/>
        <rFont val="Arial"/>
        <family val="2"/>
        <charset val="204"/>
      </rPr>
      <t xml:space="preserve"> </t>
    </r>
    <r>
      <rPr>
        <b/>
        <i/>
        <sz val="16"/>
        <color theme="3"/>
        <rFont val="Arial"/>
        <family val="2"/>
        <charset val="204"/>
      </rPr>
      <t>Sociology in the system of higher education</t>
    </r>
  </si>
  <si>
    <r>
      <t xml:space="preserve">Соціальні комунікації в глобальному суспільстві </t>
    </r>
    <r>
      <rPr>
        <b/>
        <i/>
        <sz val="16"/>
        <color indexed="56"/>
        <rFont val="Arial"/>
        <family val="2"/>
        <charset val="204"/>
      </rPr>
      <t>/ Social communications in a global society</t>
    </r>
  </si>
  <si>
    <r>
      <t xml:space="preserve">Соціальні технології управління та проектування </t>
    </r>
    <r>
      <rPr>
        <b/>
        <i/>
        <sz val="16"/>
        <color indexed="56"/>
        <rFont val="Arial"/>
        <family val="2"/>
        <charset val="204"/>
      </rPr>
      <t>/ Social management and design technologies</t>
    </r>
  </si>
  <si>
    <r>
      <t xml:space="preserve">Гендерна рівність як актуальна проблема сучасності </t>
    </r>
    <r>
      <rPr>
        <b/>
        <i/>
        <sz val="16"/>
        <color indexed="56"/>
        <rFont val="Arial"/>
        <family val="2"/>
        <charset val="204"/>
      </rPr>
      <t>/ Gender equality as an urgent problem of our time</t>
    </r>
  </si>
  <si>
    <r>
      <t xml:space="preserve">Сучасні інформаційні війни і конфлікт цивілізацій </t>
    </r>
    <r>
      <rPr>
        <b/>
        <i/>
        <sz val="16"/>
        <color indexed="56"/>
        <rFont val="Arial"/>
        <family val="2"/>
        <charset val="204"/>
      </rPr>
      <t>/Modern information wars and the conflict of civilizations</t>
    </r>
  </si>
</sst>
</file>

<file path=xl/styles.xml><?xml version="1.0" encoding="utf-8"?>
<styleSheet xmlns="http://schemas.openxmlformats.org/spreadsheetml/2006/main">
  <numFmts count="1">
    <numFmt numFmtId="164" formatCode="0.0"/>
  </numFmts>
  <fonts count="95"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4"/>
      <name val="Arial Cyr"/>
      <charset val="204"/>
    </font>
    <font>
      <sz val="16"/>
      <name val="Arial"/>
      <family val="2"/>
      <charset val="204"/>
    </font>
    <font>
      <sz val="16"/>
      <name val="Arial Cyr"/>
      <charset val="204"/>
    </font>
    <font>
      <sz val="16"/>
      <name val="Arial"/>
      <family val="2"/>
    </font>
    <font>
      <b/>
      <sz val="18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22"/>
      <name val="Arial"/>
      <family val="2"/>
      <charset val="204"/>
    </font>
    <font>
      <b/>
      <sz val="24"/>
      <color indexed="10"/>
      <name val="Arial"/>
      <family val="2"/>
      <charset val="204"/>
    </font>
    <font>
      <b/>
      <sz val="16"/>
      <color indexed="12"/>
      <name val="Arial"/>
      <family val="2"/>
      <charset val="204"/>
    </font>
    <font>
      <b/>
      <sz val="18"/>
      <color indexed="12"/>
      <name val="Arial Cyr"/>
      <family val="2"/>
      <charset val="204"/>
    </font>
    <font>
      <b/>
      <sz val="16"/>
      <color indexed="16"/>
      <name val="Arial"/>
      <family val="2"/>
      <charset val="204"/>
    </font>
    <font>
      <b/>
      <sz val="18"/>
      <color indexed="16"/>
      <name val="Arial Cyr"/>
      <charset val="204"/>
    </font>
    <font>
      <b/>
      <sz val="18"/>
      <color indexed="16"/>
      <name val="Arial Cyr"/>
      <family val="2"/>
      <charset val="204"/>
    </font>
    <font>
      <b/>
      <sz val="16"/>
      <color indexed="59"/>
      <name val="Arial"/>
      <family val="2"/>
      <charset val="204"/>
    </font>
    <font>
      <b/>
      <sz val="18"/>
      <color indexed="59"/>
      <name val="Arial Cyr"/>
      <family val="2"/>
      <charset val="204"/>
    </font>
    <font>
      <b/>
      <sz val="16"/>
      <color indexed="59"/>
      <name val="Arial Cyr"/>
      <family val="2"/>
      <charset val="204"/>
    </font>
    <font>
      <b/>
      <sz val="18"/>
      <color indexed="59"/>
      <name val="Arial"/>
      <family val="2"/>
      <charset val="204"/>
    </font>
    <font>
      <b/>
      <sz val="18"/>
      <color indexed="12"/>
      <name val="Arial"/>
      <family val="2"/>
      <charset val="204"/>
    </font>
    <font>
      <b/>
      <sz val="18"/>
      <name val="Arial Cyr"/>
      <family val="2"/>
      <charset val="204"/>
    </font>
    <font>
      <b/>
      <sz val="12"/>
      <color indexed="16"/>
      <name val="Arial"/>
      <family val="2"/>
      <charset val="204"/>
    </font>
    <font>
      <b/>
      <sz val="18"/>
      <color indexed="16"/>
      <name val="Arial"/>
      <family val="2"/>
      <charset val="204"/>
    </font>
    <font>
      <b/>
      <sz val="16"/>
      <color indexed="5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6"/>
      <color indexed="12"/>
      <name val="Arial Cyr"/>
      <family val="2"/>
      <charset val="204"/>
    </font>
    <font>
      <sz val="18"/>
      <name val="Arial Cyr"/>
      <charset val="204"/>
    </font>
    <font>
      <b/>
      <sz val="16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sz val="22"/>
      <name val="Arial"/>
      <family val="2"/>
      <charset val="204"/>
    </font>
    <font>
      <sz val="18"/>
      <name val="Arial"/>
      <family val="2"/>
      <charset val="204"/>
    </font>
    <font>
      <sz val="20"/>
      <name val="Arial"/>
      <family val="2"/>
      <charset val="204"/>
    </font>
    <font>
      <b/>
      <sz val="21"/>
      <name val="Arial"/>
      <family val="2"/>
      <charset val="204"/>
    </font>
    <font>
      <sz val="21"/>
      <name val="Arial"/>
      <family val="2"/>
      <charset val="204"/>
    </font>
    <font>
      <sz val="21"/>
      <name val="Times New Roman"/>
      <family val="1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b/>
      <sz val="26"/>
      <name val="Arial"/>
      <family val="2"/>
      <charset val="204"/>
    </font>
    <font>
      <b/>
      <sz val="22"/>
      <color indexed="10"/>
      <name val="Arial"/>
      <family val="2"/>
      <charset val="204"/>
    </font>
    <font>
      <b/>
      <sz val="13"/>
      <name val="Arial"/>
      <family val="2"/>
    </font>
    <font>
      <b/>
      <i/>
      <sz val="12"/>
      <color indexed="56"/>
      <name val="Arial"/>
      <family val="2"/>
      <charset val="204"/>
    </font>
    <font>
      <b/>
      <sz val="12"/>
      <color indexed="56"/>
      <name val="Arial"/>
      <family val="2"/>
      <charset val="204"/>
    </font>
    <font>
      <i/>
      <sz val="12"/>
      <color indexed="56"/>
      <name val="Arial"/>
      <family val="2"/>
      <charset val="204"/>
    </font>
    <font>
      <b/>
      <sz val="13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6"/>
      <color indexed="56"/>
      <name val="Arial"/>
      <family val="2"/>
      <charset val="204"/>
    </font>
    <font>
      <b/>
      <i/>
      <sz val="16"/>
      <color indexed="62"/>
      <name val="Arial"/>
      <family val="2"/>
      <charset val="204"/>
    </font>
    <font>
      <b/>
      <i/>
      <sz val="22"/>
      <color indexed="56"/>
      <name val="Arial"/>
      <family val="2"/>
      <charset val="204"/>
    </font>
    <font>
      <b/>
      <i/>
      <sz val="11"/>
      <color indexed="56"/>
      <name val="Arial"/>
      <family val="2"/>
      <charset val="204"/>
    </font>
    <font>
      <b/>
      <sz val="22"/>
      <color indexed="60"/>
      <name val="Arial"/>
      <family val="2"/>
      <charset val="204"/>
    </font>
    <font>
      <b/>
      <i/>
      <sz val="10"/>
      <color indexed="56"/>
      <name val="Arial"/>
      <family val="2"/>
      <charset val="204"/>
    </font>
    <font>
      <b/>
      <i/>
      <sz val="9"/>
      <color indexed="56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2"/>
      <color indexed="56"/>
      <name val="Arial"/>
      <family val="2"/>
      <charset val="204"/>
    </font>
    <font>
      <b/>
      <i/>
      <sz val="11"/>
      <color indexed="56"/>
      <name val="Arial"/>
      <family val="2"/>
      <charset val="204"/>
    </font>
    <font>
      <b/>
      <i/>
      <sz val="9"/>
      <color indexed="18"/>
      <name val="Arial"/>
      <family val="2"/>
      <charset val="204"/>
    </font>
    <font>
      <b/>
      <i/>
      <sz val="10"/>
      <color indexed="56"/>
      <name val="Arial"/>
      <family val="2"/>
      <charset val="204"/>
    </font>
    <font>
      <u/>
      <sz val="14"/>
      <name val="Arial"/>
      <family val="2"/>
      <charset val="204"/>
    </font>
    <font>
      <i/>
      <sz val="16"/>
      <color indexed="56"/>
      <name val="Arial"/>
      <family val="2"/>
      <charset val="204"/>
    </font>
    <font>
      <sz val="22"/>
      <color indexed="60"/>
      <name val="Arial"/>
      <family val="2"/>
      <charset val="204"/>
    </font>
    <font>
      <b/>
      <i/>
      <sz val="14"/>
      <color theme="3"/>
      <name val="Arial"/>
      <family val="2"/>
      <charset val="204"/>
    </font>
    <font>
      <b/>
      <i/>
      <sz val="18"/>
      <color theme="3"/>
      <name val="Arial"/>
      <family val="2"/>
      <charset val="204"/>
    </font>
    <font>
      <i/>
      <sz val="20"/>
      <color rgb="FF002060"/>
      <name val="Arial"/>
      <family val="2"/>
      <charset val="204"/>
    </font>
    <font>
      <b/>
      <sz val="21"/>
      <color rgb="FFC00000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6"/>
      <color theme="3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3">
    <xf numFmtId="0" fontId="0" fillId="0" borderId="0" xfId="0"/>
    <xf numFmtId="0" fontId="33" fillId="2" borderId="1" xfId="0" applyFont="1" applyFill="1" applyBorder="1" applyAlignment="1" applyProtection="1">
      <protection hidden="1"/>
    </xf>
    <xf numFmtId="0" fontId="34" fillId="2" borderId="2" xfId="0" applyFont="1" applyFill="1" applyBorder="1" applyAlignment="1" applyProtection="1">
      <alignment wrapText="1"/>
      <protection hidden="1"/>
    </xf>
    <xf numFmtId="0" fontId="35" fillId="3" borderId="3" xfId="0" applyFont="1" applyFill="1" applyBorder="1" applyAlignment="1" applyProtection="1">
      <alignment vertical="top" shrinkToFit="1"/>
      <protection hidden="1"/>
    </xf>
    <xf numFmtId="49" fontId="36" fillId="0" borderId="4" xfId="0" applyNumberFormat="1" applyFont="1" applyFill="1" applyBorder="1" applyAlignment="1" applyProtection="1">
      <alignment vertical="top" wrapText="1"/>
      <protection locked="0"/>
    </xf>
    <xf numFmtId="0" fontId="37" fillId="4" borderId="5" xfId="0" applyFont="1" applyFill="1" applyBorder="1" applyAlignment="1" applyProtection="1">
      <alignment vertical="top" shrinkToFit="1"/>
      <protection hidden="1"/>
    </xf>
    <xf numFmtId="49" fontId="38" fillId="0" borderId="6" xfId="0" applyNumberFormat="1" applyFont="1" applyFill="1" applyBorder="1" applyAlignment="1" applyProtection="1">
      <alignment horizontal="left" wrapText="1"/>
      <protection locked="0"/>
    </xf>
    <xf numFmtId="0" fontId="37" fillId="4" borderId="7" xfId="0" applyFont="1" applyFill="1" applyBorder="1" applyAlignment="1" applyProtection="1">
      <alignment vertical="top" shrinkToFit="1"/>
      <protection hidden="1"/>
    </xf>
    <xf numFmtId="49" fontId="39" fillId="0" borderId="8" xfId="0" applyNumberFormat="1" applyFont="1" applyFill="1" applyBorder="1" applyAlignment="1" applyProtection="1">
      <alignment vertical="top" wrapText="1"/>
      <protection locked="0"/>
    </xf>
    <xf numFmtId="0" fontId="40" fillId="5" borderId="5" xfId="0" applyFont="1" applyFill="1" applyBorder="1" applyAlignment="1" applyProtection="1">
      <alignment vertical="top" shrinkToFit="1"/>
      <protection hidden="1"/>
    </xf>
    <xf numFmtId="49" fontId="41" fillId="0" borderId="9" xfId="0" applyNumberFormat="1" applyFont="1" applyFill="1" applyBorder="1" applyAlignment="1" applyProtection="1">
      <alignment horizontal="left" wrapText="1"/>
      <protection locked="0"/>
    </xf>
    <xf numFmtId="0" fontId="42" fillId="5" borderId="7" xfId="0" applyFont="1" applyFill="1" applyBorder="1" applyAlignment="1" applyProtection="1">
      <alignment shrinkToFit="1"/>
      <protection hidden="1"/>
    </xf>
    <xf numFmtId="49" fontId="43" fillId="0" borderId="8" xfId="0" applyNumberFormat="1" applyFont="1" applyFill="1" applyBorder="1" applyAlignment="1" applyProtection="1">
      <alignment vertical="top" wrapText="1"/>
      <protection locked="0"/>
    </xf>
    <xf numFmtId="0" fontId="35" fillId="6" borderId="7" xfId="0" applyFont="1" applyFill="1" applyBorder="1" applyAlignment="1" applyProtection="1">
      <alignment shrinkToFit="1"/>
      <protection hidden="1"/>
    </xf>
    <xf numFmtId="49" fontId="36" fillId="0" borderId="8" xfId="0" applyNumberFormat="1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shrinkToFit="1"/>
      <protection hidden="1"/>
    </xf>
    <xf numFmtId="49" fontId="27" fillId="0" borderId="9" xfId="0" applyNumberFormat="1" applyFont="1" applyFill="1" applyBorder="1" applyAlignment="1" applyProtection="1">
      <alignment horizontal="left" wrapText="1"/>
      <protection locked="0"/>
    </xf>
    <xf numFmtId="0" fontId="46" fillId="7" borderId="5" xfId="0" applyFont="1" applyFill="1" applyBorder="1" applyAlignment="1" applyProtection="1">
      <alignment vertical="top" shrinkToFit="1"/>
      <protection hidden="1"/>
    </xf>
    <xf numFmtId="0" fontId="47" fillId="0" borderId="9" xfId="0" applyFont="1" applyFill="1" applyBorder="1" applyAlignment="1" applyProtection="1">
      <alignment vertical="top" wrapText="1"/>
      <protection locked="0"/>
    </xf>
    <xf numFmtId="0" fontId="51" fillId="0" borderId="10" xfId="0" applyFont="1" applyFill="1" applyBorder="1" applyAlignment="1" applyProtection="1">
      <alignment wrapText="1"/>
      <protection locked="0"/>
    </xf>
    <xf numFmtId="0" fontId="0" fillId="8" borderId="0" xfId="0" applyFill="1" applyBorder="1" applyAlignment="1" applyProtection="1">
      <alignment shrinkToFit="1"/>
      <protection hidden="1"/>
    </xf>
    <xf numFmtId="0" fontId="0" fillId="0" borderId="0" xfId="0" applyBorder="1"/>
    <xf numFmtId="49" fontId="0" fillId="0" borderId="0" xfId="0" applyNumberFormat="1"/>
    <xf numFmtId="49" fontId="43" fillId="0" borderId="16" xfId="0" applyNumberFormat="1" applyFont="1" applyFill="1" applyBorder="1" applyAlignment="1" applyProtection="1">
      <alignment vertical="top" wrapText="1"/>
      <protection locked="0"/>
    </xf>
    <xf numFmtId="0" fontId="35" fillId="6" borderId="17" xfId="0" applyFont="1" applyFill="1" applyBorder="1" applyAlignment="1" applyProtection="1">
      <alignment shrinkToFit="1"/>
      <protection hidden="1"/>
    </xf>
    <xf numFmtId="49" fontId="44" fillId="0" borderId="18" xfId="0" applyNumberFormat="1" applyFont="1" applyFill="1" applyBorder="1" applyAlignment="1" applyProtection="1">
      <alignment horizontal="left" wrapText="1"/>
      <protection locked="0"/>
    </xf>
    <xf numFmtId="0" fontId="42" fillId="9" borderId="5" xfId="0" applyFont="1" applyFill="1" applyBorder="1" applyAlignment="1" applyProtection="1">
      <alignment shrinkToFit="1"/>
      <protection hidden="1"/>
    </xf>
    <xf numFmtId="49" fontId="43" fillId="0" borderId="9" xfId="0" applyNumberFormat="1" applyFont="1" applyFill="1" applyBorder="1" applyAlignment="1" applyProtection="1">
      <alignment vertical="top" wrapText="1"/>
      <protection locked="0"/>
    </xf>
    <xf numFmtId="0" fontId="42" fillId="9" borderId="7" xfId="0" applyFont="1" applyFill="1" applyBorder="1" applyAlignment="1" applyProtection="1">
      <alignment shrinkToFit="1"/>
      <protection hidden="1"/>
    </xf>
    <xf numFmtId="0" fontId="42" fillId="0" borderId="19" xfId="0" applyFont="1" applyFill="1" applyBorder="1" applyAlignment="1" applyProtection="1">
      <alignment shrinkToFit="1"/>
      <protection hidden="1"/>
    </xf>
    <xf numFmtId="0" fontId="6" fillId="0" borderId="19" xfId="0" applyFont="1" applyFill="1" applyBorder="1" applyAlignment="1" applyProtection="1">
      <alignment vertical="top" shrinkToFit="1"/>
      <protection hidden="1"/>
    </xf>
    <xf numFmtId="49" fontId="45" fillId="0" borderId="16" xfId="0" applyNumberFormat="1" applyFont="1" applyFill="1" applyBorder="1" applyAlignment="1" applyProtection="1">
      <alignment vertical="top" wrapText="1"/>
      <protection locked="0"/>
    </xf>
    <xf numFmtId="0" fontId="48" fillId="3" borderId="5" xfId="0" applyFont="1" applyFill="1" applyBorder="1" applyAlignment="1" applyProtection="1">
      <alignment horizontal="left" shrinkToFit="1"/>
      <protection hidden="1"/>
    </xf>
    <xf numFmtId="0" fontId="62" fillId="4" borderId="3" xfId="0" applyFont="1" applyFill="1" applyBorder="1" applyAlignment="1" applyProtection="1">
      <alignment shrinkToFit="1"/>
      <protection hidden="1"/>
    </xf>
    <xf numFmtId="49" fontId="51" fillId="0" borderId="4" xfId="0" applyNumberFormat="1" applyFont="1" applyFill="1" applyBorder="1" applyAlignment="1" applyProtection="1">
      <alignment wrapText="1"/>
      <protection locked="0"/>
    </xf>
    <xf numFmtId="0" fontId="63" fillId="10" borderId="5" xfId="0" applyFont="1" applyFill="1" applyBorder="1" applyAlignment="1" applyProtection="1">
      <alignment horizontal="center" vertical="top" wrapText="1"/>
      <protection hidden="1"/>
    </xf>
    <xf numFmtId="0" fontId="63" fillId="10" borderId="9" xfId="0" applyFont="1" applyFill="1" applyBorder="1" applyAlignment="1" applyProtection="1">
      <alignment horizontal="center" vertical="top" wrapText="1"/>
      <protection hidden="1"/>
    </xf>
    <xf numFmtId="0" fontId="63" fillId="8" borderId="21" xfId="0" applyFont="1" applyFill="1" applyBorder="1" applyAlignment="1" applyProtection="1">
      <alignment horizontal="center" vertical="top" wrapText="1"/>
      <protection hidden="1"/>
    </xf>
    <xf numFmtId="0" fontId="63" fillId="8" borderId="22" xfId="0" applyFont="1" applyFill="1" applyBorder="1" applyAlignment="1" applyProtection="1">
      <alignment vertical="top" wrapText="1"/>
      <protection hidden="1"/>
    </xf>
    <xf numFmtId="0" fontId="64" fillId="8" borderId="21" xfId="0" applyFont="1" applyFill="1" applyBorder="1" applyAlignment="1" applyProtection="1">
      <alignment horizontal="center" vertical="top" wrapText="1"/>
      <protection hidden="1"/>
    </xf>
    <xf numFmtId="0" fontId="64" fillId="8" borderId="22" xfId="0" applyFont="1" applyFill="1" applyBorder="1" applyAlignment="1" applyProtection="1">
      <alignment vertical="top" wrapText="1"/>
      <protection hidden="1"/>
    </xf>
    <xf numFmtId="0" fontId="13" fillId="0" borderId="0" xfId="0" applyFont="1" applyProtection="1"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56" fillId="0" borderId="0" xfId="0" applyFont="1" applyFill="1" applyAlignment="1" applyProtection="1">
      <protection hidden="1"/>
    </xf>
    <xf numFmtId="49" fontId="56" fillId="0" borderId="0" xfId="0" applyNumberFormat="1" applyFont="1" applyFill="1" applyAlignment="1" applyProtection="1">
      <protection hidden="1"/>
    </xf>
    <xf numFmtId="0" fontId="57" fillId="0" borderId="23" xfId="0" applyFont="1" applyBorder="1" applyAlignment="1" applyProtection="1">
      <alignment horizontal="center" textRotation="90" wrapText="1"/>
      <protection hidden="1"/>
    </xf>
    <xf numFmtId="0" fontId="59" fillId="0" borderId="24" xfId="0" applyFont="1" applyBorder="1" applyAlignment="1" applyProtection="1">
      <alignment horizontal="center" vertical="center"/>
      <protection hidden="1"/>
    </xf>
    <xf numFmtId="0" fontId="59" fillId="0" borderId="25" xfId="0" applyFont="1" applyBorder="1" applyAlignment="1" applyProtection="1">
      <alignment horizontal="center" vertical="center"/>
      <protection hidden="1"/>
    </xf>
    <xf numFmtId="0" fontId="59" fillId="0" borderId="0" xfId="0" applyFont="1" applyBorder="1" applyAlignment="1" applyProtection="1">
      <protection hidden="1"/>
    </xf>
    <xf numFmtId="0" fontId="59" fillId="0" borderId="0" xfId="0" applyFont="1" applyAlignment="1" applyProtection="1">
      <protection hidden="1"/>
    </xf>
    <xf numFmtId="0" fontId="59" fillId="0" borderId="26" xfId="0" applyFont="1" applyBorder="1" applyAlignment="1" applyProtection="1">
      <alignment horizontal="center" vertical="center"/>
      <protection hidden="1"/>
    </xf>
    <xf numFmtId="0" fontId="55" fillId="0" borderId="0" xfId="0" applyFont="1" applyAlignment="1" applyProtection="1">
      <protection hidden="1"/>
    </xf>
    <xf numFmtId="0" fontId="51" fillId="0" borderId="0" xfId="0" applyFont="1" applyFill="1" applyBorder="1" applyAlignment="1" applyProtection="1">
      <alignment wrapText="1" shrinkToFit="1"/>
      <protection hidden="1"/>
    </xf>
    <xf numFmtId="0" fontId="0" fillId="0" borderId="0" xfId="0" applyProtection="1">
      <protection hidden="1"/>
    </xf>
    <xf numFmtId="0" fontId="61" fillId="0" borderId="27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NumberFormat="1" applyFont="1" applyBorder="1" applyAlignment="1" applyProtection="1">
      <alignment vertical="top" wrapText="1"/>
      <protection hidden="1"/>
    </xf>
    <xf numFmtId="0" fontId="1" fillId="0" borderId="0" xfId="0" applyNumberFormat="1" applyFont="1" applyBorder="1" applyProtection="1">
      <protection hidden="1"/>
    </xf>
    <xf numFmtId="49" fontId="1" fillId="0" borderId="0" xfId="0" applyNumberFormat="1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Alignment="1" applyProtection="1">
      <protection hidden="1"/>
    </xf>
    <xf numFmtId="0" fontId="9" fillId="0" borderId="0" xfId="0" applyFont="1" applyBorder="1" applyProtection="1">
      <protection hidden="1"/>
    </xf>
    <xf numFmtId="0" fontId="4" fillId="0" borderId="0" xfId="0" applyNumberFormat="1" applyFont="1" applyBorder="1" applyAlignment="1" applyProtection="1">
      <alignment horizontal="centerContinuous"/>
      <protection hidden="1"/>
    </xf>
    <xf numFmtId="0" fontId="19" fillId="0" borderId="0" xfId="0" applyFont="1" applyBorder="1" applyAlignment="1" applyProtection="1">
      <protection hidden="1"/>
    </xf>
    <xf numFmtId="49" fontId="16" fillId="0" borderId="0" xfId="0" applyNumberFormat="1" applyFont="1" applyBorder="1" applyAlignment="1" applyProtection="1">
      <alignment horizontal="center"/>
      <protection hidden="1"/>
    </xf>
    <xf numFmtId="0" fontId="4" fillId="0" borderId="0" xfId="0" applyNumberFormat="1" applyFont="1" applyBorder="1" applyProtection="1">
      <protection hidden="1"/>
    </xf>
    <xf numFmtId="49" fontId="9" fillId="0" borderId="0" xfId="0" applyNumberFormat="1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NumberFormat="1" applyFont="1" applyBorder="1" applyAlignment="1" applyProtection="1">
      <alignment horizontal="left" vertical="top" wrapText="1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19" fillId="0" borderId="0" xfId="0" applyNumberFormat="1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9" fillId="0" borderId="0" xfId="0" applyNumberFormat="1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6" fillId="0" borderId="12" xfId="0" applyNumberFormat="1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49" fontId="19" fillId="0" borderId="0" xfId="0" applyNumberFormat="1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49" fontId="7" fillId="0" borderId="0" xfId="0" applyNumberFormat="1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6" fillId="0" borderId="0" xfId="0" applyNumberFormat="1" applyFont="1" applyBorder="1" applyAlignment="1" applyProtection="1">
      <protection hidden="1"/>
    </xf>
    <xf numFmtId="0" fontId="5" fillId="0" borderId="12" xfId="0" applyFont="1" applyBorder="1" applyAlignment="1" applyProtection="1">
      <alignment horizontal="center"/>
      <protection hidden="1"/>
    </xf>
    <xf numFmtId="0" fontId="5" fillId="0" borderId="29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protection hidden="1"/>
    </xf>
    <xf numFmtId="49" fontId="57" fillId="0" borderId="28" xfId="0" applyNumberFormat="1" applyFont="1" applyBorder="1" applyAlignment="1" applyProtection="1">
      <alignment horizontal="left" vertical="center"/>
      <protection hidden="1"/>
    </xf>
    <xf numFmtId="49" fontId="1" fillId="0" borderId="0" xfId="0" applyNumberFormat="1" applyFont="1" applyBorder="1" applyAlignment="1" applyProtection="1">
      <protection hidden="1"/>
    </xf>
    <xf numFmtId="49" fontId="9" fillId="0" borderId="0" xfId="0" applyNumberFormat="1" applyFont="1" applyBorder="1" applyAlignment="1" applyProtection="1">
      <protection hidden="1"/>
    </xf>
    <xf numFmtId="49" fontId="4" fillId="0" borderId="0" xfId="0" applyNumberFormat="1" applyFont="1" applyBorder="1" applyAlignment="1" applyProtection="1">
      <alignment horizontal="centerContinuous"/>
      <protection hidden="1"/>
    </xf>
    <xf numFmtId="49" fontId="4" fillId="0" borderId="0" xfId="0" applyNumberFormat="1" applyFont="1" applyBorder="1" applyAlignment="1" applyProtection="1">
      <protection hidden="1"/>
    </xf>
    <xf numFmtId="49" fontId="6" fillId="0" borderId="0" xfId="0" applyNumberFormat="1" applyFont="1" applyBorder="1" applyAlignment="1" applyProtection="1">
      <alignment horizontal="left"/>
      <protection hidden="1"/>
    </xf>
    <xf numFmtId="49" fontId="7" fillId="0" borderId="0" xfId="0" applyNumberFormat="1" applyFont="1" applyBorder="1" applyAlignment="1" applyProtection="1">
      <alignment horizontal="left"/>
      <protection hidden="1"/>
    </xf>
    <xf numFmtId="49" fontId="16" fillId="0" borderId="0" xfId="0" applyNumberFormat="1" applyFont="1" applyBorder="1" applyAlignment="1" applyProtection="1">
      <alignment horizontal="left"/>
      <protection hidden="1"/>
    </xf>
    <xf numFmtId="164" fontId="59" fillId="11" borderId="24" xfId="0" applyNumberFormat="1" applyFont="1" applyFill="1" applyBorder="1" applyAlignment="1" applyProtection="1">
      <alignment horizontal="center" vertical="center"/>
      <protection hidden="1"/>
    </xf>
    <xf numFmtId="164" fontId="59" fillId="11" borderId="32" xfId="0" applyNumberFormat="1" applyFont="1" applyFill="1" applyBorder="1" applyAlignment="1" applyProtection="1">
      <alignment horizontal="center" vertical="center"/>
      <protection hidden="1"/>
    </xf>
    <xf numFmtId="164" fontId="59" fillId="11" borderId="28" xfId="0" applyNumberFormat="1" applyFont="1" applyFill="1" applyBorder="1" applyAlignment="1" applyProtection="1">
      <alignment horizontal="center" vertical="center"/>
      <protection hidden="1"/>
    </xf>
    <xf numFmtId="164" fontId="59" fillId="11" borderId="33" xfId="0" applyNumberFormat="1" applyFont="1" applyFill="1" applyBorder="1" applyAlignment="1" applyProtection="1">
      <alignment horizontal="center" vertical="center"/>
      <protection hidden="1"/>
    </xf>
    <xf numFmtId="164" fontId="3" fillId="3" borderId="11" xfId="0" applyNumberFormat="1" applyFont="1" applyFill="1" applyBorder="1" applyAlignment="1" applyProtection="1">
      <alignment horizontal="center" vertical="center"/>
      <protection hidden="1"/>
    </xf>
    <xf numFmtId="164" fontId="3" fillId="3" borderId="12" xfId="0" applyNumberFormat="1" applyFont="1" applyFill="1" applyBorder="1" applyAlignment="1" applyProtection="1">
      <alignment horizontal="center" vertical="center"/>
      <protection hidden="1"/>
    </xf>
    <xf numFmtId="164" fontId="59" fillId="0" borderId="35" xfId="0" applyNumberFormat="1" applyFont="1" applyBorder="1" applyAlignment="1" applyProtection="1">
      <alignment horizontal="center" vertical="center"/>
      <protection hidden="1"/>
    </xf>
    <xf numFmtId="164" fontId="59" fillId="0" borderId="24" xfId="0" applyNumberFormat="1" applyFont="1" applyBorder="1" applyAlignment="1" applyProtection="1">
      <alignment horizontal="center" vertical="center"/>
      <protection hidden="1"/>
    </xf>
    <xf numFmtId="164" fontId="59" fillId="0" borderId="32" xfId="0" applyNumberFormat="1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wrapText="1"/>
      <protection hidden="1"/>
    </xf>
    <xf numFmtId="49" fontId="67" fillId="3" borderId="12" xfId="0" applyNumberFormat="1" applyFont="1" applyFill="1" applyBorder="1" applyAlignment="1" applyProtection="1">
      <alignment horizontal="center" vertical="center"/>
      <protection hidden="1"/>
    </xf>
    <xf numFmtId="49" fontId="33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59" fillId="0" borderId="0" xfId="0" applyFont="1" applyBorder="1" applyAlignment="1" applyProtection="1">
      <alignment vertical="center"/>
      <protection hidden="1"/>
    </xf>
    <xf numFmtId="0" fontId="59" fillId="0" borderId="0" xfId="0" applyFont="1" applyAlignment="1" applyProtection="1">
      <alignment vertical="center"/>
      <protection hidden="1"/>
    </xf>
    <xf numFmtId="0" fontId="16" fillId="10" borderId="12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49" fontId="3" fillId="0" borderId="0" xfId="0" applyNumberFormat="1" applyFont="1" applyBorder="1" applyAlignment="1" applyProtection="1">
      <protection hidden="1"/>
    </xf>
    <xf numFmtId="49" fontId="3" fillId="0" borderId="0" xfId="0" applyNumberFormat="1" applyFont="1" applyBorder="1" applyAlignment="1" applyProtection="1">
      <alignment horizontal="left"/>
      <protection hidden="1"/>
    </xf>
    <xf numFmtId="49" fontId="1" fillId="0" borderId="0" xfId="0" applyNumberFormat="1" applyFont="1" applyBorder="1" applyAlignment="1" applyProtection="1">
      <alignment horizontal="centerContinuous"/>
      <protection hidden="1"/>
    </xf>
    <xf numFmtId="49" fontId="5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49" fontId="6" fillId="0" borderId="0" xfId="0" applyNumberFormat="1" applyFont="1" applyBorder="1" applyAlignment="1" applyProtection="1">
      <alignment horizontal="center"/>
      <protection hidden="1"/>
    </xf>
    <xf numFmtId="49" fontId="17" fillId="0" borderId="0" xfId="0" applyNumberFormat="1" applyFont="1" applyBorder="1" applyAlignment="1" applyProtection="1">
      <alignment horizontal="left"/>
      <protection hidden="1"/>
    </xf>
    <xf numFmtId="49" fontId="17" fillId="0" borderId="42" xfId="0" applyNumberFormat="1" applyFont="1" applyBorder="1" applyAlignment="1" applyProtection="1">
      <alignment horizontal="left"/>
      <protection hidden="1"/>
    </xf>
    <xf numFmtId="49" fontId="1" fillId="0" borderId="42" xfId="0" applyNumberFormat="1" applyFont="1" applyBorder="1" applyAlignment="1" applyProtection="1">
      <protection hidden="1"/>
    </xf>
    <xf numFmtId="49" fontId="9" fillId="0" borderId="42" xfId="0" applyNumberFormat="1" applyFont="1" applyBorder="1" applyAlignment="1" applyProtection="1">
      <protection hidden="1"/>
    </xf>
    <xf numFmtId="49" fontId="16" fillId="0" borderId="42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1" fillId="0" borderId="0" xfId="0" applyNumberFormat="1" applyFont="1" applyBorder="1" applyAlignment="1" applyProtection="1">
      <alignment wrapText="1"/>
      <protection hidden="1"/>
    </xf>
    <xf numFmtId="49" fontId="8" fillId="0" borderId="0" xfId="0" applyNumberFormat="1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49" fontId="6" fillId="0" borderId="0" xfId="0" applyNumberFormat="1" applyFont="1" applyBorder="1" applyAlignment="1" applyProtection="1">
      <protection hidden="1"/>
    </xf>
    <xf numFmtId="49" fontId="6" fillId="0" borderId="0" xfId="0" applyNumberFormat="1" applyFont="1" applyAlignment="1" applyProtection="1">
      <protection hidden="1"/>
    </xf>
    <xf numFmtId="49" fontId="17" fillId="0" borderId="0" xfId="0" applyNumberFormat="1" applyFont="1" applyBorder="1" applyAlignment="1" applyProtection="1">
      <alignment horizontal="left" vertical="center"/>
      <protection hidden="1"/>
    </xf>
    <xf numFmtId="49" fontId="9" fillId="0" borderId="0" xfId="0" applyNumberFormat="1" applyFont="1" applyAlignment="1" applyProtection="1">
      <protection hidden="1"/>
    </xf>
    <xf numFmtId="49" fontId="1" fillId="0" borderId="0" xfId="0" applyNumberFormat="1" applyFont="1" applyAlignment="1" applyProtection="1">
      <protection hidden="1"/>
    </xf>
    <xf numFmtId="49" fontId="16" fillId="0" borderId="0" xfId="0" applyNumberFormat="1" applyFont="1" applyBorder="1" applyAlignment="1" applyProtection="1">
      <protection hidden="1"/>
    </xf>
    <xf numFmtId="49" fontId="32" fillId="0" borderId="0" xfId="0" applyNumberFormat="1" applyFont="1" applyBorder="1" applyAlignment="1" applyProtection="1">
      <alignment wrapText="1"/>
      <protection hidden="1"/>
    </xf>
    <xf numFmtId="49" fontId="32" fillId="0" borderId="0" xfId="0" applyNumberFormat="1" applyFont="1" applyBorder="1" applyAlignment="1" applyProtection="1">
      <alignment horizontal="left"/>
      <protection hidden="1"/>
    </xf>
    <xf numFmtId="49" fontId="68" fillId="0" borderId="42" xfId="0" applyNumberFormat="1" applyFont="1" applyBorder="1" applyAlignment="1" applyProtection="1">
      <alignment horizontal="left"/>
      <protection hidden="1"/>
    </xf>
    <xf numFmtId="49" fontId="16" fillId="0" borderId="42" xfId="0" applyNumberFormat="1" applyFont="1" applyBorder="1" applyAlignment="1" applyProtection="1">
      <alignment horizontal="left"/>
      <protection hidden="1"/>
    </xf>
    <xf numFmtId="49" fontId="7" fillId="0" borderId="0" xfId="0" applyNumberFormat="1" applyFont="1" applyBorder="1" applyAlignment="1" applyProtection="1">
      <protection hidden="1"/>
    </xf>
    <xf numFmtId="0" fontId="16" fillId="0" borderId="43" xfId="0" applyFont="1" applyBorder="1" applyAlignment="1" applyProtection="1">
      <alignment horizontal="center" vertical="center" wrapText="1"/>
      <protection hidden="1"/>
    </xf>
    <xf numFmtId="0" fontId="16" fillId="0" borderId="20" xfId="0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6" fillId="0" borderId="14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19" xfId="0" applyFont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16" fillId="0" borderId="13" xfId="0" applyFont="1" applyBorder="1" applyAlignment="1" applyProtection="1">
      <alignment horizontal="center" vertical="center" wrapText="1"/>
      <protection hidden="1"/>
    </xf>
    <xf numFmtId="0" fontId="16" fillId="0" borderId="26" xfId="0" applyFont="1" applyBorder="1" applyAlignment="1" applyProtection="1">
      <alignment horizontal="center" wrapText="1"/>
      <protection hidden="1"/>
    </xf>
    <xf numFmtId="0" fontId="16" fillId="10" borderId="44" xfId="0" applyNumberFormat="1" applyFont="1" applyFill="1" applyBorder="1" applyAlignment="1" applyProtection="1">
      <alignment horizontal="center"/>
      <protection hidden="1"/>
    </xf>
    <xf numFmtId="0" fontId="16" fillId="10" borderId="45" xfId="0" applyNumberFormat="1" applyFont="1" applyFill="1" applyBorder="1" applyAlignment="1" applyProtection="1">
      <alignment horizontal="center"/>
      <protection hidden="1"/>
    </xf>
    <xf numFmtId="0" fontId="16" fillId="10" borderId="9" xfId="0" applyNumberFormat="1" applyFont="1" applyFill="1" applyBorder="1" applyAlignment="1" applyProtection="1">
      <alignment horizontal="center"/>
      <protection hidden="1"/>
    </xf>
    <xf numFmtId="0" fontId="16" fillId="0" borderId="45" xfId="0" applyNumberFormat="1" applyFont="1" applyBorder="1" applyAlignment="1" applyProtection="1">
      <alignment horizontal="center"/>
      <protection hidden="1"/>
    </xf>
    <xf numFmtId="0" fontId="16" fillId="0" borderId="37" xfId="0" applyNumberFormat="1" applyFont="1" applyFill="1" applyBorder="1" applyAlignment="1" applyProtection="1">
      <alignment horizontal="center"/>
      <protection hidden="1"/>
    </xf>
    <xf numFmtId="0" fontId="16" fillId="0" borderId="9" xfId="0" applyNumberFormat="1" applyFont="1" applyBorder="1" applyAlignment="1" applyProtection="1">
      <alignment horizontal="center"/>
      <protection hidden="1"/>
    </xf>
    <xf numFmtId="0" fontId="16" fillId="0" borderId="44" xfId="0" applyNumberFormat="1" applyFont="1" applyBorder="1" applyAlignment="1" applyProtection="1">
      <alignment horizontal="center"/>
      <protection hidden="1"/>
    </xf>
    <xf numFmtId="0" fontId="16" fillId="0" borderId="17" xfId="0" applyFont="1" applyFill="1" applyBorder="1" applyAlignment="1" applyProtection="1">
      <alignment horizontal="center" wrapText="1"/>
      <protection hidden="1"/>
    </xf>
    <xf numFmtId="0" fontId="16" fillId="0" borderId="37" xfId="0" applyFont="1" applyFill="1" applyBorder="1" applyAlignment="1" applyProtection="1">
      <alignment horizontal="center" wrapText="1"/>
      <protection hidden="1"/>
    </xf>
    <xf numFmtId="0" fontId="16" fillId="0" borderId="24" xfId="0" applyFont="1" applyBorder="1" applyAlignment="1" applyProtection="1">
      <alignment horizontal="center" wrapText="1"/>
      <protection hidden="1"/>
    </xf>
    <xf numFmtId="0" fontId="16" fillId="0" borderId="27" xfId="0" applyNumberFormat="1" applyFont="1" applyBorder="1" applyAlignment="1" applyProtection="1">
      <alignment horizontal="center"/>
      <protection hidden="1"/>
    </xf>
    <xf numFmtId="0" fontId="16" fillId="0" borderId="27" xfId="0" applyNumberFormat="1" applyFont="1" applyFill="1" applyBorder="1" applyAlignment="1" applyProtection="1">
      <alignment horizontal="center"/>
      <protection hidden="1"/>
    </xf>
    <xf numFmtId="0" fontId="16" fillId="0" borderId="37" xfId="0" applyNumberFormat="1" applyFont="1" applyBorder="1" applyAlignment="1" applyProtection="1">
      <alignment horizontal="center"/>
      <protection hidden="1"/>
    </xf>
    <xf numFmtId="0" fontId="16" fillId="0" borderId="46" xfId="0" applyNumberFormat="1" applyFont="1" applyBorder="1" applyAlignment="1" applyProtection="1">
      <alignment horizontal="center"/>
      <protection hidden="1"/>
    </xf>
    <xf numFmtId="0" fontId="16" fillId="0" borderId="22" xfId="0" applyNumberFormat="1" applyFont="1" applyBorder="1" applyAlignment="1" applyProtection="1">
      <alignment horizontal="center"/>
      <protection hidden="1"/>
    </xf>
    <xf numFmtId="0" fontId="16" fillId="0" borderId="47" xfId="0" applyNumberFormat="1" applyFont="1" applyBorder="1" applyAlignment="1" applyProtection="1">
      <alignment horizontal="center"/>
      <protection hidden="1"/>
    </xf>
    <xf numFmtId="0" fontId="16" fillId="0" borderId="22" xfId="0" applyNumberFormat="1" applyFont="1" applyFill="1" applyBorder="1" applyAlignment="1" applyProtection="1">
      <alignment horizontal="center" wrapText="1"/>
      <protection hidden="1"/>
    </xf>
    <xf numFmtId="0" fontId="16" fillId="0" borderId="47" xfId="0" applyNumberFormat="1" applyFont="1" applyFill="1" applyBorder="1" applyAlignment="1" applyProtection="1">
      <alignment horizontal="center"/>
      <protection hidden="1"/>
    </xf>
    <xf numFmtId="0" fontId="16" fillId="0" borderId="22" xfId="0" applyNumberFormat="1" applyFont="1" applyFill="1" applyBorder="1" applyAlignment="1" applyProtection="1">
      <alignment horizontal="center"/>
      <protection hidden="1"/>
    </xf>
    <xf numFmtId="0" fontId="7" fillId="0" borderId="46" xfId="0" applyNumberFormat="1" applyFont="1" applyBorder="1" applyAlignment="1" applyProtection="1">
      <alignment horizontal="center"/>
      <protection hidden="1"/>
    </xf>
    <xf numFmtId="0" fontId="16" fillId="0" borderId="25" xfId="0" applyFont="1" applyBorder="1" applyAlignment="1" applyProtection="1">
      <alignment horizontal="center" wrapText="1"/>
      <protection hidden="1"/>
    </xf>
    <xf numFmtId="0" fontId="16" fillId="0" borderId="48" xfId="0" applyNumberFormat="1" applyFont="1" applyFill="1" applyBorder="1" applyAlignment="1" applyProtection="1">
      <alignment horizontal="center"/>
      <protection hidden="1"/>
    </xf>
    <xf numFmtId="0" fontId="16" fillId="0" borderId="49" xfId="0" applyNumberFormat="1" applyFont="1" applyFill="1" applyBorder="1" applyAlignment="1" applyProtection="1">
      <alignment horizontal="center"/>
      <protection hidden="1"/>
    </xf>
    <xf numFmtId="0" fontId="16" fillId="0" borderId="8" xfId="0" applyNumberFormat="1" applyFont="1" applyFill="1" applyBorder="1" applyAlignment="1" applyProtection="1">
      <alignment horizontal="center"/>
      <protection hidden="1"/>
    </xf>
    <xf numFmtId="0" fontId="7" fillId="0" borderId="48" xfId="0" applyNumberFormat="1" applyFont="1" applyBorder="1" applyAlignment="1" applyProtection="1">
      <alignment horizontal="center"/>
      <protection hidden="1"/>
    </xf>
    <xf numFmtId="0" fontId="7" fillId="0" borderId="49" xfId="0" applyNumberFormat="1" applyFont="1" applyBorder="1" applyAlignment="1" applyProtection="1">
      <alignment horizontal="center"/>
      <protection hidden="1"/>
    </xf>
    <xf numFmtId="0" fontId="7" fillId="0" borderId="8" xfId="0" applyNumberFormat="1" applyFont="1" applyBorder="1" applyAlignment="1" applyProtection="1">
      <alignment horizontal="center"/>
      <protection hidden="1"/>
    </xf>
    <xf numFmtId="0" fontId="16" fillId="0" borderId="49" xfId="0" applyNumberFormat="1" applyFont="1" applyBorder="1" applyAlignment="1" applyProtection="1">
      <alignment horizontal="center"/>
      <protection hidden="1"/>
    </xf>
    <xf numFmtId="0" fontId="16" fillId="0" borderId="40" xfId="0" applyNumberFormat="1" applyFont="1" applyFill="1" applyBorder="1" applyAlignment="1" applyProtection="1">
      <alignment horizontal="center"/>
      <protection hidden="1"/>
    </xf>
    <xf numFmtId="49" fontId="20" fillId="0" borderId="0" xfId="0" applyNumberFormat="1" applyFont="1" applyBorder="1" applyAlignment="1" applyProtection="1">
      <protection hidden="1"/>
    </xf>
    <xf numFmtId="49" fontId="20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16" fontId="20" fillId="0" borderId="0" xfId="0" applyNumberFormat="1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58" fillId="0" borderId="0" xfId="0" applyFont="1" applyBorder="1" applyAlignment="1" applyProtection="1">
      <protection hidden="1"/>
    </xf>
    <xf numFmtId="0" fontId="30" fillId="0" borderId="0" xfId="0" applyFont="1" applyAlignment="1" applyProtection="1">
      <protection hidden="1"/>
    </xf>
    <xf numFmtId="0" fontId="31" fillId="0" borderId="0" xfId="0" applyFont="1" applyFill="1" applyAlignment="1" applyProtection="1">
      <protection hidden="1"/>
    </xf>
    <xf numFmtId="0" fontId="65" fillId="0" borderId="0" xfId="0" applyFont="1" applyAlignment="1" applyProtection="1">
      <protection hidden="1"/>
    </xf>
    <xf numFmtId="0" fontId="60" fillId="0" borderId="0" xfId="0" applyFont="1" applyAlignment="1" applyProtection="1">
      <protection hidden="1"/>
    </xf>
    <xf numFmtId="49" fontId="55" fillId="0" borderId="28" xfId="0" applyNumberFormat="1" applyFont="1" applyBorder="1" applyAlignment="1" applyProtection="1">
      <alignment horizontal="center" vertical="center" wrapText="1"/>
      <protection hidden="1"/>
    </xf>
    <xf numFmtId="164" fontId="59" fillId="0" borderId="34" xfId="0" applyNumberFormat="1" applyFont="1" applyBorder="1" applyAlignment="1" applyProtection="1">
      <alignment horizontal="center" vertical="center"/>
      <protection hidden="1"/>
    </xf>
    <xf numFmtId="164" fontId="59" fillId="0" borderId="28" xfId="0" applyNumberFormat="1" applyFont="1" applyBorder="1" applyAlignment="1" applyProtection="1">
      <alignment horizontal="center" vertical="center"/>
      <protection hidden="1"/>
    </xf>
    <xf numFmtId="164" fontId="59" fillId="0" borderId="33" xfId="0" applyNumberFormat="1" applyFont="1" applyBorder="1" applyAlignment="1" applyProtection="1">
      <alignment horizontal="center" vertical="center"/>
      <protection hidden="1"/>
    </xf>
    <xf numFmtId="1" fontId="3" fillId="0" borderId="28" xfId="0" applyNumberFormat="1" applyFont="1" applyBorder="1" applyAlignment="1" applyProtection="1">
      <alignment horizontal="center" vertical="center" wrapText="1"/>
      <protection hidden="1"/>
    </xf>
    <xf numFmtId="49" fontId="55" fillId="0" borderId="24" xfId="0" applyNumberFormat="1" applyFont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49" fontId="55" fillId="0" borderId="24" xfId="0" applyNumberFormat="1" applyFont="1" applyBorder="1" applyAlignment="1" applyProtection="1">
      <alignment horizontal="center" vertical="center"/>
      <protection hidden="1"/>
    </xf>
    <xf numFmtId="0" fontId="60" fillId="0" borderId="0" xfId="0" applyFont="1" applyAlignment="1" applyProtection="1">
      <alignment vertical="center"/>
      <protection hidden="1"/>
    </xf>
    <xf numFmtId="0" fontId="58" fillId="0" borderId="0" xfId="0" applyFont="1" applyBorder="1" applyAlignment="1" applyProtection="1">
      <alignment vertical="center" wrapText="1"/>
      <protection hidden="1"/>
    </xf>
    <xf numFmtId="0" fontId="55" fillId="0" borderId="0" xfId="0" applyFont="1" applyBorder="1" applyAlignment="1" applyProtection="1">
      <protection hidden="1"/>
    </xf>
    <xf numFmtId="0" fontId="30" fillId="0" borderId="0" xfId="0" applyFont="1" applyBorder="1" applyAlignment="1" applyProtection="1"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18" fillId="0" borderId="0" xfId="0" applyFont="1" applyBorder="1" applyAlignment="1" applyProtection="1">
      <alignment horizontal="center" vertical="top"/>
      <protection hidden="1"/>
    </xf>
    <xf numFmtId="49" fontId="9" fillId="0" borderId="0" xfId="0" applyNumberFormat="1" applyFont="1" applyBorder="1" applyAlignment="1" applyProtection="1">
      <alignment horizontal="center"/>
      <protection hidden="1"/>
    </xf>
    <xf numFmtId="49" fontId="9" fillId="0" borderId="0" xfId="0" applyNumberFormat="1" applyFont="1" applyBorder="1" applyAlignment="1" applyProtection="1">
      <alignment horizontal="center" vertical="center"/>
      <protection hidden="1"/>
    </xf>
    <xf numFmtId="0" fontId="5" fillId="0" borderId="51" xfId="0" applyFont="1" applyBorder="1" applyAlignment="1" applyProtection="1">
      <protection hidden="1"/>
    </xf>
    <xf numFmtId="0" fontId="5" fillId="0" borderId="52" xfId="0" applyFont="1" applyBorder="1" applyAlignment="1" applyProtection="1">
      <protection hidden="1"/>
    </xf>
    <xf numFmtId="0" fontId="16" fillId="0" borderId="8" xfId="0" applyNumberFormat="1" applyFont="1" applyFill="1" applyBorder="1" applyAlignment="1" applyProtection="1">
      <alignment horizontal="center" wrapText="1"/>
      <protection hidden="1"/>
    </xf>
    <xf numFmtId="0" fontId="16" fillId="0" borderId="17" xfId="0" applyNumberFormat="1" applyFont="1" applyFill="1" applyBorder="1" applyAlignment="1" applyProtection="1">
      <alignment horizontal="center"/>
      <protection hidden="1"/>
    </xf>
    <xf numFmtId="0" fontId="16" fillId="0" borderId="18" xfId="0" applyNumberFormat="1" applyFont="1" applyFill="1" applyBorder="1" applyAlignment="1" applyProtection="1">
      <alignment horizontal="center"/>
      <protection hidden="1"/>
    </xf>
    <xf numFmtId="0" fontId="16" fillId="0" borderId="21" xfId="0" applyNumberFormat="1" applyFont="1" applyFill="1" applyBorder="1" applyAlignment="1" applyProtection="1">
      <alignment horizontal="center"/>
      <protection hidden="1"/>
    </xf>
    <xf numFmtId="0" fontId="16" fillId="0" borderId="53" xfId="0" applyNumberFormat="1" applyFont="1" applyFill="1" applyBorder="1" applyAlignment="1" applyProtection="1">
      <alignment horizontal="center"/>
      <protection hidden="1"/>
    </xf>
    <xf numFmtId="0" fontId="7" fillId="0" borderId="54" xfId="0" applyNumberFormat="1" applyFont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 vertical="top"/>
      <protection hidden="1"/>
    </xf>
    <xf numFmtId="0" fontId="21" fillId="0" borderId="0" xfId="0" applyFont="1" applyBorder="1" applyProtection="1"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top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top"/>
      <protection hidden="1"/>
    </xf>
    <xf numFmtId="0" fontId="15" fillId="0" borderId="0" xfId="0" applyNumberFormat="1" applyFont="1" applyBorder="1" applyAlignment="1" applyProtection="1">
      <alignment horizontal="center"/>
      <protection hidden="1"/>
    </xf>
    <xf numFmtId="0" fontId="15" fillId="0" borderId="0" xfId="0" applyFont="1" applyBorder="1" applyProtection="1"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protection hidden="1"/>
    </xf>
    <xf numFmtId="0" fontId="7" fillId="0" borderId="0" xfId="0" applyNumberFormat="1" applyFont="1" applyBorder="1" applyAlignment="1" applyProtection="1">
      <alignment horizontal="left" vertical="top" wrapText="1"/>
      <protection hidden="1"/>
    </xf>
    <xf numFmtId="0" fontId="1" fillId="0" borderId="0" xfId="0" applyNumberFormat="1" applyFont="1" applyBorder="1" applyAlignment="1" applyProtection="1">
      <alignment horizontal="centerContinuous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center" vertical="center" textRotation="90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NumberFormat="1" applyFont="1" applyBorder="1" applyAlignment="1" applyProtection="1">
      <alignment horizontal="center" vertical="center" wrapText="1"/>
      <protection hidden="1"/>
    </xf>
    <xf numFmtId="49" fontId="10" fillId="0" borderId="0" xfId="0" applyNumberFormat="1" applyFont="1" applyBorder="1" applyAlignment="1" applyProtection="1">
      <alignment horizontal="center" vertical="center" textRotation="90" wrapText="1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NumberFormat="1" applyFont="1" applyBorder="1" applyAlignment="1" applyProtection="1">
      <alignment horizontal="center" vertical="center" textRotation="90"/>
      <protection hidden="1"/>
    </xf>
    <xf numFmtId="49" fontId="10" fillId="0" borderId="0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textRotation="90" wrapText="1"/>
      <protection hidden="1"/>
    </xf>
    <xf numFmtId="0" fontId="1" fillId="0" borderId="0" xfId="0" applyFont="1" applyBorder="1" applyAlignment="1" applyProtection="1">
      <alignment vertical="top"/>
      <protection hidden="1"/>
    </xf>
    <xf numFmtId="0" fontId="10" fillId="0" borderId="0" xfId="0" applyFont="1" applyBorder="1" applyAlignment="1" applyProtection="1">
      <alignment horizontal="centerContinuous" vertical="top" wrapText="1"/>
      <protection hidden="1"/>
    </xf>
    <xf numFmtId="0" fontId="10" fillId="0" borderId="0" xfId="0" applyFont="1" applyBorder="1" applyAlignment="1" applyProtection="1">
      <alignment horizontal="center" vertical="top" wrapText="1"/>
      <protection hidden="1"/>
    </xf>
    <xf numFmtId="0" fontId="11" fillId="0" borderId="0" xfId="0" applyFont="1" applyBorder="1" applyAlignment="1" applyProtection="1">
      <alignment horizontal="center" vertical="center" textRotation="90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11" fillId="0" borderId="0" xfId="0" applyNumberFormat="1" applyFont="1" applyBorder="1" applyAlignment="1" applyProtection="1">
      <alignment horizontal="center" wrapText="1"/>
      <protection hidden="1"/>
    </xf>
    <xf numFmtId="0" fontId="11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horizontal="center" vertical="center"/>
      <protection hidden="1"/>
    </xf>
    <xf numFmtId="49" fontId="5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wrapText="1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NumberFormat="1" applyFont="1" applyBorder="1" applyAlignment="1" applyProtection="1">
      <alignment horizontal="center" vertical="center"/>
      <protection hidden="1"/>
    </xf>
    <xf numFmtId="0" fontId="14" fillId="0" borderId="0" xfId="0" applyNumberFormat="1" applyFont="1" applyBorder="1" applyAlignment="1" applyProtection="1">
      <alignment horizontal="center" wrapText="1"/>
      <protection hidden="1"/>
    </xf>
    <xf numFmtId="0" fontId="14" fillId="0" borderId="0" xfId="0" applyFont="1" applyBorder="1" applyProtection="1">
      <protection hidden="1"/>
    </xf>
    <xf numFmtId="0" fontId="24" fillId="0" borderId="0" xfId="0" applyFont="1" applyBorder="1" applyAlignment="1" applyProtection="1">
      <alignment horizontal="center" wrapText="1"/>
      <protection hidden="1"/>
    </xf>
    <xf numFmtId="0" fontId="13" fillId="0" borderId="0" xfId="0" applyFont="1" applyBorder="1" applyAlignment="1" applyProtection="1">
      <alignment horizontal="left" wrapText="1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164" fontId="18" fillId="0" borderId="0" xfId="0" applyNumberFormat="1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left" wrapText="1"/>
      <protection hidden="1"/>
    </xf>
    <xf numFmtId="164" fontId="9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 textRotation="90"/>
      <protection hidden="1"/>
    </xf>
    <xf numFmtId="0" fontId="5" fillId="0" borderId="0" xfId="0" applyFont="1" applyBorder="1" applyAlignment="1" applyProtection="1">
      <alignment horizontal="right" vertical="top"/>
      <protection hidden="1"/>
    </xf>
    <xf numFmtId="0" fontId="5" fillId="0" borderId="0" xfId="0" applyNumberFormat="1" applyFont="1" applyBorder="1" applyAlignment="1" applyProtection="1">
      <alignment horizontal="center" vertical="center" textRotation="90"/>
      <protection hidden="1"/>
    </xf>
    <xf numFmtId="0" fontId="26" fillId="0" borderId="0" xfId="0" applyFont="1" applyBorder="1" applyAlignment="1" applyProtection="1">
      <alignment horizontal="left" vertical="top" wrapText="1"/>
      <protection hidden="1"/>
    </xf>
    <xf numFmtId="49" fontId="24" fillId="0" borderId="0" xfId="0" applyNumberFormat="1" applyFont="1" applyBorder="1" applyAlignment="1" applyProtection="1">
      <alignment horizontal="left" wrapText="1"/>
      <protection hidden="1"/>
    </xf>
    <xf numFmtId="0" fontId="15" fillId="0" borderId="0" xfId="0" applyFont="1" applyBorder="1" applyAlignment="1" applyProtection="1">
      <alignment horizontal="left" vertical="top" wrapText="1"/>
      <protection hidden="1"/>
    </xf>
    <xf numFmtId="0" fontId="8" fillId="0" borderId="0" xfId="0" applyNumberFormat="1" applyFont="1" applyBorder="1" applyProtection="1">
      <protection hidden="1"/>
    </xf>
    <xf numFmtId="49" fontId="8" fillId="0" borderId="0" xfId="0" applyNumberFormat="1" applyFont="1" applyBorder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justify" wrapText="1"/>
      <protection hidden="1"/>
    </xf>
    <xf numFmtId="49" fontId="11" fillId="0" borderId="0" xfId="0" applyNumberFormat="1" applyFont="1" applyBorder="1" applyAlignment="1" applyProtection="1">
      <alignment horizontal="left" vertical="justify" wrapText="1"/>
      <protection hidden="1"/>
    </xf>
    <xf numFmtId="49" fontId="9" fillId="0" borderId="0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49" fontId="11" fillId="0" borderId="0" xfId="0" applyNumberFormat="1" applyFont="1" applyBorder="1" applyAlignment="1" applyProtection="1">
      <alignment horizontal="center" vertical="justify" wrapText="1"/>
      <protection hidden="1"/>
    </xf>
    <xf numFmtId="0" fontId="8" fillId="0" borderId="0" xfId="0" applyNumberFormat="1" applyFont="1" applyBorder="1" applyAlignment="1" applyProtection="1">
      <alignment horizontal="center" vertical="justify"/>
      <protection hidden="1"/>
    </xf>
    <xf numFmtId="0" fontId="8" fillId="0" borderId="0" xfId="0" applyNumberFormat="1" applyFont="1" applyBorder="1" applyAlignment="1" applyProtection="1">
      <alignment horizontal="left" vertical="justify"/>
      <protection hidden="1"/>
    </xf>
    <xf numFmtId="49" fontId="8" fillId="0" borderId="0" xfId="0" applyNumberFormat="1" applyFont="1" applyBorder="1" applyAlignment="1" applyProtection="1">
      <alignment horizontal="left" vertical="justify"/>
      <protection hidden="1"/>
    </xf>
    <xf numFmtId="49" fontId="8" fillId="0" borderId="0" xfId="0" applyNumberFormat="1" applyFont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 applyProtection="1">
      <alignment horizontal="center" vertical="justify"/>
      <protection hidden="1"/>
    </xf>
    <xf numFmtId="49" fontId="7" fillId="0" borderId="0" xfId="0" applyNumberFormat="1" applyFont="1" applyBorder="1" applyAlignment="1" applyProtection="1">
      <alignment horizontal="left" vertical="justify" wrapText="1"/>
      <protection hidden="1"/>
    </xf>
    <xf numFmtId="0" fontId="7" fillId="0" borderId="0" xfId="0" applyFont="1" applyBorder="1" applyAlignment="1" applyProtection="1">
      <alignment horizontal="center"/>
      <protection hidden="1"/>
    </xf>
    <xf numFmtId="11" fontId="11" fillId="0" borderId="0" xfId="0" applyNumberFormat="1" applyFont="1" applyBorder="1" applyAlignment="1" applyProtection="1">
      <alignment horizontal="left" vertical="justify" wrapText="1"/>
      <protection hidden="1"/>
    </xf>
    <xf numFmtId="0" fontId="9" fillId="0" borderId="0" xfId="0" applyNumberFormat="1" applyFont="1" applyBorder="1" applyAlignment="1" applyProtection="1">
      <alignment horizontal="center" vertical="justify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justify"/>
      <protection hidden="1"/>
    </xf>
    <xf numFmtId="0" fontId="6" fillId="0" borderId="0" xfId="0" applyFont="1" applyBorder="1" applyAlignment="1" applyProtection="1">
      <protection hidden="1"/>
    </xf>
    <xf numFmtId="0" fontId="13" fillId="0" borderId="0" xfId="0" applyFont="1" applyBorder="1" applyAlignment="1" applyProtection="1">
      <protection hidden="1"/>
    </xf>
    <xf numFmtId="49" fontId="6" fillId="0" borderId="0" xfId="0" applyNumberFormat="1" applyFont="1" applyBorder="1" applyAlignment="1" applyProtection="1">
      <alignment horizontal="center" vertical="justify" wrapText="1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23" fillId="0" borderId="0" xfId="0" applyFont="1" applyBorder="1" applyAlignment="1" applyProtection="1">
      <protection hidden="1"/>
    </xf>
    <xf numFmtId="0" fontId="16" fillId="0" borderId="0" xfId="0" applyFont="1" applyBorder="1" applyAlignment="1" applyProtection="1">
      <alignment horizontal="right"/>
      <protection hidden="1"/>
    </xf>
    <xf numFmtId="49" fontId="10" fillId="0" borderId="0" xfId="0" applyNumberFormat="1" applyFont="1" applyBorder="1" applyAlignment="1" applyProtection="1">
      <alignment horizontal="center" vertical="justify" wrapText="1"/>
      <protection hidden="1"/>
    </xf>
    <xf numFmtId="49" fontId="10" fillId="0" borderId="0" xfId="0" applyNumberFormat="1" applyFont="1" applyBorder="1" applyAlignment="1" applyProtection="1">
      <alignment horizontal="left" vertical="justify"/>
      <protection hidden="1"/>
    </xf>
    <xf numFmtId="0" fontId="10" fillId="0" borderId="0" xfId="0" applyFont="1" applyBorder="1" applyAlignment="1" applyProtection="1">
      <alignment horizontal="left" vertical="justify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 vertical="justify"/>
      <protection hidden="1"/>
    </xf>
    <xf numFmtId="0" fontId="7" fillId="0" borderId="0" xfId="0" applyFont="1" applyBorder="1" applyAlignment="1" applyProtection="1">
      <protection hidden="1"/>
    </xf>
    <xf numFmtId="11" fontId="7" fillId="0" borderId="0" xfId="0" applyNumberFormat="1" applyFont="1" applyBorder="1" applyAlignment="1" applyProtection="1">
      <alignment horizontal="left" vertical="justify" wrapText="1"/>
      <protection hidden="1"/>
    </xf>
    <xf numFmtId="0" fontId="16" fillId="0" borderId="0" xfId="0" applyFont="1" applyBorder="1" applyProtection="1">
      <protection hidden="1"/>
    </xf>
    <xf numFmtId="49" fontId="12" fillId="0" borderId="0" xfId="0" applyNumberFormat="1" applyFont="1" applyBorder="1" applyAlignment="1" applyProtection="1">
      <alignment horizontal="left" vertical="justify"/>
      <protection hidden="1"/>
    </xf>
    <xf numFmtId="49" fontId="6" fillId="0" borderId="0" xfId="0" applyNumberFormat="1" applyFont="1" applyBorder="1" applyAlignment="1" applyProtection="1">
      <alignment horizontal="left" vertical="justify"/>
      <protection hidden="1"/>
    </xf>
    <xf numFmtId="11" fontId="15" fillId="0" borderId="0" xfId="0" applyNumberFormat="1" applyFont="1" applyBorder="1" applyAlignment="1" applyProtection="1">
      <alignment horizontal="left" vertical="justify" wrapText="1"/>
      <protection hidden="1"/>
    </xf>
    <xf numFmtId="0" fontId="10" fillId="0" borderId="0" xfId="0" applyNumberFormat="1" applyFont="1" applyBorder="1" applyAlignment="1" applyProtection="1">
      <alignment horizontal="center" vertical="justify" wrapText="1"/>
      <protection hidden="1"/>
    </xf>
    <xf numFmtId="0" fontId="10" fillId="0" borderId="0" xfId="0" applyNumberFormat="1" applyFont="1" applyBorder="1" applyAlignment="1" applyProtection="1">
      <alignment horizontal="center" vertical="justify"/>
      <protection hidden="1"/>
    </xf>
    <xf numFmtId="0" fontId="10" fillId="0" borderId="0" xfId="0" applyNumberFormat="1" applyFont="1" applyBorder="1" applyAlignment="1" applyProtection="1">
      <alignment horizontal="left" vertical="justify"/>
      <protection hidden="1"/>
    </xf>
    <xf numFmtId="49" fontId="10" fillId="0" borderId="0" xfId="0" applyNumberFormat="1" applyFont="1" applyBorder="1" applyAlignment="1" applyProtection="1">
      <alignment horizontal="center" vertical="justify"/>
      <protection hidden="1"/>
    </xf>
    <xf numFmtId="0" fontId="0" fillId="0" borderId="0" xfId="0" applyBorder="1" applyAlignment="1" applyProtection="1">
      <alignment horizontal="center" vertical="justify"/>
      <protection hidden="1"/>
    </xf>
    <xf numFmtId="49" fontId="10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13" fillId="0" borderId="0" xfId="0" applyFont="1" applyBorder="1" applyAlignment="1" applyProtection="1">
      <alignment vertical="justify"/>
      <protection hidden="1"/>
    </xf>
    <xf numFmtId="0" fontId="7" fillId="0" borderId="0" xfId="0" applyFont="1" applyBorder="1" applyAlignment="1" applyProtection="1">
      <alignment vertical="justify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6" fillId="0" borderId="0" xfId="0" applyFont="1" applyBorder="1" applyAlignment="1" applyProtection="1">
      <alignment vertical="justify" wrapText="1"/>
      <protection hidden="1"/>
    </xf>
    <xf numFmtId="0" fontId="13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15" fillId="0" borderId="0" xfId="0" applyFont="1" applyBorder="1" applyAlignment="1" applyProtection="1">
      <alignment horizontal="right"/>
      <protection hidden="1"/>
    </xf>
    <xf numFmtId="0" fontId="23" fillId="0" borderId="0" xfId="0" applyFont="1" applyBorder="1" applyAlignment="1" applyProtection="1">
      <alignment horizontal="left"/>
      <protection hidden="1"/>
    </xf>
    <xf numFmtId="49" fontId="7" fillId="0" borderId="0" xfId="0" applyNumberFormat="1" applyFont="1" applyBorder="1" applyAlignment="1" applyProtection="1">
      <alignment horizontal="left" vertical="justify"/>
      <protection hidden="1"/>
    </xf>
    <xf numFmtId="0" fontId="6" fillId="0" borderId="0" xfId="0" applyFont="1" applyBorder="1" applyProtection="1">
      <protection hidden="1"/>
    </xf>
    <xf numFmtId="0" fontId="24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7" fillId="0" borderId="0" xfId="0" applyNumberFormat="1" applyFont="1" applyBorder="1" applyAlignment="1" applyProtection="1">
      <alignment vertical="top" wrapText="1"/>
      <protection hidden="1"/>
    </xf>
    <xf numFmtId="0" fontId="7" fillId="0" borderId="0" xfId="0" applyNumberFormat="1" applyFont="1" applyBorder="1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6" fillId="10" borderId="36" xfId="0" applyNumberFormat="1" applyFont="1" applyFill="1" applyBorder="1" applyAlignment="1" applyProtection="1">
      <alignment horizontal="center"/>
      <protection hidden="1"/>
    </xf>
    <xf numFmtId="0" fontId="16" fillId="10" borderId="5" xfId="0" applyNumberFormat="1" applyFont="1" applyFill="1" applyBorder="1" applyAlignment="1" applyProtection="1">
      <alignment horizontal="center"/>
      <protection hidden="1"/>
    </xf>
    <xf numFmtId="0" fontId="16" fillId="0" borderId="28" xfId="0" applyFont="1" applyBorder="1" applyAlignment="1" applyProtection="1">
      <alignment horizontal="center" wrapText="1"/>
      <protection hidden="1"/>
    </xf>
    <xf numFmtId="0" fontId="16" fillId="10" borderId="37" xfId="0" applyNumberFormat="1" applyFont="1" applyFill="1" applyBorder="1" applyAlignment="1" applyProtection="1">
      <alignment horizontal="center"/>
      <protection hidden="1"/>
    </xf>
    <xf numFmtId="0" fontId="16" fillId="10" borderId="18" xfId="0" applyNumberFormat="1" applyFont="1" applyFill="1" applyBorder="1" applyAlignment="1" applyProtection="1">
      <alignment horizontal="center"/>
      <protection hidden="1"/>
    </xf>
    <xf numFmtId="0" fontId="16" fillId="0" borderId="45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Border="1" applyAlignment="1" applyProtection="1">
      <alignment horizontal="center"/>
      <protection hidden="1"/>
    </xf>
    <xf numFmtId="0" fontId="19" fillId="0" borderId="0" xfId="0" applyNumberFormat="1" applyFont="1" applyBorder="1" applyAlignment="1" applyProtection="1">
      <alignment horizontal="center" vertical="top"/>
      <protection hidden="1"/>
    </xf>
    <xf numFmtId="49" fontId="82" fillId="0" borderId="0" xfId="0" applyNumberFormat="1" applyFont="1" applyBorder="1" applyAlignment="1" applyProtection="1">
      <alignment horizontal="left" vertical="top"/>
      <protection hidden="1"/>
    </xf>
    <xf numFmtId="49" fontId="82" fillId="0" borderId="0" xfId="0" applyNumberFormat="1" applyFont="1" applyBorder="1" applyAlignment="1" applyProtection="1">
      <alignment vertical="top"/>
      <protection hidden="1"/>
    </xf>
    <xf numFmtId="0" fontId="82" fillId="0" borderId="0" xfId="0" applyNumberFormat="1" applyFont="1" applyBorder="1" applyAlignment="1" applyProtection="1">
      <alignment vertical="top"/>
      <protection hidden="1"/>
    </xf>
    <xf numFmtId="49" fontId="83" fillId="0" borderId="0" xfId="0" applyNumberFormat="1" applyFont="1" applyBorder="1" applyAlignment="1" applyProtection="1">
      <alignment vertical="top"/>
      <protection hidden="1"/>
    </xf>
    <xf numFmtId="0" fontId="84" fillId="0" borderId="0" xfId="0" applyFont="1" applyAlignment="1">
      <alignment vertical="top"/>
    </xf>
    <xf numFmtId="0" fontId="83" fillId="0" borderId="0" xfId="0" applyFont="1" applyBorder="1" applyAlignment="1" applyProtection="1">
      <alignment horizontal="left" vertical="top"/>
      <protection hidden="1"/>
    </xf>
    <xf numFmtId="0" fontId="82" fillId="0" borderId="0" xfId="0" applyFont="1" applyBorder="1" applyAlignment="1" applyProtection="1">
      <protection hidden="1"/>
    </xf>
    <xf numFmtId="0" fontId="82" fillId="0" borderId="0" xfId="0" applyNumberFormat="1" applyFont="1" applyBorder="1" applyAlignment="1" applyProtection="1">
      <alignment horizontal="left" vertical="top"/>
      <protection hidden="1"/>
    </xf>
    <xf numFmtId="0" fontId="85" fillId="0" borderId="0" xfId="0" applyFont="1" applyAlignment="1">
      <alignment horizontal="left"/>
    </xf>
    <xf numFmtId="0" fontId="83" fillId="0" borderId="0" xfId="0" applyNumberFormat="1" applyFont="1" applyBorder="1" applyAlignment="1" applyProtection="1">
      <alignment horizontal="left" vertical="top"/>
      <protection hidden="1"/>
    </xf>
    <xf numFmtId="0" fontId="83" fillId="0" borderId="0" xfId="0" applyFont="1" applyBorder="1" applyAlignment="1" applyProtection="1">
      <protection hidden="1"/>
    </xf>
    <xf numFmtId="0" fontId="16" fillId="0" borderId="15" xfId="0" applyFont="1" applyBorder="1" applyAlignment="1" applyProtection="1">
      <alignment horizontal="center" vertical="center" wrapText="1"/>
      <protection hidden="1"/>
    </xf>
    <xf numFmtId="0" fontId="16" fillId="0" borderId="55" xfId="0" applyNumberFormat="1" applyFont="1" applyBorder="1" applyAlignment="1" applyProtection="1">
      <alignment horizontal="center"/>
      <protection hidden="1"/>
    </xf>
    <xf numFmtId="0" fontId="16" fillId="0" borderId="38" xfId="0" applyNumberFormat="1" applyFont="1" applyFill="1" applyBorder="1" applyAlignment="1" applyProtection="1">
      <alignment horizontal="center" wrapText="1"/>
      <protection hidden="1"/>
    </xf>
    <xf numFmtId="0" fontId="16" fillId="0" borderId="5" xfId="0" applyNumberFormat="1" applyFont="1" applyFill="1" applyBorder="1" applyAlignment="1" applyProtection="1">
      <alignment horizontal="center" wrapText="1"/>
      <protection hidden="1"/>
    </xf>
    <xf numFmtId="0" fontId="16" fillId="0" borderId="44" xfId="0" applyNumberFormat="1" applyFont="1" applyFill="1" applyBorder="1" applyAlignment="1" applyProtection="1">
      <alignment horizontal="center" wrapText="1"/>
      <protection hidden="1"/>
    </xf>
    <xf numFmtId="0" fontId="16" fillId="0" borderId="56" xfId="0" applyNumberFormat="1" applyFont="1" applyFill="1" applyBorder="1" applyAlignment="1" applyProtection="1">
      <alignment horizontal="center"/>
      <protection hidden="1"/>
    </xf>
    <xf numFmtId="0" fontId="16" fillId="0" borderId="53" xfId="0" applyFont="1" applyBorder="1" applyAlignment="1" applyProtection="1">
      <alignment horizontal="center" vertical="center" wrapText="1"/>
      <protection hidden="1"/>
    </xf>
    <xf numFmtId="0" fontId="16" fillId="0" borderId="39" xfId="0" applyFont="1" applyBorder="1" applyAlignment="1" applyProtection="1">
      <alignment horizontal="center" vertical="center" wrapText="1"/>
      <protection hidden="1"/>
    </xf>
    <xf numFmtId="0" fontId="16" fillId="0" borderId="40" xfId="0" applyFont="1" applyBorder="1" applyAlignment="1" applyProtection="1">
      <alignment horizontal="center" vertical="center" wrapText="1"/>
      <protection hidden="1"/>
    </xf>
    <xf numFmtId="0" fontId="16" fillId="0" borderId="57" xfId="0" applyFont="1" applyBorder="1" applyAlignment="1" applyProtection="1">
      <alignment horizontal="center" vertical="center" wrapText="1"/>
      <protection hidden="1"/>
    </xf>
    <xf numFmtId="0" fontId="16" fillId="10" borderId="17" xfId="0" applyNumberFormat="1" applyFont="1" applyFill="1" applyBorder="1" applyAlignment="1" applyProtection="1">
      <alignment horizontal="center"/>
      <protection hidden="1"/>
    </xf>
    <xf numFmtId="0" fontId="16" fillId="0" borderId="7" xfId="0" applyNumberFormat="1" applyFont="1" applyFill="1" applyBorder="1" applyAlignment="1" applyProtection="1">
      <alignment horizontal="center"/>
      <protection hidden="1"/>
    </xf>
    <xf numFmtId="0" fontId="6" fillId="0" borderId="30" xfId="0" applyFont="1" applyBorder="1" applyAlignment="1" applyProtection="1">
      <alignment vertical="center"/>
      <protection hidden="1"/>
    </xf>
    <xf numFmtId="0" fontId="17" fillId="0" borderId="31" xfId="0" applyFont="1" applyBorder="1" applyAlignment="1" applyProtection="1">
      <alignment vertical="center"/>
      <protection hidden="1"/>
    </xf>
    <xf numFmtId="0" fontId="16" fillId="0" borderId="58" xfId="0" applyNumberFormat="1" applyFont="1" applyFill="1" applyBorder="1" applyAlignment="1" applyProtection="1">
      <alignment horizontal="center"/>
      <protection hidden="1"/>
    </xf>
    <xf numFmtId="0" fontId="16" fillId="0" borderId="38" xfId="0" applyNumberFormat="1" applyFont="1" applyFill="1" applyBorder="1" applyAlignment="1" applyProtection="1">
      <alignment horizontal="center"/>
      <protection hidden="1"/>
    </xf>
    <xf numFmtId="0" fontId="16" fillId="0" borderId="55" xfId="0" applyNumberFormat="1" applyFont="1" applyFill="1" applyBorder="1" applyAlignment="1" applyProtection="1">
      <alignment horizontal="center"/>
      <protection hidden="1"/>
    </xf>
    <xf numFmtId="0" fontId="16" fillId="0" borderId="44" xfId="0" applyNumberFormat="1" applyFont="1" applyFill="1" applyBorder="1" applyAlignment="1" applyProtection="1">
      <alignment horizontal="center"/>
      <protection hidden="1"/>
    </xf>
    <xf numFmtId="0" fontId="16" fillId="0" borderId="36" xfId="0" applyNumberFormat="1" applyFont="1" applyFill="1" applyBorder="1" applyAlignment="1" applyProtection="1">
      <alignment horizontal="center"/>
      <protection hidden="1"/>
    </xf>
    <xf numFmtId="0" fontId="16" fillId="0" borderId="5" xfId="0" applyNumberFormat="1" applyFont="1" applyFill="1" applyBorder="1" applyAlignment="1" applyProtection="1">
      <alignment horizontal="center"/>
      <protection hidden="1"/>
    </xf>
    <xf numFmtId="0" fontId="16" fillId="0" borderId="59" xfId="0" applyFont="1" applyBorder="1" applyAlignment="1" applyProtection="1">
      <alignment horizontal="center" vertical="center" wrapText="1"/>
      <protection hidden="1"/>
    </xf>
    <xf numFmtId="0" fontId="16" fillId="0" borderId="58" xfId="0" applyNumberFormat="1" applyFont="1" applyBorder="1" applyAlignment="1" applyProtection="1">
      <alignment horizontal="center"/>
      <protection hidden="1"/>
    </xf>
    <xf numFmtId="0" fontId="16" fillId="0" borderId="38" xfId="0" applyNumberFormat="1" applyFont="1" applyBorder="1" applyAlignment="1" applyProtection="1">
      <alignment horizontal="center"/>
      <protection hidden="1"/>
    </xf>
    <xf numFmtId="0" fontId="7" fillId="0" borderId="60" xfId="0" applyNumberFormat="1" applyFont="1" applyBorder="1" applyAlignment="1" applyProtection="1">
      <alignment horizontal="center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6" fillId="0" borderId="5" xfId="0" applyNumberFormat="1" applyFont="1" applyBorder="1" applyAlignment="1" applyProtection="1">
      <alignment horizontal="center"/>
      <protection hidden="1"/>
    </xf>
    <xf numFmtId="0" fontId="16" fillId="0" borderId="21" xfId="0" applyNumberFormat="1" applyFont="1" applyBorder="1" applyAlignment="1" applyProtection="1">
      <alignment horizontal="center"/>
      <protection hidden="1"/>
    </xf>
    <xf numFmtId="0" fontId="7" fillId="0" borderId="7" xfId="0" applyNumberFormat="1" applyFont="1" applyBorder="1" applyAlignment="1" applyProtection="1">
      <alignment horizontal="center"/>
      <protection hidden="1"/>
    </xf>
    <xf numFmtId="49" fontId="17" fillId="0" borderId="0" xfId="0" applyNumberFormat="1" applyFont="1" applyBorder="1" applyAlignment="1" applyProtection="1">
      <alignment horizontal="left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68" fillId="0" borderId="0" xfId="0" applyNumberFormat="1" applyFont="1" applyBorder="1" applyAlignment="1" applyProtection="1">
      <alignment horizontal="left"/>
      <protection hidden="1"/>
    </xf>
    <xf numFmtId="49" fontId="69" fillId="0" borderId="0" xfId="0" applyNumberFormat="1" applyFont="1" applyBorder="1" applyAlignment="1" applyProtection="1">
      <alignment horizontal="left" vertical="top"/>
      <protection hidden="1"/>
    </xf>
    <xf numFmtId="49" fontId="86" fillId="0" borderId="0" xfId="0" applyNumberFormat="1" applyFont="1" applyBorder="1" applyAlignment="1" applyProtection="1">
      <alignment horizontal="left"/>
      <protection hidden="1"/>
    </xf>
    <xf numFmtId="0" fontId="32" fillId="3" borderId="53" xfId="0" applyFont="1" applyFill="1" applyBorder="1" applyAlignment="1" applyProtection="1">
      <alignment shrinkToFit="1"/>
      <protection hidden="1"/>
    </xf>
    <xf numFmtId="49" fontId="49" fillId="0" borderId="57" xfId="0" applyNumberFormat="1" applyFont="1" applyFill="1" applyBorder="1" applyAlignment="1" applyProtection="1">
      <alignment horizontal="left" wrapText="1"/>
      <protection locked="0"/>
    </xf>
    <xf numFmtId="0" fontId="48" fillId="3" borderId="21" xfId="0" applyFont="1" applyFill="1" applyBorder="1" applyAlignment="1" applyProtection="1">
      <alignment horizontal="left" vertical="center" shrinkToFit="1"/>
      <protection hidden="1"/>
    </xf>
    <xf numFmtId="49" fontId="36" fillId="0" borderId="22" xfId="0" applyNumberFormat="1" applyFont="1" applyFill="1" applyBorder="1" applyAlignment="1" applyProtection="1">
      <alignment vertical="center" wrapText="1"/>
      <protection locked="0"/>
    </xf>
    <xf numFmtId="0" fontId="50" fillId="8" borderId="19" xfId="0" applyFont="1" applyFill="1" applyBorder="1" applyAlignment="1" applyProtection="1">
      <alignment shrinkToFit="1"/>
      <protection hidden="1"/>
    </xf>
    <xf numFmtId="49" fontId="69" fillId="0" borderId="0" xfId="0" applyNumberFormat="1" applyFont="1" applyBorder="1" applyAlignment="1" applyProtection="1">
      <alignment vertical="top"/>
      <protection hidden="1"/>
    </xf>
    <xf numFmtId="49" fontId="55" fillId="0" borderId="28" xfId="0" applyNumberFormat="1" applyFont="1" applyBorder="1" applyAlignment="1" applyProtection="1">
      <alignment horizontal="left" vertical="top" wrapText="1"/>
      <protection hidden="1"/>
    </xf>
    <xf numFmtId="49" fontId="55" fillId="0" borderId="24" xfId="0" applyNumberFormat="1" applyFont="1" applyBorder="1" applyAlignment="1" applyProtection="1">
      <alignment horizontal="left" vertical="center" wrapText="1"/>
      <protection hidden="1"/>
    </xf>
    <xf numFmtId="49" fontId="33" fillId="12" borderId="12" xfId="0" applyNumberFormat="1" applyFont="1" applyFill="1" applyBorder="1" applyAlignment="1" applyProtection="1">
      <alignment horizontal="left" vertical="center" wrapText="1"/>
      <protection hidden="1"/>
    </xf>
    <xf numFmtId="0" fontId="33" fillId="13" borderId="12" xfId="0" applyFont="1" applyFill="1" applyBorder="1" applyAlignment="1" applyProtection="1">
      <alignment horizontal="left" vertical="center"/>
      <protection hidden="1"/>
    </xf>
    <xf numFmtId="49" fontId="33" fillId="13" borderId="12" xfId="0" applyNumberFormat="1" applyFont="1" applyFill="1" applyBorder="1" applyAlignment="1" applyProtection="1">
      <alignment horizontal="left" vertical="center" wrapText="1"/>
      <protection hidden="1"/>
    </xf>
    <xf numFmtId="49" fontId="67" fillId="13" borderId="12" xfId="0" applyNumberFormat="1" applyFont="1" applyFill="1" applyBorder="1" applyAlignment="1" applyProtection="1">
      <alignment horizontal="left" vertical="top"/>
      <protection hidden="1"/>
    </xf>
    <xf numFmtId="49" fontId="33" fillId="13" borderId="12" xfId="0" applyNumberFormat="1" applyFont="1" applyFill="1" applyBorder="1" applyAlignment="1" applyProtection="1">
      <alignment horizontal="left" vertical="top" wrapText="1"/>
      <protection hidden="1"/>
    </xf>
    <xf numFmtId="164" fontId="3" fillId="13" borderId="11" xfId="0" applyNumberFormat="1" applyFont="1" applyFill="1" applyBorder="1" applyAlignment="1" applyProtection="1">
      <alignment horizontal="center" vertical="center"/>
      <protection hidden="1"/>
    </xf>
    <xf numFmtId="49" fontId="57" fillId="12" borderId="12" xfId="0" applyNumberFormat="1" applyFont="1" applyFill="1" applyBorder="1" applyAlignment="1" applyProtection="1">
      <alignment horizontal="left" vertical="center"/>
      <protection hidden="1"/>
    </xf>
    <xf numFmtId="49" fontId="33" fillId="12" borderId="12" xfId="0" applyNumberFormat="1" applyFont="1" applyFill="1" applyBorder="1" applyAlignment="1" applyProtection="1">
      <alignment horizontal="center" vertical="center" wrapText="1"/>
      <protection hidden="1"/>
    </xf>
    <xf numFmtId="164" fontId="58" fillId="12" borderId="12" xfId="0" applyNumberFormat="1" applyFont="1" applyFill="1" applyBorder="1" applyAlignment="1" applyProtection="1">
      <alignment horizontal="center" vertical="center"/>
      <protection hidden="1"/>
    </xf>
    <xf numFmtId="164" fontId="59" fillId="11" borderId="26" xfId="0" applyNumberFormat="1" applyFont="1" applyFill="1" applyBorder="1" applyAlignment="1" applyProtection="1">
      <alignment horizontal="center" vertical="center"/>
      <protection hidden="1"/>
    </xf>
    <xf numFmtId="49" fontId="33" fillId="3" borderId="12" xfId="0" applyNumberFormat="1" applyFont="1" applyFill="1" applyBorder="1" applyAlignment="1" applyProtection="1">
      <alignment horizontal="left" vertical="center" wrapText="1"/>
      <protection hidden="1"/>
    </xf>
    <xf numFmtId="0" fontId="60" fillId="0" borderId="0" xfId="0" applyFont="1" applyAlignment="1" applyProtection="1">
      <alignment vertical="top"/>
      <protection hidden="1"/>
    </xf>
    <xf numFmtId="49" fontId="55" fillId="0" borderId="24" xfId="0" applyNumberFormat="1" applyFont="1" applyBorder="1" applyAlignment="1" applyProtection="1">
      <alignment horizontal="left" vertical="center"/>
      <protection hidden="1"/>
    </xf>
    <xf numFmtId="49" fontId="57" fillId="0" borderId="24" xfId="0" applyNumberFormat="1" applyFont="1" applyBorder="1" applyAlignment="1" applyProtection="1">
      <alignment horizontal="left" vertical="center"/>
      <protection hidden="1"/>
    </xf>
    <xf numFmtId="1" fontId="3" fillId="0" borderId="24" xfId="0" applyNumberFormat="1" applyFont="1" applyBorder="1" applyAlignment="1" applyProtection="1">
      <alignment horizontal="center" vertical="center" wrapText="1"/>
      <protection hidden="1"/>
    </xf>
    <xf numFmtId="0" fontId="59" fillId="0" borderId="0" xfId="0" applyFont="1" applyFill="1" applyAlignment="1" applyProtection="1">
      <protection hidden="1"/>
    </xf>
    <xf numFmtId="0" fontId="60" fillId="0" borderId="0" xfId="0" applyFont="1" applyFill="1" applyAlignment="1" applyProtection="1">
      <protection hidden="1"/>
    </xf>
    <xf numFmtId="0" fontId="55" fillId="14" borderId="12" xfId="0" applyFont="1" applyFill="1" applyBorder="1" applyAlignment="1" applyProtection="1">
      <protection hidden="1"/>
    </xf>
    <xf numFmtId="164" fontId="3" fillId="14" borderId="11" xfId="0" applyNumberFormat="1" applyFont="1" applyFill="1" applyBorder="1" applyAlignment="1" applyProtection="1">
      <alignment horizontal="center" vertical="center"/>
      <protection hidden="1"/>
    </xf>
    <xf numFmtId="0" fontId="3" fillId="14" borderId="12" xfId="0" applyFont="1" applyFill="1" applyBorder="1" applyAlignment="1" applyProtection="1">
      <alignment wrapText="1"/>
      <protection hidden="1"/>
    </xf>
    <xf numFmtId="49" fontId="33" fillId="3" borderId="12" xfId="0" applyNumberFormat="1" applyFont="1" applyFill="1" applyBorder="1" applyAlignment="1" applyProtection="1">
      <alignment vertical="center"/>
      <protection hidden="1"/>
    </xf>
    <xf numFmtId="164" fontId="58" fillId="13" borderId="12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right"/>
      <protection hidden="1"/>
    </xf>
    <xf numFmtId="49" fontId="89" fillId="0" borderId="0" xfId="0" applyNumberFormat="1" applyFont="1" applyBorder="1" applyAlignment="1" applyProtection="1">
      <alignment vertical="top"/>
      <protection hidden="1"/>
    </xf>
    <xf numFmtId="0" fontId="58" fillId="0" borderId="0" xfId="0" applyFont="1" applyBorder="1" applyAlignment="1" applyProtection="1">
      <alignment horizontal="left"/>
      <protection hidden="1"/>
    </xf>
    <xf numFmtId="49" fontId="57" fillId="0" borderId="26" xfId="0" applyNumberFormat="1" applyFont="1" applyBorder="1" applyAlignment="1" applyProtection="1">
      <alignment horizontal="left" vertical="center"/>
      <protection hidden="1"/>
    </xf>
    <xf numFmtId="164" fontId="59" fillId="11" borderId="67" xfId="0" applyNumberFormat="1" applyFont="1" applyFill="1" applyBorder="1" applyAlignment="1" applyProtection="1">
      <alignment horizontal="center" vertical="center"/>
      <protection hidden="1"/>
    </xf>
    <xf numFmtId="49" fontId="57" fillId="0" borderId="25" xfId="0" applyNumberFormat="1" applyFont="1" applyBorder="1" applyAlignment="1" applyProtection="1">
      <alignment horizontal="left" vertical="center"/>
      <protection hidden="1"/>
    </xf>
    <xf numFmtId="164" fontId="59" fillId="11" borderId="25" xfId="0" applyNumberFormat="1" applyFont="1" applyFill="1" applyBorder="1" applyAlignment="1" applyProtection="1">
      <alignment horizontal="center" vertical="center"/>
      <protection hidden="1"/>
    </xf>
    <xf numFmtId="164" fontId="59" fillId="11" borderId="66" xfId="0" applyNumberFormat="1" applyFont="1" applyFill="1" applyBorder="1" applyAlignment="1" applyProtection="1">
      <alignment horizontal="center" vertical="center"/>
      <protection hidden="1"/>
    </xf>
    <xf numFmtId="164" fontId="3" fillId="14" borderId="12" xfId="0" applyNumberFormat="1" applyFont="1" applyFill="1" applyBorder="1" applyAlignment="1" applyProtection="1">
      <alignment horizontal="center" vertical="center"/>
      <protection hidden="1"/>
    </xf>
    <xf numFmtId="49" fontId="55" fillId="0" borderId="26" xfId="0" applyNumberFormat="1" applyFont="1" applyBorder="1" applyAlignment="1" applyProtection="1">
      <alignment horizontal="center" vertical="center" wrapText="1"/>
      <protection locked="0" hidden="1"/>
    </xf>
    <xf numFmtId="49" fontId="55" fillId="0" borderId="24" xfId="0" applyNumberFormat="1" applyFont="1" applyBorder="1" applyAlignment="1" applyProtection="1">
      <alignment horizontal="left" vertical="center" wrapText="1"/>
      <protection locked="0" hidden="1"/>
    </xf>
    <xf numFmtId="49" fontId="55" fillId="0" borderId="24" xfId="0" applyNumberFormat="1" applyFont="1" applyBorder="1" applyAlignment="1" applyProtection="1">
      <alignment horizontal="center" vertical="center" wrapText="1"/>
      <protection locked="0" hidden="1"/>
    </xf>
    <xf numFmtId="49" fontId="55" fillId="0" borderId="25" xfId="0" applyNumberFormat="1" applyFont="1" applyBorder="1" applyAlignment="1" applyProtection="1">
      <alignment horizontal="center" vertical="center" wrapText="1"/>
      <protection locked="0" hidden="1"/>
    </xf>
    <xf numFmtId="164" fontId="59" fillId="0" borderId="68" xfId="0" applyNumberFormat="1" applyFont="1" applyBorder="1" applyAlignment="1" applyProtection="1">
      <alignment horizontal="center" vertical="center"/>
      <protection locked="0" hidden="1"/>
    </xf>
    <xf numFmtId="164" fontId="59" fillId="0" borderId="26" xfId="0" applyNumberFormat="1" applyFont="1" applyBorder="1" applyAlignment="1" applyProtection="1">
      <alignment horizontal="center" vertical="center"/>
      <protection locked="0" hidden="1"/>
    </xf>
    <xf numFmtId="164" fontId="59" fillId="0" borderId="67" xfId="0" applyNumberFormat="1" applyFont="1" applyBorder="1" applyAlignment="1" applyProtection="1">
      <alignment horizontal="center" vertical="center"/>
      <protection locked="0" hidden="1"/>
    </xf>
    <xf numFmtId="164" fontId="59" fillId="0" borderId="35" xfId="0" applyNumberFormat="1" applyFont="1" applyBorder="1" applyAlignment="1" applyProtection="1">
      <alignment horizontal="center" vertical="center"/>
      <protection locked="0" hidden="1"/>
    </xf>
    <xf numFmtId="164" fontId="59" fillId="0" borderId="24" xfId="0" applyNumberFormat="1" applyFont="1" applyBorder="1" applyAlignment="1" applyProtection="1">
      <alignment horizontal="center" vertical="center"/>
      <protection locked="0" hidden="1"/>
    </xf>
    <xf numFmtId="164" fontId="59" fillId="0" borderId="32" xfId="0" applyNumberFormat="1" applyFont="1" applyBorder="1" applyAlignment="1" applyProtection="1">
      <alignment horizontal="center" vertical="center"/>
      <protection locked="0" hidden="1"/>
    </xf>
    <xf numFmtId="164" fontId="59" fillId="0" borderId="54" xfId="0" applyNumberFormat="1" applyFont="1" applyBorder="1" applyAlignment="1" applyProtection="1">
      <alignment horizontal="center" vertical="center"/>
      <protection locked="0" hidden="1"/>
    </xf>
    <xf numFmtId="164" fontId="59" fillId="0" borderId="25" xfId="0" applyNumberFormat="1" applyFont="1" applyBorder="1" applyAlignment="1" applyProtection="1">
      <alignment horizontal="center" vertical="center"/>
      <protection locked="0" hidden="1"/>
    </xf>
    <xf numFmtId="164" fontId="59" fillId="0" borderId="66" xfId="0" applyNumberFormat="1" applyFont="1" applyBorder="1" applyAlignment="1" applyProtection="1">
      <alignment horizontal="center" vertical="center"/>
      <protection locked="0" hidden="1"/>
    </xf>
    <xf numFmtId="1" fontId="3" fillId="0" borderId="26" xfId="0" applyNumberFormat="1" applyFont="1" applyBorder="1" applyAlignment="1" applyProtection="1">
      <alignment horizontal="center" vertical="center" wrapText="1"/>
      <protection locked="0" hidden="1"/>
    </xf>
    <xf numFmtId="1" fontId="3" fillId="0" borderId="24" xfId="0" applyNumberFormat="1" applyFont="1" applyBorder="1" applyAlignment="1" applyProtection="1">
      <alignment horizontal="center" vertical="center" wrapText="1"/>
      <protection locked="0" hidden="1"/>
    </xf>
    <xf numFmtId="1" fontId="3" fillId="0" borderId="25" xfId="0" applyNumberFormat="1" applyFont="1" applyBorder="1" applyAlignment="1" applyProtection="1">
      <alignment horizontal="center" vertical="center" wrapText="1"/>
      <protection locked="0" hidden="1"/>
    </xf>
    <xf numFmtId="164" fontId="59" fillId="0" borderId="35" xfId="0" applyNumberFormat="1" applyFont="1" applyFill="1" applyBorder="1" applyAlignment="1" applyProtection="1">
      <alignment horizontal="center" vertical="center"/>
      <protection locked="0" hidden="1"/>
    </xf>
    <xf numFmtId="164" fontId="59" fillId="0" borderId="24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4" xfId="0" applyFont="1" applyFill="1" applyBorder="1" applyAlignment="1" applyProtection="1">
      <alignment horizontal="center" vertical="center" wrapText="1"/>
      <protection locked="0" hidden="1"/>
    </xf>
    <xf numFmtId="0" fontId="3" fillId="0" borderId="12" xfId="0" applyFont="1" applyBorder="1" applyAlignment="1" applyProtection="1">
      <alignment wrapText="1"/>
      <protection locked="0" hidden="1"/>
    </xf>
    <xf numFmtId="0" fontId="3" fillId="0" borderId="12" xfId="0" applyFont="1" applyFill="1" applyBorder="1" applyAlignment="1" applyProtection="1">
      <alignment horizontal="center" vertical="center" wrapText="1"/>
      <protection locked="0" hidden="1"/>
    </xf>
    <xf numFmtId="0" fontId="33" fillId="0" borderId="0" xfId="0" applyFont="1" applyAlignment="1" applyProtection="1">
      <protection hidden="1"/>
    </xf>
    <xf numFmtId="0" fontId="33" fillId="13" borderId="29" xfId="0" applyFont="1" applyFill="1" applyBorder="1" applyAlignment="1" applyProtection="1">
      <alignment horizontal="left" vertical="center"/>
      <protection hidden="1"/>
    </xf>
    <xf numFmtId="49" fontId="33" fillId="13" borderId="29" xfId="0" applyNumberFormat="1" applyFont="1" applyFill="1" applyBorder="1" applyAlignment="1" applyProtection="1">
      <alignment horizontal="left" vertical="center" wrapText="1"/>
      <protection hidden="1"/>
    </xf>
    <xf numFmtId="49" fontId="67" fillId="13" borderId="29" xfId="0" applyNumberFormat="1" applyFont="1" applyFill="1" applyBorder="1" applyAlignment="1" applyProtection="1">
      <alignment horizontal="left" vertical="top"/>
      <protection hidden="1"/>
    </xf>
    <xf numFmtId="49" fontId="33" fillId="13" borderId="29" xfId="0" applyNumberFormat="1" applyFont="1" applyFill="1" applyBorder="1" applyAlignment="1" applyProtection="1">
      <alignment horizontal="left" vertical="top" wrapText="1"/>
      <protection hidden="1"/>
    </xf>
    <xf numFmtId="164" fontId="58" fillId="13" borderId="29" xfId="0" applyNumberFormat="1" applyFont="1" applyFill="1" applyBorder="1" applyAlignment="1" applyProtection="1">
      <alignment horizontal="center" vertical="center"/>
      <protection hidden="1"/>
    </xf>
    <xf numFmtId="0" fontId="58" fillId="13" borderId="29" xfId="0" applyNumberFormat="1" applyFont="1" applyFill="1" applyBorder="1" applyAlignment="1" applyProtection="1">
      <alignment horizontal="center" vertical="center"/>
      <protection hidden="1"/>
    </xf>
    <xf numFmtId="49" fontId="33" fillId="12" borderId="29" xfId="0" applyNumberFormat="1" applyFont="1" applyFill="1" applyBorder="1" applyAlignment="1" applyProtection="1">
      <alignment horizontal="left" vertical="center"/>
      <protection hidden="1"/>
    </xf>
    <xf numFmtId="49" fontId="33" fillId="12" borderId="29" xfId="0" applyNumberFormat="1" applyFont="1" applyFill="1" applyBorder="1" applyAlignment="1" applyProtection="1">
      <alignment horizontal="left" vertical="center" wrapText="1"/>
      <protection hidden="1"/>
    </xf>
    <xf numFmtId="49" fontId="67" fillId="12" borderId="29" xfId="0" applyNumberFormat="1" applyFont="1" applyFill="1" applyBorder="1" applyAlignment="1" applyProtection="1">
      <alignment horizontal="left" vertical="top"/>
      <protection hidden="1"/>
    </xf>
    <xf numFmtId="49" fontId="33" fillId="12" borderId="29" xfId="0" applyNumberFormat="1" applyFont="1" applyFill="1" applyBorder="1" applyAlignment="1" applyProtection="1">
      <alignment horizontal="left" vertical="top" wrapText="1"/>
      <protection hidden="1"/>
    </xf>
    <xf numFmtId="164" fontId="58" fillId="12" borderId="29" xfId="0" applyNumberFormat="1" applyFont="1" applyFill="1" applyBorder="1" applyAlignment="1" applyProtection="1">
      <alignment horizontal="center" vertical="center"/>
      <protection hidden="1"/>
    </xf>
    <xf numFmtId="0" fontId="58" fillId="12" borderId="29" xfId="0" applyNumberFormat="1" applyFont="1" applyFill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wrapText="1"/>
      <protection hidden="1"/>
    </xf>
    <xf numFmtId="164" fontId="59" fillId="11" borderId="24" xfId="0" applyNumberFormat="1" applyFont="1" applyFill="1" applyBorder="1" applyAlignment="1" applyProtection="1">
      <alignment horizontal="center" vertical="center" wrapText="1"/>
      <protection hidden="1"/>
    </xf>
    <xf numFmtId="164" fontId="59" fillId="11" borderId="28" xfId="0" applyNumberFormat="1" applyFont="1" applyFill="1" applyBorder="1" applyAlignment="1" applyProtection="1">
      <alignment horizontal="center" vertical="center" wrapText="1"/>
      <protection hidden="1"/>
    </xf>
    <xf numFmtId="164" fontId="59" fillId="0" borderId="35" xfId="0" applyNumberFormat="1" applyFont="1" applyBorder="1" applyAlignment="1" applyProtection="1">
      <alignment horizontal="center" vertical="center" wrapText="1"/>
      <protection locked="0" hidden="1"/>
    </xf>
    <xf numFmtId="164" fontId="59" fillId="0" borderId="24" xfId="0" applyNumberFormat="1" applyFont="1" applyBorder="1" applyAlignment="1" applyProtection="1">
      <alignment horizontal="center" vertical="center" wrapText="1"/>
      <protection locked="0" hidden="1"/>
    </xf>
    <xf numFmtId="164" fontId="59" fillId="0" borderId="32" xfId="0" applyNumberFormat="1" applyFont="1" applyBorder="1" applyAlignment="1" applyProtection="1">
      <alignment horizontal="center" vertical="center" wrapText="1"/>
      <protection locked="0" hidden="1"/>
    </xf>
    <xf numFmtId="164" fontId="59" fillId="0" borderId="35" xfId="0" applyNumberFormat="1" applyFont="1" applyFill="1" applyBorder="1" applyAlignment="1" applyProtection="1">
      <alignment horizontal="center" vertical="center" wrapText="1"/>
      <protection locked="0" hidden="1"/>
    </xf>
    <xf numFmtId="164" fontId="59" fillId="0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60" fillId="0" borderId="0" xfId="0" applyFont="1" applyAlignment="1" applyProtection="1">
      <alignment vertical="top" wrapText="1"/>
      <protection hidden="1"/>
    </xf>
    <xf numFmtId="49" fontId="55" fillId="0" borderId="28" xfId="0" applyNumberFormat="1" applyFont="1" applyBorder="1" applyAlignment="1" applyProtection="1">
      <alignment horizontal="left" vertical="center"/>
      <protection hidden="1"/>
    </xf>
    <xf numFmtId="49" fontId="55" fillId="0" borderId="28" xfId="0" applyNumberFormat="1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wrapText="1"/>
      <protection locked="0" hidden="1"/>
    </xf>
    <xf numFmtId="49" fontId="55" fillId="0" borderId="24" xfId="0" applyNumberFormat="1" applyFont="1" applyBorder="1" applyAlignment="1" applyProtection="1">
      <alignment horizontal="left" vertical="center" wrapText="1"/>
      <protection locked="0"/>
    </xf>
    <xf numFmtId="0" fontId="59" fillId="0" borderId="0" xfId="0" applyFont="1" applyAlignment="1" applyProtection="1">
      <protection locked="0"/>
    </xf>
    <xf numFmtId="0" fontId="92" fillId="0" borderId="0" xfId="0" applyFont="1" applyAlignment="1" applyProtection="1">
      <alignment horizontal="center" vertical="center"/>
      <protection locked="0"/>
    </xf>
    <xf numFmtId="0" fontId="92" fillId="0" borderId="0" xfId="0" applyFont="1" applyAlignment="1" applyProtection="1">
      <alignment horizontal="left" vertical="center"/>
      <protection locked="0"/>
    </xf>
    <xf numFmtId="0" fontId="59" fillId="0" borderId="0" xfId="0" applyFont="1" applyAlignment="1" applyProtection="1">
      <alignment vertical="top"/>
      <protection locked="0"/>
    </xf>
    <xf numFmtId="49" fontId="55" fillId="0" borderId="26" xfId="0" applyNumberFormat="1" applyFont="1" applyBorder="1" applyAlignment="1" applyProtection="1">
      <alignment horizontal="left" vertical="center" wrapText="1"/>
      <protection locked="0"/>
    </xf>
    <xf numFmtId="49" fontId="55" fillId="0" borderId="25" xfId="0" applyNumberFormat="1" applyFont="1" applyBorder="1" applyAlignment="1" applyProtection="1">
      <alignment horizontal="left" vertical="center" wrapText="1"/>
      <protection locked="0"/>
    </xf>
    <xf numFmtId="49" fontId="55" fillId="0" borderId="28" xfId="0" applyNumberFormat="1" applyFont="1" applyBorder="1" applyAlignment="1" applyProtection="1">
      <alignment horizontal="left" vertical="center" wrapText="1"/>
      <protection locked="0"/>
    </xf>
    <xf numFmtId="49" fontId="55" fillId="0" borderId="28" xfId="0" applyNumberFormat="1" applyFont="1" applyBorder="1" applyAlignment="1" applyProtection="1">
      <alignment horizontal="center" vertical="center" wrapText="1"/>
      <protection locked="0" hidden="1"/>
    </xf>
    <xf numFmtId="164" fontId="59" fillId="0" borderId="34" xfId="0" applyNumberFormat="1" applyFont="1" applyBorder="1" applyAlignment="1" applyProtection="1">
      <alignment horizontal="center" vertical="center"/>
      <protection locked="0" hidden="1"/>
    </xf>
    <xf numFmtId="164" fontId="59" fillId="0" borderId="28" xfId="0" applyNumberFormat="1" applyFont="1" applyBorder="1" applyAlignment="1" applyProtection="1">
      <alignment horizontal="center" vertical="center"/>
      <protection locked="0" hidden="1"/>
    </xf>
    <xf numFmtId="164" fontId="59" fillId="0" borderId="33" xfId="0" applyNumberFormat="1" applyFont="1" applyBorder="1" applyAlignment="1" applyProtection="1">
      <alignment horizontal="center" vertical="center"/>
      <protection locked="0" hidden="1"/>
    </xf>
    <xf numFmtId="1" fontId="3" fillId="0" borderId="28" xfId="0" applyNumberFormat="1" applyFont="1" applyBorder="1" applyAlignment="1" applyProtection="1">
      <alignment horizontal="center" vertical="center" wrapText="1"/>
      <protection locked="0" hidden="1"/>
    </xf>
    <xf numFmtId="164" fontId="59" fillId="0" borderId="25" xfId="0" applyNumberFormat="1" applyFont="1" applyBorder="1" applyAlignment="1" applyProtection="1">
      <alignment horizontal="center" vertical="center"/>
      <protection hidden="1"/>
    </xf>
    <xf numFmtId="49" fontId="9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9" fillId="0" borderId="42" xfId="0" applyNumberFormat="1" applyFont="1" applyBorder="1" applyAlignment="1" applyProtection="1">
      <alignment horizontal="center" vertical="center"/>
      <protection hidden="1"/>
    </xf>
    <xf numFmtId="49" fontId="9" fillId="0" borderId="0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NumberFormat="1" applyFont="1" applyBorder="1" applyAlignment="1" applyProtection="1">
      <alignment horizontal="center" vertical="center" wrapText="1"/>
      <protection hidden="1"/>
    </xf>
    <xf numFmtId="0" fontId="9" fillId="0" borderId="42" xfId="0" applyNumberFormat="1" applyFont="1" applyBorder="1" applyAlignment="1" applyProtection="1">
      <alignment horizontal="center" vertical="center" wrapText="1"/>
      <protection hidden="1"/>
    </xf>
    <xf numFmtId="1" fontId="16" fillId="0" borderId="30" xfId="0" applyNumberFormat="1" applyFont="1" applyBorder="1" applyAlignment="1" applyProtection="1">
      <alignment horizontal="center"/>
      <protection hidden="1"/>
    </xf>
    <xf numFmtId="1" fontId="16" fillId="0" borderId="11" xfId="0" applyNumberFormat="1" applyFont="1" applyBorder="1" applyAlignment="1" applyProtection="1">
      <alignment horizontal="center"/>
      <protection hidden="1"/>
    </xf>
    <xf numFmtId="164" fontId="16" fillId="0" borderId="30" xfId="0" applyNumberFormat="1" applyFont="1" applyBorder="1" applyAlignment="1" applyProtection="1">
      <alignment horizontal="center"/>
      <protection hidden="1"/>
    </xf>
    <xf numFmtId="164" fontId="16" fillId="0" borderId="31" xfId="0" applyNumberFormat="1" applyFont="1" applyBorder="1" applyAlignment="1" applyProtection="1">
      <alignment horizontal="center"/>
      <protection hidden="1"/>
    </xf>
    <xf numFmtId="164" fontId="16" fillId="0" borderId="11" xfId="0" applyNumberFormat="1" applyFont="1" applyBorder="1" applyAlignment="1" applyProtection="1">
      <alignment horizontal="center"/>
      <protection hidden="1"/>
    </xf>
    <xf numFmtId="1" fontId="16" fillId="0" borderId="31" xfId="0" applyNumberFormat="1" applyFont="1" applyBorder="1" applyAlignment="1" applyProtection="1">
      <alignment horizontal="center"/>
      <protection hidden="1"/>
    </xf>
    <xf numFmtId="1" fontId="16" fillId="5" borderId="12" xfId="0" applyNumberFormat="1" applyFont="1" applyFill="1" applyBorder="1" applyAlignment="1" applyProtection="1">
      <alignment horizontal="center"/>
      <protection hidden="1"/>
    </xf>
    <xf numFmtId="0" fontId="16" fillId="0" borderId="30" xfId="0" applyNumberFormat="1" applyFont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1" fontId="16" fillId="0" borderId="12" xfId="0" applyNumberFormat="1" applyFont="1" applyBorder="1" applyAlignment="1" applyProtection="1">
      <alignment horizontal="center"/>
      <protection hidden="1"/>
    </xf>
    <xf numFmtId="1" fontId="16" fillId="6" borderId="12" xfId="0" applyNumberFormat="1" applyFont="1" applyFill="1" applyBorder="1" applyAlignment="1" applyProtection="1">
      <alignment horizontal="center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top"/>
      <protection hidden="1"/>
    </xf>
    <xf numFmtId="1" fontId="16" fillId="5" borderId="30" xfId="0" applyNumberFormat="1" applyFont="1" applyFill="1" applyBorder="1" applyAlignment="1" applyProtection="1">
      <alignment horizontal="center"/>
      <protection hidden="1"/>
    </xf>
    <xf numFmtId="1" fontId="16" fillId="5" borderId="31" xfId="0" applyNumberFormat="1" applyFont="1" applyFill="1" applyBorder="1" applyAlignment="1" applyProtection="1">
      <alignment horizontal="center"/>
      <protection hidden="1"/>
    </xf>
    <xf numFmtId="1" fontId="16" fillId="5" borderId="11" xfId="0" applyNumberFormat="1" applyFont="1" applyFill="1" applyBorder="1" applyAlignment="1" applyProtection="1">
      <alignment horizontal="center"/>
      <protection hidden="1"/>
    </xf>
    <xf numFmtId="0" fontId="16" fillId="5" borderId="30" xfId="0" applyNumberFormat="1" applyFont="1" applyFill="1" applyBorder="1" applyAlignment="1" applyProtection="1">
      <alignment horizontal="center"/>
      <protection hidden="1"/>
    </xf>
    <xf numFmtId="0" fontId="28" fillId="5" borderId="11" xfId="0" applyFont="1" applyFill="1" applyBorder="1" applyAlignment="1" applyProtection="1">
      <alignment horizontal="center"/>
      <protection hidden="1"/>
    </xf>
    <xf numFmtId="49" fontId="9" fillId="0" borderId="52" xfId="0" applyNumberFormat="1" applyFont="1" applyBorder="1" applyAlignment="1" applyProtection="1">
      <alignment horizontal="center"/>
      <protection hidden="1"/>
    </xf>
    <xf numFmtId="49" fontId="9" fillId="0" borderId="0" xfId="0" applyNumberFormat="1" applyFont="1" applyBorder="1" applyAlignment="1" applyProtection="1">
      <alignment horizontal="center"/>
      <protection hidden="1"/>
    </xf>
    <xf numFmtId="49" fontId="9" fillId="0" borderId="10" xfId="0" applyNumberFormat="1" applyFont="1" applyBorder="1" applyAlignment="1" applyProtection="1">
      <alignment horizontal="center"/>
      <protection hidden="1"/>
    </xf>
    <xf numFmtId="49" fontId="15" fillId="0" borderId="61" xfId="0" applyNumberFormat="1" applyFont="1" applyBorder="1" applyAlignment="1" applyProtection="1">
      <alignment horizontal="left" wrapText="1"/>
      <protection hidden="1"/>
    </xf>
    <xf numFmtId="49" fontId="15" fillId="0" borderId="63" xfId="0" applyNumberFormat="1" applyFont="1" applyBorder="1" applyAlignment="1" applyProtection="1">
      <alignment horizontal="left" wrapText="1"/>
      <protection hidden="1"/>
    </xf>
    <xf numFmtId="49" fontId="15" fillId="0" borderId="50" xfId="0" applyNumberFormat="1" applyFont="1" applyBorder="1" applyAlignment="1" applyProtection="1">
      <alignment horizontal="left" wrapText="1"/>
      <protection hidden="1"/>
    </xf>
    <xf numFmtId="49" fontId="20" fillId="0" borderId="61" xfId="0" applyNumberFormat="1" applyFont="1" applyBorder="1" applyAlignment="1" applyProtection="1">
      <alignment horizontal="center" vertical="center"/>
      <protection hidden="1"/>
    </xf>
    <xf numFmtId="49" fontId="20" fillId="0" borderId="63" xfId="0" applyNumberFormat="1" applyFont="1" applyBorder="1" applyAlignment="1" applyProtection="1">
      <alignment horizontal="center" vertical="center"/>
      <protection hidden="1"/>
    </xf>
    <xf numFmtId="49" fontId="20" fillId="0" borderId="50" xfId="0" applyNumberFormat="1" applyFont="1" applyBorder="1" applyAlignment="1" applyProtection="1">
      <alignment horizontal="center" vertical="center"/>
      <protection hidden="1"/>
    </xf>
    <xf numFmtId="49" fontId="15" fillId="0" borderId="52" xfId="0" applyNumberFormat="1" applyFont="1" applyBorder="1" applyAlignment="1" applyProtection="1">
      <alignment horizontal="left" wrapText="1"/>
      <protection hidden="1"/>
    </xf>
    <xf numFmtId="49" fontId="15" fillId="0" borderId="0" xfId="0" applyNumberFormat="1" applyFont="1" applyBorder="1" applyAlignment="1" applyProtection="1">
      <alignment horizontal="left" wrapText="1"/>
      <protection hidden="1"/>
    </xf>
    <xf numFmtId="49" fontId="15" fillId="0" borderId="10" xfId="0" applyNumberFormat="1" applyFont="1" applyBorder="1" applyAlignment="1" applyProtection="1">
      <alignment horizontal="left" wrapText="1"/>
      <protection hidden="1"/>
    </xf>
    <xf numFmtId="49" fontId="9" fillId="0" borderId="30" xfId="0" applyNumberFormat="1" applyFont="1" applyBorder="1" applyAlignment="1" applyProtection="1">
      <alignment horizontal="center" vertical="center"/>
      <protection hidden="1"/>
    </xf>
    <xf numFmtId="49" fontId="9" fillId="0" borderId="31" xfId="0" applyNumberFormat="1" applyFont="1" applyBorder="1" applyAlignment="1" applyProtection="1">
      <alignment horizontal="center" vertical="center"/>
      <protection hidden="1"/>
    </xf>
    <xf numFmtId="49" fontId="9" fillId="0" borderId="11" xfId="0" applyNumberFormat="1" applyFont="1" applyBorder="1" applyAlignment="1" applyProtection="1">
      <alignment horizontal="center" vertical="center"/>
      <protection hidden="1"/>
    </xf>
    <xf numFmtId="164" fontId="19" fillId="0" borderId="51" xfId="0" applyNumberFormat="1" applyFont="1" applyBorder="1" applyAlignment="1" applyProtection="1">
      <alignment horizontal="center"/>
      <protection hidden="1"/>
    </xf>
    <xf numFmtId="164" fontId="19" fillId="0" borderId="62" xfId="0" applyNumberFormat="1" applyFont="1" applyBorder="1" applyAlignment="1" applyProtection="1">
      <alignment horizontal="center"/>
      <protection hidden="1"/>
    </xf>
    <xf numFmtId="164" fontId="19" fillId="0" borderId="6" xfId="0" applyNumberFormat="1" applyFont="1" applyBorder="1" applyAlignment="1" applyProtection="1">
      <alignment horizontal="center"/>
      <protection hidden="1"/>
    </xf>
    <xf numFmtId="0" fontId="19" fillId="0" borderId="51" xfId="0" applyNumberFormat="1" applyFont="1" applyBorder="1" applyAlignment="1" applyProtection="1">
      <alignment horizontal="center"/>
      <protection hidden="1"/>
    </xf>
    <xf numFmtId="0" fontId="19" fillId="0" borderId="62" xfId="0" applyNumberFormat="1" applyFont="1" applyBorder="1" applyAlignment="1" applyProtection="1">
      <alignment horizontal="center"/>
      <protection hidden="1"/>
    </xf>
    <xf numFmtId="0" fontId="19" fillId="0" borderId="6" xfId="0" applyNumberFormat="1" applyFont="1" applyBorder="1" applyAlignment="1" applyProtection="1">
      <alignment horizontal="center"/>
      <protection hidden="1"/>
    </xf>
    <xf numFmtId="49" fontId="8" fillId="0" borderId="30" xfId="0" applyNumberFormat="1" applyFont="1" applyBorder="1" applyAlignment="1" applyProtection="1">
      <alignment horizontal="center" vertical="center" wrapText="1"/>
      <protection hidden="1"/>
    </xf>
    <xf numFmtId="49" fontId="8" fillId="0" borderId="31" xfId="0" applyNumberFormat="1" applyFont="1" applyBorder="1" applyAlignment="1" applyProtection="1">
      <alignment horizontal="center" vertical="center" wrapText="1"/>
      <protection hidden="1"/>
    </xf>
    <xf numFmtId="49" fontId="8" fillId="0" borderId="11" xfId="0" applyNumberFormat="1" applyFont="1" applyBorder="1" applyAlignment="1" applyProtection="1">
      <alignment horizontal="center" vertical="center" wrapText="1"/>
      <protection hidden="1"/>
    </xf>
    <xf numFmtId="0" fontId="9" fillId="0" borderId="51" xfId="0" applyFont="1" applyBorder="1" applyAlignment="1" applyProtection="1">
      <alignment horizontal="center" vertical="center"/>
      <protection hidden="1"/>
    </xf>
    <xf numFmtId="0" fontId="9" fillId="0" borderId="62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1" xfId="0" applyFont="1" applyBorder="1" applyAlignment="1" applyProtection="1">
      <alignment horizontal="center" vertical="center"/>
      <protection hidden="1"/>
    </xf>
    <xf numFmtId="0" fontId="9" fillId="0" borderId="63" xfId="0" applyFont="1" applyBorder="1" applyAlignment="1" applyProtection="1">
      <alignment horizontal="center" vertical="center"/>
      <protection hidden="1"/>
    </xf>
    <xf numFmtId="0" fontId="9" fillId="0" borderId="50" xfId="0" applyFont="1" applyBorder="1" applyAlignment="1" applyProtection="1">
      <alignment horizontal="center" vertical="center"/>
      <protection hidden="1"/>
    </xf>
    <xf numFmtId="0" fontId="10" fillId="0" borderId="51" xfId="0" applyFont="1" applyBorder="1" applyAlignment="1" applyProtection="1">
      <alignment horizontal="center" vertical="center" wrapText="1"/>
      <protection hidden="1"/>
    </xf>
    <xf numFmtId="0" fontId="10" fillId="0" borderId="62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61" xfId="0" applyFont="1" applyBorder="1" applyAlignment="1" applyProtection="1">
      <alignment horizontal="center" vertical="center" wrapText="1"/>
      <protection hidden="1"/>
    </xf>
    <xf numFmtId="0" fontId="10" fillId="0" borderId="63" xfId="0" applyFont="1" applyBorder="1" applyAlignment="1" applyProtection="1">
      <alignment horizontal="center" vertical="center" wrapText="1"/>
      <protection hidden="1"/>
    </xf>
    <xf numFmtId="0" fontId="10" fillId="0" borderId="50" xfId="0" applyFont="1" applyBorder="1" applyAlignment="1" applyProtection="1">
      <alignment horizontal="center" vertical="center" wrapText="1"/>
      <protection hidden="1"/>
    </xf>
    <xf numFmtId="49" fontId="8" fillId="0" borderId="51" xfId="0" applyNumberFormat="1" applyFont="1" applyBorder="1" applyAlignment="1" applyProtection="1">
      <alignment horizontal="left" vertical="center" wrapText="1"/>
      <protection hidden="1"/>
    </xf>
    <xf numFmtId="49" fontId="8" fillId="0" borderId="62" xfId="0" applyNumberFormat="1" applyFont="1" applyBorder="1" applyAlignment="1" applyProtection="1">
      <alignment horizontal="left" vertical="center" wrapText="1"/>
      <protection hidden="1"/>
    </xf>
    <xf numFmtId="49" fontId="8" fillId="0" borderId="6" xfId="0" applyNumberFormat="1" applyFont="1" applyBorder="1" applyAlignment="1" applyProtection="1">
      <alignment horizontal="left" vertical="center" wrapText="1"/>
      <protection hidden="1"/>
    </xf>
    <xf numFmtId="0" fontId="10" fillId="0" borderId="30" xfId="0" applyFont="1" applyBorder="1" applyAlignment="1" applyProtection="1">
      <alignment horizontal="center" vertical="center" wrapText="1"/>
      <protection hidden="1"/>
    </xf>
    <xf numFmtId="0" fontId="10" fillId="0" borderId="31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16" fillId="0" borderId="38" xfId="0" applyNumberFormat="1" applyFont="1" applyFill="1" applyBorder="1" applyAlignment="1" applyProtection="1">
      <alignment horizontal="center" wrapText="1"/>
      <protection hidden="1"/>
    </xf>
    <xf numFmtId="0" fontId="16" fillId="0" borderId="47" xfId="0" applyNumberFormat="1" applyFont="1" applyFill="1" applyBorder="1" applyAlignment="1" applyProtection="1">
      <alignment horizontal="center" wrapText="1"/>
      <protection hidden="1"/>
    </xf>
    <xf numFmtId="0" fontId="16" fillId="0" borderId="58" xfId="0" applyNumberFormat="1" applyFont="1" applyFill="1" applyBorder="1" applyAlignment="1" applyProtection="1">
      <alignment horizontal="center" wrapText="1"/>
      <protection hidden="1"/>
    </xf>
    <xf numFmtId="0" fontId="16" fillId="0" borderId="44" xfId="0" applyNumberFormat="1" applyFont="1" applyFill="1" applyBorder="1" applyAlignment="1" applyProtection="1">
      <alignment horizontal="center" wrapText="1"/>
      <protection hidden="1"/>
    </xf>
    <xf numFmtId="0" fontId="16" fillId="0" borderId="55" xfId="0" applyNumberFormat="1" applyFont="1" applyBorder="1" applyAlignment="1" applyProtection="1">
      <alignment horizontal="center"/>
      <protection hidden="1"/>
    </xf>
    <xf numFmtId="0" fontId="16" fillId="0" borderId="47" xfId="0" applyNumberFormat="1" applyFont="1" applyBorder="1" applyAlignment="1" applyProtection="1">
      <alignment horizontal="center"/>
      <protection hidden="1"/>
    </xf>
    <xf numFmtId="49" fontId="8" fillId="0" borderId="30" xfId="0" applyNumberFormat="1" applyFont="1" applyBorder="1" applyAlignment="1" applyProtection="1">
      <alignment horizontal="center" wrapText="1"/>
      <protection hidden="1"/>
    </xf>
    <xf numFmtId="49" fontId="8" fillId="0" borderId="31" xfId="0" applyNumberFormat="1" applyFont="1" applyBorder="1" applyAlignment="1" applyProtection="1">
      <alignment horizontal="center" wrapText="1"/>
      <protection hidden="1"/>
    </xf>
    <xf numFmtId="49" fontId="8" fillId="0" borderId="11" xfId="0" applyNumberFormat="1" applyFont="1" applyBorder="1" applyAlignment="1" applyProtection="1">
      <alignment horizontal="center" wrapText="1"/>
      <protection hidden="1"/>
    </xf>
    <xf numFmtId="0" fontId="9" fillId="0" borderId="51" xfId="0" applyFont="1" applyBorder="1" applyAlignment="1" applyProtection="1">
      <alignment horizontal="center" vertical="center" wrapText="1"/>
      <protection hidden="1"/>
    </xf>
    <xf numFmtId="0" fontId="9" fillId="0" borderId="62" xfId="0" applyFont="1" applyBorder="1" applyAlignment="1" applyProtection="1">
      <alignment horizontal="center" vertical="center" wrapText="1"/>
      <protection hidden="1"/>
    </xf>
    <xf numFmtId="0" fontId="9" fillId="0" borderId="61" xfId="0" applyFont="1" applyBorder="1" applyAlignment="1" applyProtection="1">
      <alignment horizontal="center" vertical="center" wrapText="1"/>
      <protection hidden="1"/>
    </xf>
    <xf numFmtId="0" fontId="9" fillId="0" borderId="63" xfId="0" applyFont="1" applyBorder="1" applyAlignment="1" applyProtection="1">
      <alignment horizontal="center" vertical="center" wrapText="1"/>
      <protection hidden="1"/>
    </xf>
    <xf numFmtId="0" fontId="9" fillId="0" borderId="29" xfId="0" applyFont="1" applyBorder="1" applyAlignment="1" applyProtection="1">
      <alignment horizontal="center" vertical="center" wrapText="1"/>
      <protection hidden="1"/>
    </xf>
    <xf numFmtId="0" fontId="9" fillId="0" borderId="23" xfId="0" applyFont="1" applyBorder="1" applyAlignment="1" applyProtection="1">
      <alignment horizontal="center" vertical="center" wrapText="1"/>
      <protection hidden="1"/>
    </xf>
    <xf numFmtId="0" fontId="16" fillId="0" borderId="56" xfId="0" applyNumberFormat="1" applyFont="1" applyFill="1" applyBorder="1" applyAlignment="1" applyProtection="1">
      <alignment horizontal="center"/>
      <protection hidden="1"/>
    </xf>
    <xf numFmtId="0" fontId="16" fillId="0" borderId="6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50" xfId="0" applyFont="1" applyBorder="1" applyAlignment="1" applyProtection="1">
      <alignment horizontal="center" vertical="center" wrapText="1"/>
      <protection hidden="1"/>
    </xf>
    <xf numFmtId="49" fontId="6" fillId="0" borderId="42" xfId="0" applyNumberFormat="1" applyFont="1" applyBorder="1" applyAlignment="1" applyProtection="1">
      <alignment horizontal="left" vertical="center"/>
      <protection hidden="1"/>
    </xf>
    <xf numFmtId="49" fontId="13" fillId="0" borderId="42" xfId="0" applyNumberFormat="1" applyFont="1" applyBorder="1" applyAlignment="1" applyProtection="1">
      <alignment vertical="center"/>
      <protection hidden="1"/>
    </xf>
    <xf numFmtId="49" fontId="6" fillId="0" borderId="42" xfId="0" applyNumberFormat="1" applyFont="1" applyBorder="1" applyAlignment="1" applyProtection="1">
      <alignment horizontal="center" vertical="center" wrapText="1"/>
      <protection hidden="1"/>
    </xf>
    <xf numFmtId="49" fontId="6" fillId="0" borderId="30" xfId="0" applyNumberFormat="1" applyFont="1" applyBorder="1" applyAlignment="1" applyProtection="1">
      <alignment horizontal="center" vertical="center"/>
      <protection hidden="1"/>
    </xf>
    <xf numFmtId="49" fontId="6" fillId="0" borderId="31" xfId="0" applyNumberFormat="1" applyFont="1" applyBorder="1" applyAlignment="1" applyProtection="1">
      <alignment horizontal="center" vertical="center"/>
      <protection hidden="1"/>
    </xf>
    <xf numFmtId="49" fontId="6" fillId="0" borderId="11" xfId="0" applyNumberFormat="1" applyFont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2" fillId="0" borderId="0" xfId="0" applyFont="1" applyAlignment="1" applyProtection="1">
      <protection hidden="1"/>
    </xf>
    <xf numFmtId="0" fontId="27" fillId="0" borderId="0" xfId="0" applyFont="1" applyBorder="1" applyAlignment="1" applyProtection="1">
      <alignment horizontal="center" wrapText="1"/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49" fontId="17" fillId="0" borderId="0" xfId="0" applyNumberFormat="1" applyFont="1" applyBorder="1" applyAlignment="1" applyProtection="1">
      <alignment horizontal="left" wrapText="1"/>
      <protection hidden="1"/>
    </xf>
    <xf numFmtId="49" fontId="17" fillId="0" borderId="0" xfId="0" applyNumberFormat="1" applyFont="1" applyBorder="1" applyAlignment="1" applyProtection="1">
      <alignment horizontal="left"/>
      <protection hidden="1"/>
    </xf>
    <xf numFmtId="49" fontId="10" fillId="0" borderId="30" xfId="0" applyNumberFormat="1" applyFont="1" applyBorder="1" applyAlignment="1" applyProtection="1">
      <alignment horizontal="center" vertical="center"/>
      <protection hidden="1"/>
    </xf>
    <xf numFmtId="49" fontId="10" fillId="0" borderId="31" xfId="0" applyNumberFormat="1" applyFont="1" applyBorder="1" applyAlignment="1" applyProtection="1">
      <alignment horizontal="center" vertical="center"/>
      <protection hidden="1"/>
    </xf>
    <xf numFmtId="49" fontId="10" fillId="0" borderId="11" xfId="0" applyNumberFormat="1" applyFont="1" applyBorder="1" applyAlignment="1" applyProtection="1">
      <alignment horizontal="center" vertical="center"/>
      <protection hidden="1"/>
    </xf>
    <xf numFmtId="49" fontId="9" fillId="0" borderId="42" xfId="0" applyNumberFormat="1" applyFont="1" applyBorder="1" applyAlignment="1" applyProtection="1">
      <alignment horizontal="center" vertical="center"/>
      <protection hidden="1"/>
    </xf>
    <xf numFmtId="49" fontId="16" fillId="0" borderId="0" xfId="0" applyNumberFormat="1" applyFont="1" applyBorder="1" applyAlignment="1" applyProtection="1">
      <alignment horizontal="center" vertical="center"/>
      <protection hidden="1"/>
    </xf>
    <xf numFmtId="0" fontId="4" fillId="0" borderId="30" xfId="0" applyNumberFormat="1" applyFont="1" applyBorder="1" applyAlignment="1" applyProtection="1">
      <alignment horizontal="center" vertical="center"/>
      <protection hidden="1"/>
    </xf>
    <xf numFmtId="0" fontId="17" fillId="0" borderId="31" xfId="0" applyNumberFormat="1" applyFont="1" applyBorder="1" applyAlignment="1" applyProtection="1">
      <alignment horizontal="center" vertical="center"/>
      <protection hidden="1"/>
    </xf>
    <xf numFmtId="0" fontId="17" fillId="0" borderId="11" xfId="0" applyNumberFormat="1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 textRotation="90"/>
      <protection hidden="1"/>
    </xf>
    <xf numFmtId="0" fontId="17" fillId="0" borderId="23" xfId="0" applyFont="1" applyBorder="1" applyAlignment="1" applyProtection="1">
      <alignment horizontal="center" vertical="center" textRotation="90"/>
      <protection hidden="1"/>
    </xf>
    <xf numFmtId="0" fontId="10" fillId="0" borderId="30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alignment horizontal="center" vertical="center" wrapText="1"/>
      <protection hidden="1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17" fillId="0" borderId="11" xfId="0" applyFont="1" applyBorder="1" applyAlignment="1" applyProtection="1">
      <alignment horizontal="center" vertical="center" wrapText="1"/>
      <protection hidden="1"/>
    </xf>
    <xf numFmtId="0" fontId="16" fillId="0" borderId="15" xfId="0" applyFont="1" applyBorder="1" applyAlignment="1" applyProtection="1">
      <alignment horizontal="center" vertical="center" wrapText="1"/>
      <protection hidden="1"/>
    </xf>
    <xf numFmtId="0" fontId="16" fillId="0" borderId="13" xfId="0" applyFont="1" applyBorder="1" applyAlignment="1" applyProtection="1">
      <alignment horizontal="center" vertical="center" wrapText="1"/>
      <protection hidden="1"/>
    </xf>
    <xf numFmtId="49" fontId="6" fillId="0" borderId="42" xfId="0" applyNumberFormat="1" applyFont="1" applyBorder="1" applyAlignment="1" applyProtection="1">
      <alignment horizontal="center"/>
      <protection hidden="1"/>
    </xf>
    <xf numFmtId="0" fontId="6" fillId="0" borderId="30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164" fontId="16" fillId="0" borderId="12" xfId="0" applyNumberFormat="1" applyFont="1" applyBorder="1" applyAlignment="1" applyProtection="1">
      <alignment horizontal="center"/>
      <protection hidden="1"/>
    </xf>
    <xf numFmtId="0" fontId="58" fillId="0" borderId="0" xfId="0" applyFont="1" applyBorder="1" applyAlignment="1" applyProtection="1">
      <alignment horizontal="left"/>
      <protection hidden="1"/>
    </xf>
    <xf numFmtId="1" fontId="59" fillId="0" borderId="30" xfId="0" applyNumberFormat="1" applyFont="1" applyBorder="1" applyAlignment="1" applyProtection="1">
      <alignment horizontal="center" vertical="center"/>
      <protection locked="0" hidden="1"/>
    </xf>
    <xf numFmtId="1" fontId="59" fillId="0" borderId="11" xfId="0" applyNumberFormat="1" applyFont="1" applyBorder="1" applyAlignment="1" applyProtection="1">
      <alignment horizontal="center" vertical="center"/>
      <protection locked="0" hidden="1"/>
    </xf>
    <xf numFmtId="0" fontId="59" fillId="0" borderId="30" xfId="0" applyFont="1" applyBorder="1" applyAlignment="1" applyProtection="1">
      <alignment horizontal="center" vertical="center"/>
      <protection hidden="1"/>
    </xf>
    <xf numFmtId="0" fontId="59" fillId="0" borderId="31" xfId="0" applyFont="1" applyBorder="1" applyAlignment="1" applyProtection="1">
      <alignment horizontal="center" vertical="center"/>
      <protection hidden="1"/>
    </xf>
    <xf numFmtId="0" fontId="59" fillId="0" borderId="11" xfId="0" applyFont="1" applyBorder="1" applyAlignment="1" applyProtection="1">
      <alignment horizontal="center" vertical="center"/>
      <protection hidden="1"/>
    </xf>
    <xf numFmtId="0" fontId="59" fillId="0" borderId="67" xfId="0" applyFont="1" applyBorder="1" applyAlignment="1" applyProtection="1">
      <alignment vertical="center"/>
      <protection hidden="1"/>
    </xf>
    <xf numFmtId="0" fontId="59" fillId="0" borderId="64" xfId="0" applyFont="1" applyBorder="1" applyAlignment="1" applyProtection="1">
      <alignment vertical="center"/>
      <protection hidden="1"/>
    </xf>
    <xf numFmtId="0" fontId="59" fillId="0" borderId="68" xfId="0" applyFont="1" applyBorder="1" applyAlignment="1" applyProtection="1">
      <alignment vertical="center"/>
      <protection hidden="1"/>
    </xf>
    <xf numFmtId="0" fontId="59" fillId="0" borderId="32" xfId="0" applyFont="1" applyBorder="1" applyAlignment="1" applyProtection="1">
      <alignment vertical="center" wrapText="1"/>
      <protection hidden="1"/>
    </xf>
    <xf numFmtId="0" fontId="59" fillId="0" borderId="65" xfId="0" applyFont="1" applyBorder="1" applyAlignment="1" applyProtection="1">
      <alignment vertical="center" wrapText="1"/>
      <protection hidden="1"/>
    </xf>
    <xf numFmtId="0" fontId="59" fillId="0" borderId="35" xfId="0" applyFont="1" applyBorder="1" applyAlignment="1" applyProtection="1">
      <alignment vertical="center" wrapText="1"/>
      <protection hidden="1"/>
    </xf>
    <xf numFmtId="0" fontId="59" fillId="0" borderId="32" xfId="0" applyFont="1" applyBorder="1" applyAlignment="1" applyProtection="1">
      <alignment vertical="center"/>
      <protection hidden="1"/>
    </xf>
    <xf numFmtId="0" fontId="59" fillId="0" borderId="65" xfId="0" applyFont="1" applyBorder="1" applyAlignment="1" applyProtection="1">
      <alignment vertical="center"/>
      <protection hidden="1"/>
    </xf>
    <xf numFmtId="0" fontId="59" fillId="0" borderId="35" xfId="0" applyFont="1" applyBorder="1" applyAlignment="1" applyProtection="1">
      <alignment vertical="center"/>
      <protection hidden="1"/>
    </xf>
    <xf numFmtId="0" fontId="59" fillId="0" borderId="66" xfId="0" applyFont="1" applyBorder="1" applyAlignment="1" applyProtection="1">
      <alignment vertical="center"/>
      <protection hidden="1"/>
    </xf>
    <xf numFmtId="0" fontId="59" fillId="0" borderId="60" xfId="0" applyFont="1" applyBorder="1" applyAlignment="1" applyProtection="1">
      <alignment vertical="center"/>
      <protection hidden="1"/>
    </xf>
    <xf numFmtId="0" fontId="59" fillId="0" borderId="54" xfId="0" applyFont="1" applyBorder="1" applyAlignment="1" applyProtection="1">
      <alignment vertical="center"/>
      <protection hidden="1"/>
    </xf>
    <xf numFmtId="0" fontId="58" fillId="0" borderId="0" xfId="0" applyFont="1" applyBorder="1" applyAlignment="1" applyProtection="1">
      <alignment horizontal="left" vertical="center" wrapText="1"/>
      <protection hidden="1"/>
    </xf>
    <xf numFmtId="0" fontId="58" fillId="0" borderId="0" xfId="0" applyFont="1" applyBorder="1" applyAlignment="1" applyProtection="1">
      <alignment horizontal="left" vertical="center"/>
      <protection hidden="1"/>
    </xf>
    <xf numFmtId="0" fontId="58" fillId="0" borderId="0" xfId="0" applyFont="1" applyBorder="1" applyAlignment="1" applyProtection="1">
      <alignment horizontal="center"/>
      <protection hidden="1"/>
    </xf>
    <xf numFmtId="164" fontId="59" fillId="3" borderId="30" xfId="0" applyNumberFormat="1" applyFont="1" applyFill="1" applyBorder="1" applyAlignment="1" applyProtection="1">
      <alignment horizontal="center" vertical="center"/>
      <protection hidden="1"/>
    </xf>
    <xf numFmtId="164" fontId="59" fillId="3" borderId="11" xfId="0" applyNumberFormat="1" applyFont="1" applyFill="1" applyBorder="1" applyAlignment="1" applyProtection="1">
      <alignment horizontal="center" vertical="center"/>
      <protection hidden="1"/>
    </xf>
    <xf numFmtId="49" fontId="33" fillId="14" borderId="30" xfId="0" applyNumberFormat="1" applyFont="1" applyFill="1" applyBorder="1" applyAlignment="1" applyProtection="1">
      <alignment horizontal="left" vertical="top"/>
      <protection hidden="1"/>
    </xf>
    <xf numFmtId="49" fontId="33" fillId="14" borderId="31" xfId="0" applyNumberFormat="1" applyFont="1" applyFill="1" applyBorder="1" applyAlignment="1" applyProtection="1">
      <alignment horizontal="left" vertical="top"/>
      <protection hidden="1"/>
    </xf>
    <xf numFmtId="49" fontId="33" fillId="14" borderId="11" xfId="0" applyNumberFormat="1" applyFont="1" applyFill="1" applyBorder="1" applyAlignment="1" applyProtection="1">
      <alignment horizontal="left" vertical="top"/>
      <protection hidden="1"/>
    </xf>
    <xf numFmtId="0" fontId="59" fillId="0" borderId="6" xfId="0" applyFont="1" applyBorder="1" applyAlignment="1" applyProtection="1">
      <protection hidden="1"/>
    </xf>
    <xf numFmtId="0" fontId="59" fillId="0" borderId="10" xfId="0" applyFont="1" applyBorder="1" applyAlignment="1" applyProtection="1">
      <protection hidden="1"/>
    </xf>
    <xf numFmtId="49" fontId="58" fillId="0" borderId="30" xfId="0" applyNumberFormat="1" applyFont="1" applyBorder="1" applyAlignment="1" applyProtection="1">
      <alignment horizontal="left" vertical="top"/>
      <protection hidden="1"/>
    </xf>
    <xf numFmtId="49" fontId="58" fillId="0" borderId="31" xfId="0" applyNumberFormat="1" applyFont="1" applyBorder="1" applyAlignment="1" applyProtection="1">
      <alignment horizontal="left" vertical="top"/>
      <protection hidden="1"/>
    </xf>
    <xf numFmtId="49" fontId="58" fillId="0" borderId="11" xfId="0" applyNumberFormat="1" applyFont="1" applyBorder="1" applyAlignment="1" applyProtection="1">
      <alignment horizontal="left" vertical="top"/>
      <protection hidden="1"/>
    </xf>
    <xf numFmtId="1" fontId="59" fillId="0" borderId="30" xfId="0" quotePrefix="1" applyNumberFormat="1" applyFont="1" applyBorder="1" applyAlignment="1" applyProtection="1">
      <alignment horizontal="center" vertical="center"/>
      <protection locked="0" hidden="1"/>
    </xf>
    <xf numFmtId="0" fontId="57" fillId="0" borderId="30" xfId="0" applyFont="1" applyFill="1" applyBorder="1" applyAlignment="1" applyProtection="1">
      <alignment horizontal="center" vertical="top"/>
      <protection hidden="1"/>
    </xf>
    <xf numFmtId="0" fontId="57" fillId="0" borderId="11" xfId="0" applyFont="1" applyFill="1" applyBorder="1" applyAlignment="1" applyProtection="1">
      <alignment horizontal="center" vertical="top"/>
      <protection hidden="1"/>
    </xf>
    <xf numFmtId="0" fontId="57" fillId="0" borderId="30" xfId="0" applyFont="1" applyFill="1" applyBorder="1" applyAlignment="1" applyProtection="1">
      <alignment horizontal="center" vertical="top"/>
      <protection locked="0" hidden="1"/>
    </xf>
    <xf numFmtId="0" fontId="57" fillId="0" borderId="11" xfId="0" applyFont="1" applyFill="1" applyBorder="1" applyAlignment="1" applyProtection="1">
      <alignment horizontal="center" vertical="top"/>
      <protection locked="0" hidden="1"/>
    </xf>
    <xf numFmtId="0" fontId="57" fillId="0" borderId="30" xfId="0" applyFont="1" applyFill="1" applyBorder="1" applyAlignment="1" applyProtection="1">
      <alignment horizontal="center" vertical="center"/>
      <protection hidden="1"/>
    </xf>
    <xf numFmtId="0" fontId="57" fillId="0" borderId="31" xfId="0" applyFont="1" applyFill="1" applyBorder="1" applyAlignment="1" applyProtection="1">
      <alignment horizontal="center" vertical="center"/>
      <protection hidden="1"/>
    </xf>
    <xf numFmtId="0" fontId="57" fillId="0" borderId="11" xfId="0" applyFont="1" applyFill="1" applyBorder="1" applyAlignment="1" applyProtection="1">
      <alignment horizontal="center" vertical="center"/>
      <protection hidden="1"/>
    </xf>
    <xf numFmtId="0" fontId="57" fillId="0" borderId="29" xfId="0" applyFont="1" applyBorder="1" applyAlignment="1" applyProtection="1">
      <alignment horizontal="center" textRotation="90"/>
      <protection hidden="1"/>
    </xf>
    <xf numFmtId="0" fontId="57" fillId="0" borderId="41" xfId="0" applyFont="1" applyBorder="1" applyAlignment="1" applyProtection="1">
      <alignment horizontal="center" textRotation="90"/>
      <protection hidden="1"/>
    </xf>
    <xf numFmtId="0" fontId="57" fillId="0" borderId="23" xfId="0" applyFont="1" applyBorder="1" applyAlignment="1" applyProtection="1">
      <alignment horizontal="center" textRotation="90"/>
      <protection hidden="1"/>
    </xf>
    <xf numFmtId="0" fontId="57" fillId="0" borderId="51" xfId="0" applyFont="1" applyBorder="1" applyAlignment="1" applyProtection="1">
      <alignment horizontal="center" vertical="center" wrapText="1"/>
      <protection hidden="1"/>
    </xf>
    <xf numFmtId="0" fontId="57" fillId="0" borderId="62" xfId="0" applyFont="1" applyBorder="1" applyAlignment="1" applyProtection="1">
      <alignment horizontal="center" vertical="center"/>
      <protection hidden="1"/>
    </xf>
    <xf numFmtId="0" fontId="57" fillId="0" borderId="6" xfId="0" applyFont="1" applyBorder="1" applyAlignment="1" applyProtection="1">
      <alignment horizontal="center" vertical="center"/>
      <protection hidden="1"/>
    </xf>
    <xf numFmtId="0" fontId="57" fillId="0" borderId="61" xfId="0" applyFont="1" applyBorder="1" applyAlignment="1" applyProtection="1">
      <alignment horizontal="center" vertical="center"/>
      <protection hidden="1"/>
    </xf>
    <xf numFmtId="0" fontId="57" fillId="0" borderId="63" xfId="0" applyFont="1" applyBorder="1" applyAlignment="1" applyProtection="1">
      <alignment horizontal="center" vertical="center"/>
      <protection hidden="1"/>
    </xf>
    <xf numFmtId="0" fontId="57" fillId="0" borderId="50" xfId="0" applyFont="1" applyBorder="1" applyAlignment="1" applyProtection="1">
      <alignment horizontal="center" vertical="center"/>
      <protection hidden="1"/>
    </xf>
    <xf numFmtId="0" fontId="57" fillId="0" borderId="52" xfId="0" applyFont="1" applyFill="1" applyBorder="1" applyAlignment="1" applyProtection="1">
      <alignment horizontal="center" vertical="top"/>
      <protection hidden="1"/>
    </xf>
    <xf numFmtId="0" fontId="57" fillId="0" borderId="0" xfId="0" applyFont="1" applyFill="1" applyBorder="1" applyAlignment="1" applyProtection="1">
      <alignment horizontal="center" vertical="top"/>
      <protection hidden="1"/>
    </xf>
    <xf numFmtId="0" fontId="57" fillId="0" borderId="10" xfId="0" applyFont="1" applyFill="1" applyBorder="1" applyAlignment="1" applyProtection="1">
      <alignment horizontal="center" vertical="top"/>
      <protection hidden="1"/>
    </xf>
    <xf numFmtId="0" fontId="57" fillId="0" borderId="62" xfId="0" applyFont="1" applyBorder="1" applyAlignment="1" applyProtection="1">
      <alignment horizontal="center" textRotation="90" wrapText="1"/>
      <protection hidden="1"/>
    </xf>
    <xf numFmtId="0" fontId="57" fillId="0" borderId="0" xfId="0" applyFont="1" applyBorder="1" applyAlignment="1" applyProtection="1">
      <alignment horizontal="center" textRotation="90"/>
      <protection hidden="1"/>
    </xf>
    <xf numFmtId="0" fontId="57" fillId="0" borderId="63" xfId="0" applyFont="1" applyBorder="1" applyAlignment="1" applyProtection="1">
      <alignment horizontal="center" textRotation="90"/>
      <protection hidden="1"/>
    </xf>
    <xf numFmtId="0" fontId="57" fillId="0" borderId="29" xfId="0" applyFont="1" applyBorder="1" applyAlignment="1" applyProtection="1">
      <alignment horizontal="center" textRotation="90" wrapText="1"/>
      <protection hidden="1"/>
    </xf>
    <xf numFmtId="0" fontId="27" fillId="0" borderId="0" xfId="0" applyFont="1" applyBorder="1" applyAlignment="1" applyProtection="1">
      <alignment horizontal="right"/>
      <protection hidden="1"/>
    </xf>
    <xf numFmtId="0" fontId="66" fillId="0" borderId="0" xfId="0" applyFont="1" applyBorder="1" applyAlignment="1" applyProtection="1">
      <alignment horizontal="center"/>
      <protection hidden="1"/>
    </xf>
    <xf numFmtId="0" fontId="57" fillId="0" borderId="29" xfId="0" applyFont="1" applyBorder="1" applyAlignment="1" applyProtection="1">
      <alignment horizontal="center" vertical="center" textRotation="90"/>
      <protection hidden="1"/>
    </xf>
    <xf numFmtId="0" fontId="57" fillId="0" borderId="41" xfId="0" applyFont="1" applyBorder="1" applyAlignment="1" applyProtection="1">
      <alignment horizontal="center"/>
      <protection hidden="1"/>
    </xf>
    <xf numFmtId="0" fontId="57" fillId="0" borderId="23" xfId="0" applyFont="1" applyBorder="1" applyAlignment="1" applyProtection="1">
      <alignment horizontal="center"/>
      <protection hidden="1"/>
    </xf>
    <xf numFmtId="0" fontId="57" fillId="0" borderId="29" xfId="0" applyFont="1" applyBorder="1" applyAlignment="1" applyProtection="1">
      <alignment horizontal="center" vertical="center" wrapText="1"/>
      <protection hidden="1"/>
    </xf>
    <xf numFmtId="0" fontId="57" fillId="0" borderId="41" xfId="0" applyFont="1" applyBorder="1" applyAlignment="1" applyProtection="1">
      <alignment horizontal="center" vertical="center"/>
      <protection hidden="1"/>
    </xf>
    <xf numFmtId="0" fontId="57" fillId="0" borderId="23" xfId="0" applyFont="1" applyBorder="1" applyAlignment="1" applyProtection="1">
      <alignment horizontal="center" vertical="center"/>
      <protection hidden="1"/>
    </xf>
    <xf numFmtId="0" fontId="57" fillId="0" borderId="30" xfId="0" applyFont="1" applyBorder="1" applyAlignment="1" applyProtection="1">
      <alignment horizontal="center" vertical="center" wrapText="1"/>
      <protection hidden="1"/>
    </xf>
    <xf numFmtId="0" fontId="57" fillId="0" borderId="31" xfId="0" applyFont="1" applyBorder="1" applyAlignment="1" applyProtection="1">
      <alignment horizontal="center" vertical="center" wrapText="1"/>
      <protection hidden="1"/>
    </xf>
    <xf numFmtId="0" fontId="57" fillId="0" borderId="11" xfId="0" applyFont="1" applyBorder="1" applyAlignment="1" applyProtection="1">
      <alignment horizontal="center" vertical="center" wrapText="1"/>
      <protection hidden="1"/>
    </xf>
    <xf numFmtId="0" fontId="57" fillId="0" borderId="31" xfId="0" applyFont="1" applyBorder="1" applyAlignment="1" applyProtection="1">
      <alignment horizontal="center" vertical="center"/>
      <protection hidden="1"/>
    </xf>
    <xf numFmtId="0" fontId="57" fillId="0" borderId="11" xfId="0" applyFont="1" applyBorder="1" applyAlignment="1" applyProtection="1">
      <alignment horizontal="center" vertical="center"/>
      <protection hidden="1"/>
    </xf>
    <xf numFmtId="0" fontId="57" fillId="0" borderId="30" xfId="0" applyFont="1" applyFill="1" applyBorder="1" applyAlignment="1" applyProtection="1">
      <alignment horizontal="center" vertical="center" wrapText="1"/>
      <protection hidden="1"/>
    </xf>
    <xf numFmtId="0" fontId="57" fillId="0" borderId="31" xfId="0" applyFont="1" applyFill="1" applyBorder="1" applyAlignment="1" applyProtection="1">
      <alignment horizontal="center" vertical="center" wrapText="1"/>
      <protection hidden="1"/>
    </xf>
    <xf numFmtId="0" fontId="57" fillId="0" borderId="11" xfId="0" applyFont="1" applyFill="1" applyBorder="1" applyAlignment="1" applyProtection="1">
      <alignment horizontal="center" vertical="center" wrapText="1"/>
      <protection hidden="1"/>
    </xf>
    <xf numFmtId="0" fontId="57" fillId="0" borderId="30" xfId="0" applyFont="1" applyBorder="1" applyAlignment="1" applyProtection="1">
      <alignment horizontal="center" vertical="center"/>
      <protection hidden="1"/>
    </xf>
    <xf numFmtId="0" fontId="57" fillId="0" borderId="31" xfId="0" applyFont="1" applyFill="1" applyBorder="1" applyAlignment="1" applyProtection="1">
      <alignment horizontal="center" vertical="top"/>
      <protection hidden="1"/>
    </xf>
    <xf numFmtId="0" fontId="57" fillId="0" borderId="51" xfId="0" applyFont="1" applyFill="1" applyBorder="1" applyAlignment="1" applyProtection="1">
      <alignment horizontal="center" vertical="center"/>
      <protection hidden="1"/>
    </xf>
    <xf numFmtId="0" fontId="57" fillId="0" borderId="6" xfId="0" applyFont="1" applyFill="1" applyBorder="1" applyAlignment="1" applyProtection="1">
      <alignment horizontal="center" vertical="center"/>
      <protection hidden="1"/>
    </xf>
    <xf numFmtId="0" fontId="57" fillId="0" borderId="61" xfId="0" applyFont="1" applyFill="1" applyBorder="1" applyAlignment="1" applyProtection="1">
      <alignment horizontal="center" vertical="center"/>
      <protection hidden="1"/>
    </xf>
    <xf numFmtId="0" fontId="57" fillId="0" borderId="50" xfId="0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4</xdr:row>
      <xdr:rowOff>0</xdr:rowOff>
    </xdr:from>
    <xdr:to>
      <xdr:col>0</xdr:col>
      <xdr:colOff>1095375</xdr:colOff>
      <xdr:row>5</xdr:row>
      <xdr:rowOff>28575</xdr:rowOff>
    </xdr:to>
    <xdr:pic>
      <xdr:nvPicPr>
        <xdr:cNvPr id="179131" name="Picture 1" descr="kpi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 contrast="100000"/>
        </a:blip>
        <a:srcRect/>
        <a:stretch>
          <a:fillRect/>
        </a:stretch>
      </xdr:blipFill>
      <xdr:spPr bwMode="auto">
        <a:xfrm>
          <a:off x="228600" y="13239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657225</xdr:colOff>
      <xdr:row>4</xdr:row>
      <xdr:rowOff>0</xdr:rowOff>
    </xdr:from>
    <xdr:to>
      <xdr:col>0</xdr:col>
      <xdr:colOff>1095375</xdr:colOff>
      <xdr:row>5</xdr:row>
      <xdr:rowOff>28575</xdr:rowOff>
    </xdr:to>
    <xdr:pic>
      <xdr:nvPicPr>
        <xdr:cNvPr id="179132" name="Picture 1" descr="kpi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 contrast="100000"/>
        </a:blip>
        <a:srcRect/>
        <a:stretch>
          <a:fillRect/>
        </a:stretch>
      </xdr:blipFill>
      <xdr:spPr bwMode="auto">
        <a:xfrm>
          <a:off x="228600" y="13239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26</xdr:row>
      <xdr:rowOff>0</xdr:rowOff>
    </xdr:from>
    <xdr:to>
      <xdr:col>11</xdr:col>
      <xdr:colOff>0</xdr:colOff>
      <xdr:row>27</xdr:row>
      <xdr:rowOff>9525</xdr:rowOff>
    </xdr:to>
    <xdr:sp macro="" textlink="">
      <xdr:nvSpPr>
        <xdr:cNvPr id="179133" name="Line 294"/>
        <xdr:cNvSpPr>
          <a:spLocks noChangeShapeType="1"/>
        </xdr:cNvSpPr>
      </xdr:nvSpPr>
      <xdr:spPr bwMode="auto">
        <a:xfrm flipH="1">
          <a:off x="3248025" y="5905500"/>
          <a:ext cx="2952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0</xdr:colOff>
      <xdr:row>26</xdr:row>
      <xdr:rowOff>0</xdr:rowOff>
    </xdr:from>
    <xdr:ext cx="111056" cy="200659"/>
    <xdr:sp macro="" textlink="">
      <xdr:nvSpPr>
        <xdr:cNvPr id="6" name="Text Box 295"/>
        <xdr:cNvSpPr txBox="1">
          <a:spLocks noChangeArrowheads="1"/>
        </xdr:cNvSpPr>
      </xdr:nvSpPr>
      <xdr:spPr bwMode="auto">
        <a:xfrm>
          <a:off x="3341077" y="595532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10</xdr:col>
      <xdr:colOff>169272</xdr:colOff>
      <xdr:row>26</xdr:row>
      <xdr:rowOff>95250</xdr:rowOff>
    </xdr:from>
    <xdr:ext cx="110671" cy="170560"/>
    <xdr:sp macro="" textlink="">
      <xdr:nvSpPr>
        <xdr:cNvPr id="7" name="Text Box 296"/>
        <xdr:cNvSpPr txBox="1">
          <a:spLocks noChangeArrowheads="1"/>
        </xdr:cNvSpPr>
      </xdr:nvSpPr>
      <xdr:spPr bwMode="auto">
        <a:xfrm>
          <a:off x="3422426" y="8105042"/>
          <a:ext cx="11067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</a:t>
          </a:r>
        </a:p>
      </xdr:txBody>
    </xdr:sp>
    <xdr:clientData/>
  </xdr:oneCellAnchor>
  <xdr:twoCellAnchor>
    <xdr:from>
      <xdr:col>9</xdr:col>
      <xdr:colOff>285750</xdr:colOff>
      <xdr:row>23</xdr:row>
      <xdr:rowOff>333375</xdr:rowOff>
    </xdr:from>
    <xdr:to>
      <xdr:col>10</xdr:col>
      <xdr:colOff>285750</xdr:colOff>
      <xdr:row>25</xdr:row>
      <xdr:rowOff>9525</xdr:rowOff>
    </xdr:to>
    <xdr:sp macro="" textlink="">
      <xdr:nvSpPr>
        <xdr:cNvPr id="179136" name="Line 294"/>
        <xdr:cNvSpPr>
          <a:spLocks noChangeShapeType="1"/>
        </xdr:cNvSpPr>
      </xdr:nvSpPr>
      <xdr:spPr bwMode="auto">
        <a:xfrm flipH="1">
          <a:off x="3238500" y="5438775"/>
          <a:ext cx="2952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2198</xdr:colOff>
      <xdr:row>23</xdr:row>
      <xdr:rowOff>296056</xdr:rowOff>
    </xdr:from>
    <xdr:ext cx="111056" cy="190626"/>
    <xdr:sp macro="" textlink="">
      <xdr:nvSpPr>
        <xdr:cNvPr id="9" name="Text Box 295"/>
        <xdr:cNvSpPr txBox="1">
          <a:spLocks noChangeArrowheads="1"/>
        </xdr:cNvSpPr>
      </xdr:nvSpPr>
      <xdr:spPr bwMode="auto">
        <a:xfrm>
          <a:off x="3343275" y="546593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10</xdr:col>
      <xdr:colOff>169545</xdr:colOff>
      <xdr:row>24</xdr:row>
      <xdr:rowOff>83820</xdr:rowOff>
    </xdr:from>
    <xdr:ext cx="79217" cy="179537"/>
    <xdr:sp macro="" textlink="">
      <xdr:nvSpPr>
        <xdr:cNvPr id="10" name="Text Box 295"/>
        <xdr:cNvSpPr txBox="1">
          <a:spLocks noChangeArrowheads="1"/>
        </xdr:cNvSpPr>
      </xdr:nvSpPr>
      <xdr:spPr bwMode="auto">
        <a:xfrm>
          <a:off x="3510622" y="5593666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twoCellAnchor>
    <xdr:from>
      <xdr:col>19</xdr:col>
      <xdr:colOff>9525</xdr:colOff>
      <xdr:row>23</xdr:row>
      <xdr:rowOff>333375</xdr:rowOff>
    </xdr:from>
    <xdr:to>
      <xdr:col>20</xdr:col>
      <xdr:colOff>9525</xdr:colOff>
      <xdr:row>25</xdr:row>
      <xdr:rowOff>9525</xdr:rowOff>
    </xdr:to>
    <xdr:sp macro="" textlink="">
      <xdr:nvSpPr>
        <xdr:cNvPr id="179139" name="Line 294"/>
        <xdr:cNvSpPr>
          <a:spLocks noChangeShapeType="1"/>
        </xdr:cNvSpPr>
      </xdr:nvSpPr>
      <xdr:spPr bwMode="auto">
        <a:xfrm flipH="1">
          <a:off x="5915025" y="5438775"/>
          <a:ext cx="2952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23</xdr:row>
      <xdr:rowOff>333375</xdr:rowOff>
    </xdr:from>
    <xdr:to>
      <xdr:col>21</xdr:col>
      <xdr:colOff>0</xdr:colOff>
      <xdr:row>25</xdr:row>
      <xdr:rowOff>9525</xdr:rowOff>
    </xdr:to>
    <xdr:sp macro="" textlink="">
      <xdr:nvSpPr>
        <xdr:cNvPr id="179140" name="Line 294"/>
        <xdr:cNvSpPr>
          <a:spLocks noChangeShapeType="1"/>
        </xdr:cNvSpPr>
      </xdr:nvSpPr>
      <xdr:spPr bwMode="auto">
        <a:xfrm flipH="1">
          <a:off x="6210300" y="5438775"/>
          <a:ext cx="28575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23</xdr:row>
      <xdr:rowOff>333375</xdr:rowOff>
    </xdr:from>
    <xdr:to>
      <xdr:col>21</xdr:col>
      <xdr:colOff>361950</xdr:colOff>
      <xdr:row>25</xdr:row>
      <xdr:rowOff>9525</xdr:rowOff>
    </xdr:to>
    <xdr:sp macro="" textlink="">
      <xdr:nvSpPr>
        <xdr:cNvPr id="179141" name="Line 294"/>
        <xdr:cNvSpPr>
          <a:spLocks noChangeShapeType="1"/>
        </xdr:cNvSpPr>
      </xdr:nvSpPr>
      <xdr:spPr bwMode="auto">
        <a:xfrm flipH="1">
          <a:off x="6505575" y="5438775"/>
          <a:ext cx="35242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19050</xdr:colOff>
      <xdr:row>23</xdr:row>
      <xdr:rowOff>323850</xdr:rowOff>
    </xdr:from>
    <xdr:to>
      <xdr:col>12</xdr:col>
      <xdr:colOff>38100</xdr:colOff>
      <xdr:row>24</xdr:row>
      <xdr:rowOff>142875</xdr:rowOff>
    </xdr:to>
    <xdr:sp macro="" textlink="">
      <xdr:nvSpPr>
        <xdr:cNvPr id="179142" name="Text Box 295"/>
        <xdr:cNvSpPr txBox="1">
          <a:spLocks noChangeArrowheads="1"/>
        </xdr:cNvSpPr>
      </xdr:nvSpPr>
      <xdr:spPr bwMode="auto">
        <a:xfrm>
          <a:off x="3857625" y="5429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19</xdr:col>
      <xdr:colOff>87288</xdr:colOff>
      <xdr:row>23</xdr:row>
      <xdr:rowOff>296056</xdr:rowOff>
    </xdr:from>
    <xdr:ext cx="120311" cy="190626"/>
    <xdr:sp macro="" textlink="">
      <xdr:nvSpPr>
        <xdr:cNvPr id="19" name="Text Box 295"/>
        <xdr:cNvSpPr txBox="1">
          <a:spLocks noChangeArrowheads="1"/>
        </xdr:cNvSpPr>
      </xdr:nvSpPr>
      <xdr:spPr bwMode="auto">
        <a:xfrm>
          <a:off x="6171565" y="546593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20</xdr:col>
      <xdr:colOff>110148</xdr:colOff>
      <xdr:row>23</xdr:row>
      <xdr:rowOff>296056</xdr:rowOff>
    </xdr:from>
    <xdr:ext cx="111056" cy="190626"/>
    <xdr:sp macro="" textlink="">
      <xdr:nvSpPr>
        <xdr:cNvPr id="20" name="Text Box 295"/>
        <xdr:cNvSpPr txBox="1">
          <a:spLocks noChangeArrowheads="1"/>
        </xdr:cNvSpPr>
      </xdr:nvSpPr>
      <xdr:spPr bwMode="auto">
        <a:xfrm>
          <a:off x="6499225" y="546593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21</xdr:col>
      <xdr:colOff>78398</xdr:colOff>
      <xdr:row>23</xdr:row>
      <xdr:rowOff>296056</xdr:rowOff>
    </xdr:from>
    <xdr:ext cx="111056" cy="190626"/>
    <xdr:sp macro="" textlink="">
      <xdr:nvSpPr>
        <xdr:cNvPr id="21" name="Text Box 295"/>
        <xdr:cNvSpPr txBox="1">
          <a:spLocks noChangeArrowheads="1"/>
        </xdr:cNvSpPr>
      </xdr:nvSpPr>
      <xdr:spPr bwMode="auto">
        <a:xfrm>
          <a:off x="6772275" y="546593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19</xdr:col>
      <xdr:colOff>197485</xdr:colOff>
      <xdr:row>24</xdr:row>
      <xdr:rowOff>82550</xdr:rowOff>
    </xdr:from>
    <xdr:ext cx="96821" cy="179537"/>
    <xdr:sp macro="" textlink="">
      <xdr:nvSpPr>
        <xdr:cNvPr id="24" name="Text Box 295"/>
        <xdr:cNvSpPr txBox="1">
          <a:spLocks noChangeArrowheads="1"/>
        </xdr:cNvSpPr>
      </xdr:nvSpPr>
      <xdr:spPr bwMode="auto">
        <a:xfrm>
          <a:off x="6291287" y="5592396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20</xdr:col>
      <xdr:colOff>266065</xdr:colOff>
      <xdr:row>24</xdr:row>
      <xdr:rowOff>76200</xdr:rowOff>
    </xdr:from>
    <xdr:ext cx="96821" cy="179537"/>
    <xdr:sp macro="" textlink="">
      <xdr:nvSpPr>
        <xdr:cNvPr id="25" name="Text Box 295"/>
        <xdr:cNvSpPr txBox="1">
          <a:spLocks noChangeArrowheads="1"/>
        </xdr:cNvSpPr>
      </xdr:nvSpPr>
      <xdr:spPr bwMode="auto">
        <a:xfrm>
          <a:off x="6655142" y="5586046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21</xdr:col>
      <xdr:colOff>263525</xdr:colOff>
      <xdr:row>24</xdr:row>
      <xdr:rowOff>79375</xdr:rowOff>
    </xdr:from>
    <xdr:ext cx="96821" cy="170560"/>
    <xdr:sp macro="" textlink="">
      <xdr:nvSpPr>
        <xdr:cNvPr id="26" name="Text Box 295"/>
        <xdr:cNvSpPr txBox="1">
          <a:spLocks noChangeArrowheads="1"/>
        </xdr:cNvSpPr>
      </xdr:nvSpPr>
      <xdr:spPr bwMode="auto">
        <a:xfrm>
          <a:off x="6966927" y="5589221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twoCellAnchor>
    <xdr:from>
      <xdr:col>9</xdr:col>
      <xdr:colOff>285750</xdr:colOff>
      <xdr:row>24</xdr:row>
      <xdr:rowOff>333375</xdr:rowOff>
    </xdr:from>
    <xdr:to>
      <xdr:col>10</xdr:col>
      <xdr:colOff>285750</xdr:colOff>
      <xdr:row>26</xdr:row>
      <xdr:rowOff>9525</xdr:rowOff>
    </xdr:to>
    <xdr:sp macro="" textlink="">
      <xdr:nvSpPr>
        <xdr:cNvPr id="179149" name="Line 294"/>
        <xdr:cNvSpPr>
          <a:spLocks noChangeShapeType="1"/>
        </xdr:cNvSpPr>
      </xdr:nvSpPr>
      <xdr:spPr bwMode="auto">
        <a:xfrm flipH="1">
          <a:off x="3238500" y="5676900"/>
          <a:ext cx="29527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2198</xdr:colOff>
      <xdr:row>25</xdr:row>
      <xdr:rowOff>365</xdr:rowOff>
    </xdr:from>
    <xdr:ext cx="111056" cy="189511"/>
    <xdr:sp macro="" textlink="">
      <xdr:nvSpPr>
        <xdr:cNvPr id="28" name="Text Box 295"/>
        <xdr:cNvSpPr txBox="1">
          <a:spLocks noChangeArrowheads="1"/>
        </xdr:cNvSpPr>
      </xdr:nvSpPr>
      <xdr:spPr bwMode="auto">
        <a:xfrm>
          <a:off x="3343275" y="5732950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10</xdr:col>
      <xdr:colOff>169545</xdr:colOff>
      <xdr:row>25</xdr:row>
      <xdr:rowOff>78105</xdr:rowOff>
    </xdr:from>
    <xdr:ext cx="79217" cy="170560"/>
    <xdr:sp macro="" textlink="">
      <xdr:nvSpPr>
        <xdr:cNvPr id="29" name="Text Box 295"/>
        <xdr:cNvSpPr txBox="1">
          <a:spLocks noChangeArrowheads="1"/>
        </xdr:cNvSpPr>
      </xdr:nvSpPr>
      <xdr:spPr bwMode="auto">
        <a:xfrm>
          <a:off x="3510622" y="5810690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twoCellAnchor>
    <xdr:from>
      <xdr:col>19</xdr:col>
      <xdr:colOff>9525</xdr:colOff>
      <xdr:row>24</xdr:row>
      <xdr:rowOff>333375</xdr:rowOff>
    </xdr:from>
    <xdr:to>
      <xdr:col>20</xdr:col>
      <xdr:colOff>9525</xdr:colOff>
      <xdr:row>26</xdr:row>
      <xdr:rowOff>9525</xdr:rowOff>
    </xdr:to>
    <xdr:sp macro="" textlink="">
      <xdr:nvSpPr>
        <xdr:cNvPr id="179152" name="Line 294"/>
        <xdr:cNvSpPr>
          <a:spLocks noChangeShapeType="1"/>
        </xdr:cNvSpPr>
      </xdr:nvSpPr>
      <xdr:spPr bwMode="auto">
        <a:xfrm flipH="1">
          <a:off x="5915025" y="5676900"/>
          <a:ext cx="29527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24</xdr:row>
      <xdr:rowOff>333375</xdr:rowOff>
    </xdr:from>
    <xdr:to>
      <xdr:col>21</xdr:col>
      <xdr:colOff>0</xdr:colOff>
      <xdr:row>26</xdr:row>
      <xdr:rowOff>9525</xdr:rowOff>
    </xdr:to>
    <xdr:sp macro="" textlink="">
      <xdr:nvSpPr>
        <xdr:cNvPr id="179153" name="Line 294"/>
        <xdr:cNvSpPr>
          <a:spLocks noChangeShapeType="1"/>
        </xdr:cNvSpPr>
      </xdr:nvSpPr>
      <xdr:spPr bwMode="auto">
        <a:xfrm flipH="1">
          <a:off x="6210300" y="5676900"/>
          <a:ext cx="2857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24</xdr:row>
      <xdr:rowOff>333375</xdr:rowOff>
    </xdr:from>
    <xdr:to>
      <xdr:col>21</xdr:col>
      <xdr:colOff>361950</xdr:colOff>
      <xdr:row>26</xdr:row>
      <xdr:rowOff>9525</xdr:rowOff>
    </xdr:to>
    <xdr:sp macro="" textlink="">
      <xdr:nvSpPr>
        <xdr:cNvPr id="179154" name="Line 294"/>
        <xdr:cNvSpPr>
          <a:spLocks noChangeShapeType="1"/>
        </xdr:cNvSpPr>
      </xdr:nvSpPr>
      <xdr:spPr bwMode="auto">
        <a:xfrm flipH="1">
          <a:off x="6505575" y="5676900"/>
          <a:ext cx="35242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19</xdr:col>
      <xdr:colOff>87288</xdr:colOff>
      <xdr:row>25</xdr:row>
      <xdr:rowOff>365</xdr:rowOff>
    </xdr:from>
    <xdr:ext cx="120311" cy="189511"/>
    <xdr:sp macro="" textlink="">
      <xdr:nvSpPr>
        <xdr:cNvPr id="37" name="Text Box 295"/>
        <xdr:cNvSpPr txBox="1">
          <a:spLocks noChangeArrowheads="1"/>
        </xdr:cNvSpPr>
      </xdr:nvSpPr>
      <xdr:spPr bwMode="auto">
        <a:xfrm>
          <a:off x="6171565" y="5732950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20</xdr:col>
      <xdr:colOff>108243</xdr:colOff>
      <xdr:row>25</xdr:row>
      <xdr:rowOff>365</xdr:rowOff>
    </xdr:from>
    <xdr:ext cx="111056" cy="189511"/>
    <xdr:sp macro="" textlink="">
      <xdr:nvSpPr>
        <xdr:cNvPr id="38" name="Text Box 295"/>
        <xdr:cNvSpPr txBox="1">
          <a:spLocks noChangeArrowheads="1"/>
        </xdr:cNvSpPr>
      </xdr:nvSpPr>
      <xdr:spPr bwMode="auto">
        <a:xfrm>
          <a:off x="6497320" y="5732950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21</xdr:col>
      <xdr:colOff>78398</xdr:colOff>
      <xdr:row>25</xdr:row>
      <xdr:rowOff>365</xdr:rowOff>
    </xdr:from>
    <xdr:ext cx="111056" cy="189511"/>
    <xdr:sp macro="" textlink="">
      <xdr:nvSpPr>
        <xdr:cNvPr id="39" name="Text Box 295"/>
        <xdr:cNvSpPr txBox="1">
          <a:spLocks noChangeArrowheads="1"/>
        </xdr:cNvSpPr>
      </xdr:nvSpPr>
      <xdr:spPr bwMode="auto">
        <a:xfrm>
          <a:off x="6772275" y="5732950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19</xdr:col>
      <xdr:colOff>197485</xdr:colOff>
      <xdr:row>25</xdr:row>
      <xdr:rowOff>76835</xdr:rowOff>
    </xdr:from>
    <xdr:ext cx="96821" cy="179537"/>
    <xdr:sp macro="" textlink="">
      <xdr:nvSpPr>
        <xdr:cNvPr id="42" name="Text Box 295"/>
        <xdr:cNvSpPr txBox="1">
          <a:spLocks noChangeArrowheads="1"/>
        </xdr:cNvSpPr>
      </xdr:nvSpPr>
      <xdr:spPr bwMode="auto">
        <a:xfrm>
          <a:off x="6291287" y="5809420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20</xdr:col>
      <xdr:colOff>266065</xdr:colOff>
      <xdr:row>25</xdr:row>
      <xdr:rowOff>80010</xdr:rowOff>
    </xdr:from>
    <xdr:ext cx="96821" cy="170560"/>
    <xdr:sp macro="" textlink="">
      <xdr:nvSpPr>
        <xdr:cNvPr id="43" name="Text Box 295"/>
        <xdr:cNvSpPr txBox="1">
          <a:spLocks noChangeArrowheads="1"/>
        </xdr:cNvSpPr>
      </xdr:nvSpPr>
      <xdr:spPr bwMode="auto">
        <a:xfrm>
          <a:off x="6655142" y="5803070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21</xdr:col>
      <xdr:colOff>265430</xdr:colOff>
      <xdr:row>25</xdr:row>
      <xdr:rowOff>81280</xdr:rowOff>
    </xdr:from>
    <xdr:ext cx="96821" cy="170560"/>
    <xdr:sp macro="" textlink="">
      <xdr:nvSpPr>
        <xdr:cNvPr id="44" name="Text Box 295"/>
        <xdr:cNvSpPr txBox="1">
          <a:spLocks noChangeArrowheads="1"/>
        </xdr:cNvSpPr>
      </xdr:nvSpPr>
      <xdr:spPr bwMode="auto">
        <a:xfrm>
          <a:off x="6968832" y="5804340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twoCellAnchor editAs="oneCell">
    <xdr:from>
      <xdr:col>26</xdr:col>
      <xdr:colOff>0</xdr:colOff>
      <xdr:row>26</xdr:row>
      <xdr:rowOff>0</xdr:rowOff>
    </xdr:from>
    <xdr:to>
      <xdr:col>26</xdr:col>
      <xdr:colOff>19050</xdr:colOff>
      <xdr:row>26</xdr:row>
      <xdr:rowOff>161925</xdr:rowOff>
    </xdr:to>
    <xdr:sp macro="" textlink="">
      <xdr:nvSpPr>
        <xdr:cNvPr id="179161" name="Text Box 295"/>
        <xdr:cNvSpPr txBox="1">
          <a:spLocks noChangeArrowheads="1"/>
        </xdr:cNvSpPr>
      </xdr:nvSpPr>
      <xdr:spPr bwMode="auto">
        <a:xfrm>
          <a:off x="8162925" y="590550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9525</xdr:colOff>
      <xdr:row>26</xdr:row>
      <xdr:rowOff>0</xdr:rowOff>
    </xdr:from>
    <xdr:to>
      <xdr:col>27</xdr:col>
      <xdr:colOff>28575</xdr:colOff>
      <xdr:row>26</xdr:row>
      <xdr:rowOff>161925</xdr:rowOff>
    </xdr:to>
    <xdr:sp macro="" textlink="">
      <xdr:nvSpPr>
        <xdr:cNvPr id="179162" name="Text Box 295"/>
        <xdr:cNvSpPr txBox="1">
          <a:spLocks noChangeArrowheads="1"/>
        </xdr:cNvSpPr>
      </xdr:nvSpPr>
      <xdr:spPr bwMode="auto">
        <a:xfrm>
          <a:off x="8467725" y="590550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0</xdr:colOff>
      <xdr:row>27</xdr:row>
      <xdr:rowOff>9525</xdr:rowOff>
    </xdr:to>
    <xdr:sp macro="" textlink="">
      <xdr:nvSpPr>
        <xdr:cNvPr id="179163" name="Line 294"/>
        <xdr:cNvSpPr>
          <a:spLocks noChangeShapeType="1"/>
        </xdr:cNvSpPr>
      </xdr:nvSpPr>
      <xdr:spPr bwMode="auto">
        <a:xfrm flipH="1">
          <a:off x="228600" y="5905500"/>
          <a:ext cx="3810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381000</xdr:colOff>
      <xdr:row>27</xdr:row>
      <xdr:rowOff>0</xdr:rowOff>
    </xdr:to>
    <xdr:sp macro="" textlink="">
      <xdr:nvSpPr>
        <xdr:cNvPr id="179164" name="Line 294"/>
        <xdr:cNvSpPr>
          <a:spLocks noChangeShapeType="1"/>
        </xdr:cNvSpPr>
      </xdr:nvSpPr>
      <xdr:spPr bwMode="auto">
        <a:xfrm flipH="1">
          <a:off x="609600" y="5905500"/>
          <a:ext cx="38100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26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79165" name="Line 294"/>
        <xdr:cNvSpPr>
          <a:spLocks noChangeShapeType="1"/>
        </xdr:cNvSpPr>
      </xdr:nvSpPr>
      <xdr:spPr bwMode="auto">
        <a:xfrm flipH="1">
          <a:off x="1000125" y="5905500"/>
          <a:ext cx="35242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361950</xdr:colOff>
      <xdr:row>26</xdr:row>
      <xdr:rowOff>0</xdr:rowOff>
    </xdr:from>
    <xdr:to>
      <xdr:col>5</xdr:col>
      <xdr:colOff>9525</xdr:colOff>
      <xdr:row>27</xdr:row>
      <xdr:rowOff>0</xdr:rowOff>
    </xdr:to>
    <xdr:sp macro="" textlink="">
      <xdr:nvSpPr>
        <xdr:cNvPr id="179166" name="Line 294"/>
        <xdr:cNvSpPr>
          <a:spLocks noChangeShapeType="1"/>
        </xdr:cNvSpPr>
      </xdr:nvSpPr>
      <xdr:spPr bwMode="auto">
        <a:xfrm flipH="1">
          <a:off x="1352550" y="5905500"/>
          <a:ext cx="37147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0</xdr:colOff>
      <xdr:row>27</xdr:row>
      <xdr:rowOff>9525</xdr:rowOff>
    </xdr:to>
    <xdr:sp macro="" textlink="">
      <xdr:nvSpPr>
        <xdr:cNvPr id="179167" name="Line 294"/>
        <xdr:cNvSpPr>
          <a:spLocks noChangeShapeType="1"/>
        </xdr:cNvSpPr>
      </xdr:nvSpPr>
      <xdr:spPr bwMode="auto">
        <a:xfrm flipH="1">
          <a:off x="1714500" y="5905500"/>
          <a:ext cx="2952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0</xdr:colOff>
      <xdr:row>26</xdr:row>
      <xdr:rowOff>0</xdr:rowOff>
    </xdr:from>
    <xdr:ext cx="111056" cy="200659"/>
    <xdr:sp macro="" textlink="">
      <xdr:nvSpPr>
        <xdr:cNvPr id="52" name="Text Box 295"/>
        <xdr:cNvSpPr txBox="1">
          <a:spLocks noChangeArrowheads="1"/>
        </xdr:cNvSpPr>
      </xdr:nvSpPr>
      <xdr:spPr bwMode="auto">
        <a:xfrm>
          <a:off x="228600" y="8010525"/>
          <a:ext cx="111056" cy="200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11056" cy="200659"/>
    <xdr:sp macro="" textlink="">
      <xdr:nvSpPr>
        <xdr:cNvPr id="53" name="Text Box 295"/>
        <xdr:cNvSpPr txBox="1">
          <a:spLocks noChangeArrowheads="1"/>
        </xdr:cNvSpPr>
      </xdr:nvSpPr>
      <xdr:spPr bwMode="auto">
        <a:xfrm>
          <a:off x="621323" y="595532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11056" cy="200659"/>
    <xdr:sp macro="" textlink="">
      <xdr:nvSpPr>
        <xdr:cNvPr id="54" name="Text Box 295"/>
        <xdr:cNvSpPr txBox="1">
          <a:spLocks noChangeArrowheads="1"/>
        </xdr:cNvSpPr>
      </xdr:nvSpPr>
      <xdr:spPr bwMode="auto">
        <a:xfrm>
          <a:off x="1008185" y="595532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11056" cy="200659"/>
    <xdr:sp macro="" textlink="">
      <xdr:nvSpPr>
        <xdr:cNvPr id="55" name="Text Box 295"/>
        <xdr:cNvSpPr txBox="1">
          <a:spLocks noChangeArrowheads="1"/>
        </xdr:cNvSpPr>
      </xdr:nvSpPr>
      <xdr:spPr bwMode="auto">
        <a:xfrm>
          <a:off x="1383323" y="595532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11056" cy="200659"/>
    <xdr:sp macro="" textlink="">
      <xdr:nvSpPr>
        <xdr:cNvPr id="56" name="Text Box 295"/>
        <xdr:cNvSpPr txBox="1">
          <a:spLocks noChangeArrowheads="1"/>
        </xdr:cNvSpPr>
      </xdr:nvSpPr>
      <xdr:spPr bwMode="auto">
        <a:xfrm>
          <a:off x="1758462" y="595532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1</xdr:col>
      <xdr:colOff>220980</xdr:colOff>
      <xdr:row>26</xdr:row>
      <xdr:rowOff>112395</xdr:rowOff>
    </xdr:from>
    <xdr:ext cx="110671" cy="189511"/>
    <xdr:sp macro="" textlink="">
      <xdr:nvSpPr>
        <xdr:cNvPr id="57" name="Text Box 296"/>
        <xdr:cNvSpPr txBox="1">
          <a:spLocks noChangeArrowheads="1"/>
        </xdr:cNvSpPr>
      </xdr:nvSpPr>
      <xdr:spPr bwMode="auto">
        <a:xfrm>
          <a:off x="455442" y="6067718"/>
          <a:ext cx="11067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</a:t>
          </a:r>
        </a:p>
      </xdr:txBody>
    </xdr:sp>
    <xdr:clientData/>
  </xdr:oneCellAnchor>
  <xdr:oneCellAnchor>
    <xdr:from>
      <xdr:col>2</xdr:col>
      <xdr:colOff>214313</xdr:colOff>
      <xdr:row>26</xdr:row>
      <xdr:rowOff>96837</xdr:rowOff>
    </xdr:from>
    <xdr:ext cx="110671" cy="170560"/>
    <xdr:sp macro="" textlink="">
      <xdr:nvSpPr>
        <xdr:cNvPr id="58" name="Text Box 296"/>
        <xdr:cNvSpPr txBox="1">
          <a:spLocks noChangeArrowheads="1"/>
        </xdr:cNvSpPr>
      </xdr:nvSpPr>
      <xdr:spPr bwMode="auto">
        <a:xfrm>
          <a:off x="835636" y="6042635"/>
          <a:ext cx="11067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</a:t>
          </a:r>
        </a:p>
      </xdr:txBody>
    </xdr:sp>
    <xdr:clientData/>
  </xdr:oneCellAnchor>
  <xdr:oneCellAnchor>
    <xdr:from>
      <xdr:col>3</xdr:col>
      <xdr:colOff>246063</xdr:colOff>
      <xdr:row>26</xdr:row>
      <xdr:rowOff>94614</xdr:rowOff>
    </xdr:from>
    <xdr:ext cx="110671" cy="170560"/>
    <xdr:sp macro="" textlink="">
      <xdr:nvSpPr>
        <xdr:cNvPr id="59" name="Text Box 296"/>
        <xdr:cNvSpPr txBox="1">
          <a:spLocks noChangeArrowheads="1"/>
        </xdr:cNvSpPr>
      </xdr:nvSpPr>
      <xdr:spPr bwMode="auto">
        <a:xfrm>
          <a:off x="1244723" y="6040412"/>
          <a:ext cx="11067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</a:t>
          </a:r>
        </a:p>
      </xdr:txBody>
    </xdr:sp>
    <xdr:clientData/>
  </xdr:oneCellAnchor>
  <xdr:oneCellAnchor>
    <xdr:from>
      <xdr:col>4</xdr:col>
      <xdr:colOff>186372</xdr:colOff>
      <xdr:row>26</xdr:row>
      <xdr:rowOff>95385</xdr:rowOff>
    </xdr:from>
    <xdr:ext cx="120732" cy="170560"/>
    <xdr:sp macro="" textlink="">
      <xdr:nvSpPr>
        <xdr:cNvPr id="60" name="Text Box 296"/>
        <xdr:cNvSpPr txBox="1">
          <a:spLocks noChangeArrowheads="1"/>
        </xdr:cNvSpPr>
      </xdr:nvSpPr>
      <xdr:spPr bwMode="auto">
        <a:xfrm>
          <a:off x="1579220" y="6041183"/>
          <a:ext cx="11067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</a:t>
          </a:r>
        </a:p>
      </xdr:txBody>
    </xdr:sp>
    <xdr:clientData/>
  </xdr:oneCellAnchor>
  <xdr:oneCellAnchor>
    <xdr:from>
      <xdr:col>5</xdr:col>
      <xdr:colOff>162967</xdr:colOff>
      <xdr:row>26</xdr:row>
      <xdr:rowOff>92076</xdr:rowOff>
    </xdr:from>
    <xdr:ext cx="101448" cy="170560"/>
    <xdr:sp macro="" textlink="">
      <xdr:nvSpPr>
        <xdr:cNvPr id="61" name="Text Box 296"/>
        <xdr:cNvSpPr txBox="1">
          <a:spLocks noChangeArrowheads="1"/>
        </xdr:cNvSpPr>
      </xdr:nvSpPr>
      <xdr:spPr bwMode="auto">
        <a:xfrm>
          <a:off x="1921429" y="6037874"/>
          <a:ext cx="11067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</a:t>
          </a:r>
        </a:p>
      </xdr:txBody>
    </xdr:sp>
    <xdr:clientData/>
  </xdr:oneCellAnchor>
  <xdr:twoCellAnchor>
    <xdr:from>
      <xdr:col>1</xdr:col>
      <xdr:colOff>0</xdr:colOff>
      <xdr:row>24</xdr:row>
      <xdr:rowOff>9525</xdr:rowOff>
    </xdr:from>
    <xdr:to>
      <xdr:col>1</xdr:col>
      <xdr:colOff>381000</xdr:colOff>
      <xdr:row>25</xdr:row>
      <xdr:rowOff>9525</xdr:rowOff>
    </xdr:to>
    <xdr:sp macro="" textlink="">
      <xdr:nvSpPr>
        <xdr:cNvPr id="179178" name="Line 294"/>
        <xdr:cNvSpPr>
          <a:spLocks noChangeShapeType="1"/>
        </xdr:cNvSpPr>
      </xdr:nvSpPr>
      <xdr:spPr bwMode="auto">
        <a:xfrm flipH="1">
          <a:off x="228600" y="5457825"/>
          <a:ext cx="3810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2198</xdr:colOff>
      <xdr:row>23</xdr:row>
      <xdr:rowOff>296056</xdr:rowOff>
    </xdr:from>
    <xdr:ext cx="111056" cy="190626"/>
    <xdr:sp macro="" textlink="">
      <xdr:nvSpPr>
        <xdr:cNvPr id="63" name="Text Box 295"/>
        <xdr:cNvSpPr txBox="1">
          <a:spLocks noChangeArrowheads="1"/>
        </xdr:cNvSpPr>
      </xdr:nvSpPr>
      <xdr:spPr bwMode="auto">
        <a:xfrm>
          <a:off x="236660" y="546593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1</xdr:col>
      <xdr:colOff>198120</xdr:colOff>
      <xdr:row>24</xdr:row>
      <xdr:rowOff>83820</xdr:rowOff>
    </xdr:from>
    <xdr:ext cx="79217" cy="179537"/>
    <xdr:sp macro="" textlink="">
      <xdr:nvSpPr>
        <xdr:cNvPr id="64" name="Text Box 295"/>
        <xdr:cNvSpPr txBox="1">
          <a:spLocks noChangeArrowheads="1"/>
        </xdr:cNvSpPr>
      </xdr:nvSpPr>
      <xdr:spPr bwMode="auto">
        <a:xfrm>
          <a:off x="432582" y="5593666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twoCellAnchor>
    <xdr:from>
      <xdr:col>2</xdr:col>
      <xdr:colOff>0</xdr:colOff>
      <xdr:row>24</xdr:row>
      <xdr:rowOff>0</xdr:rowOff>
    </xdr:from>
    <xdr:to>
      <xdr:col>2</xdr:col>
      <xdr:colOff>371475</xdr:colOff>
      <xdr:row>24</xdr:row>
      <xdr:rowOff>228600</xdr:rowOff>
    </xdr:to>
    <xdr:sp macro="" textlink="">
      <xdr:nvSpPr>
        <xdr:cNvPr id="179181" name="Line 294"/>
        <xdr:cNvSpPr>
          <a:spLocks noChangeShapeType="1"/>
        </xdr:cNvSpPr>
      </xdr:nvSpPr>
      <xdr:spPr bwMode="auto">
        <a:xfrm flipH="1">
          <a:off x="609600" y="5448300"/>
          <a:ext cx="37147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24</xdr:row>
      <xdr:rowOff>0</xdr:rowOff>
    </xdr:from>
    <xdr:to>
      <xdr:col>4</xdr:col>
      <xdr:colOff>0</xdr:colOff>
      <xdr:row>25</xdr:row>
      <xdr:rowOff>9525</xdr:rowOff>
    </xdr:to>
    <xdr:sp macro="" textlink="">
      <xdr:nvSpPr>
        <xdr:cNvPr id="179182" name="Line 294"/>
        <xdr:cNvSpPr>
          <a:spLocks noChangeShapeType="1"/>
        </xdr:cNvSpPr>
      </xdr:nvSpPr>
      <xdr:spPr bwMode="auto">
        <a:xfrm flipH="1">
          <a:off x="1000125" y="5448300"/>
          <a:ext cx="35242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24</xdr:row>
      <xdr:rowOff>9525</xdr:rowOff>
    </xdr:from>
    <xdr:to>
      <xdr:col>5</xdr:col>
      <xdr:colOff>9525</xdr:colOff>
      <xdr:row>25</xdr:row>
      <xdr:rowOff>9525</xdr:rowOff>
    </xdr:to>
    <xdr:sp macro="" textlink="">
      <xdr:nvSpPr>
        <xdr:cNvPr id="179183" name="Line 294"/>
        <xdr:cNvSpPr>
          <a:spLocks noChangeShapeType="1"/>
        </xdr:cNvSpPr>
      </xdr:nvSpPr>
      <xdr:spPr bwMode="auto">
        <a:xfrm flipH="1">
          <a:off x="1362075" y="5457825"/>
          <a:ext cx="3619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24</xdr:row>
      <xdr:rowOff>9525</xdr:rowOff>
    </xdr:from>
    <xdr:to>
      <xdr:col>6</xdr:col>
      <xdr:colOff>19050</xdr:colOff>
      <xdr:row>25</xdr:row>
      <xdr:rowOff>9525</xdr:rowOff>
    </xdr:to>
    <xdr:sp macro="" textlink="">
      <xdr:nvSpPr>
        <xdr:cNvPr id="179184" name="Line 294"/>
        <xdr:cNvSpPr>
          <a:spLocks noChangeShapeType="1"/>
        </xdr:cNvSpPr>
      </xdr:nvSpPr>
      <xdr:spPr bwMode="auto">
        <a:xfrm flipH="1">
          <a:off x="1714500" y="5457825"/>
          <a:ext cx="3143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23788</xdr:colOff>
      <xdr:row>23</xdr:row>
      <xdr:rowOff>296056</xdr:rowOff>
    </xdr:from>
    <xdr:ext cx="111056" cy="190626"/>
    <xdr:sp macro="" textlink="">
      <xdr:nvSpPr>
        <xdr:cNvPr id="69" name="Text Box 295"/>
        <xdr:cNvSpPr txBox="1">
          <a:spLocks noChangeArrowheads="1"/>
        </xdr:cNvSpPr>
      </xdr:nvSpPr>
      <xdr:spPr bwMode="auto">
        <a:xfrm>
          <a:off x="645111" y="546593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3</xdr:col>
      <xdr:colOff>91098</xdr:colOff>
      <xdr:row>23</xdr:row>
      <xdr:rowOff>296056</xdr:rowOff>
    </xdr:from>
    <xdr:ext cx="120311" cy="190626"/>
    <xdr:sp macro="" textlink="">
      <xdr:nvSpPr>
        <xdr:cNvPr id="70" name="Text Box 295"/>
        <xdr:cNvSpPr txBox="1">
          <a:spLocks noChangeArrowheads="1"/>
        </xdr:cNvSpPr>
      </xdr:nvSpPr>
      <xdr:spPr bwMode="auto">
        <a:xfrm>
          <a:off x="1089758" y="546593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4</xdr:col>
      <xdr:colOff>86018</xdr:colOff>
      <xdr:row>23</xdr:row>
      <xdr:rowOff>301136</xdr:rowOff>
    </xdr:from>
    <xdr:ext cx="120311" cy="200659"/>
    <xdr:sp macro="" textlink="">
      <xdr:nvSpPr>
        <xdr:cNvPr id="71" name="Text Box 295"/>
        <xdr:cNvSpPr txBox="1">
          <a:spLocks noChangeArrowheads="1"/>
        </xdr:cNvSpPr>
      </xdr:nvSpPr>
      <xdr:spPr bwMode="auto">
        <a:xfrm>
          <a:off x="1469341" y="547101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5</xdr:col>
      <xdr:colOff>96813</xdr:colOff>
      <xdr:row>23</xdr:row>
      <xdr:rowOff>296056</xdr:rowOff>
    </xdr:from>
    <xdr:ext cx="120311" cy="190626"/>
    <xdr:sp macro="" textlink="">
      <xdr:nvSpPr>
        <xdr:cNvPr id="72" name="Text Box 295"/>
        <xdr:cNvSpPr txBox="1">
          <a:spLocks noChangeArrowheads="1"/>
        </xdr:cNvSpPr>
      </xdr:nvSpPr>
      <xdr:spPr bwMode="auto">
        <a:xfrm>
          <a:off x="1845750" y="546593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2</xdr:col>
      <xdr:colOff>213360</xdr:colOff>
      <xdr:row>24</xdr:row>
      <xdr:rowOff>82550</xdr:rowOff>
    </xdr:from>
    <xdr:ext cx="87139" cy="179537"/>
    <xdr:sp macro="" textlink="">
      <xdr:nvSpPr>
        <xdr:cNvPr id="73" name="Text Box 295"/>
        <xdr:cNvSpPr txBox="1">
          <a:spLocks noChangeArrowheads="1"/>
        </xdr:cNvSpPr>
      </xdr:nvSpPr>
      <xdr:spPr bwMode="auto">
        <a:xfrm>
          <a:off x="834683" y="5592396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3</xdr:col>
      <xdr:colOff>207010</xdr:colOff>
      <xdr:row>24</xdr:row>
      <xdr:rowOff>82550</xdr:rowOff>
    </xdr:from>
    <xdr:ext cx="79217" cy="179537"/>
    <xdr:sp macro="" textlink="">
      <xdr:nvSpPr>
        <xdr:cNvPr id="74" name="Text Box 295"/>
        <xdr:cNvSpPr txBox="1">
          <a:spLocks noChangeArrowheads="1"/>
        </xdr:cNvSpPr>
      </xdr:nvSpPr>
      <xdr:spPr bwMode="auto">
        <a:xfrm>
          <a:off x="1215195" y="5592396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4</xdr:col>
      <xdr:colOff>231775</xdr:colOff>
      <xdr:row>24</xdr:row>
      <xdr:rowOff>82550</xdr:rowOff>
    </xdr:from>
    <xdr:ext cx="96821" cy="179537"/>
    <xdr:sp macro="" textlink="">
      <xdr:nvSpPr>
        <xdr:cNvPr id="75" name="Text Box 295"/>
        <xdr:cNvSpPr txBox="1">
          <a:spLocks noChangeArrowheads="1"/>
        </xdr:cNvSpPr>
      </xdr:nvSpPr>
      <xdr:spPr bwMode="auto">
        <a:xfrm>
          <a:off x="1624623" y="5592396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5</xdr:col>
      <xdr:colOff>166791</xdr:colOff>
      <xdr:row>24</xdr:row>
      <xdr:rowOff>82550</xdr:rowOff>
    </xdr:from>
    <xdr:ext cx="79217" cy="179537"/>
    <xdr:sp macro="" textlink="">
      <xdr:nvSpPr>
        <xdr:cNvPr id="76" name="Text Box 295"/>
        <xdr:cNvSpPr txBox="1">
          <a:spLocks noChangeArrowheads="1"/>
        </xdr:cNvSpPr>
      </xdr:nvSpPr>
      <xdr:spPr bwMode="auto">
        <a:xfrm>
          <a:off x="1925253" y="5592396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twoCellAnchor>
    <xdr:from>
      <xdr:col>1</xdr:col>
      <xdr:colOff>0</xdr:colOff>
      <xdr:row>25</xdr:row>
      <xdr:rowOff>0</xdr:rowOff>
    </xdr:from>
    <xdr:to>
      <xdr:col>2</xdr:col>
      <xdr:colOff>9525</xdr:colOff>
      <xdr:row>26</xdr:row>
      <xdr:rowOff>9525</xdr:rowOff>
    </xdr:to>
    <xdr:sp macro="" textlink="">
      <xdr:nvSpPr>
        <xdr:cNvPr id="179193" name="Line 294"/>
        <xdr:cNvSpPr>
          <a:spLocks noChangeShapeType="1"/>
        </xdr:cNvSpPr>
      </xdr:nvSpPr>
      <xdr:spPr bwMode="auto">
        <a:xfrm flipH="1">
          <a:off x="228600" y="5676900"/>
          <a:ext cx="39052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2198</xdr:colOff>
      <xdr:row>25</xdr:row>
      <xdr:rowOff>365</xdr:rowOff>
    </xdr:from>
    <xdr:ext cx="111056" cy="189511"/>
    <xdr:sp macro="" textlink="">
      <xdr:nvSpPr>
        <xdr:cNvPr id="78" name="Text Box 295"/>
        <xdr:cNvSpPr txBox="1">
          <a:spLocks noChangeArrowheads="1"/>
        </xdr:cNvSpPr>
      </xdr:nvSpPr>
      <xdr:spPr bwMode="auto">
        <a:xfrm>
          <a:off x="236660" y="5732950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1</xdr:col>
      <xdr:colOff>198120</xdr:colOff>
      <xdr:row>25</xdr:row>
      <xdr:rowOff>78105</xdr:rowOff>
    </xdr:from>
    <xdr:ext cx="79217" cy="170560"/>
    <xdr:sp macro="" textlink="">
      <xdr:nvSpPr>
        <xdr:cNvPr id="79" name="Text Box 295"/>
        <xdr:cNvSpPr txBox="1">
          <a:spLocks noChangeArrowheads="1"/>
        </xdr:cNvSpPr>
      </xdr:nvSpPr>
      <xdr:spPr bwMode="auto">
        <a:xfrm>
          <a:off x="432582" y="5810690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twoCellAnchor>
    <xdr:from>
      <xdr:col>2</xdr:col>
      <xdr:colOff>9525</xdr:colOff>
      <xdr:row>25</xdr:row>
      <xdr:rowOff>0</xdr:rowOff>
    </xdr:from>
    <xdr:to>
      <xdr:col>2</xdr:col>
      <xdr:colOff>381000</xdr:colOff>
      <xdr:row>25</xdr:row>
      <xdr:rowOff>228600</xdr:rowOff>
    </xdr:to>
    <xdr:sp macro="" textlink="">
      <xdr:nvSpPr>
        <xdr:cNvPr id="179196" name="Line 294"/>
        <xdr:cNvSpPr>
          <a:spLocks noChangeShapeType="1"/>
        </xdr:cNvSpPr>
      </xdr:nvSpPr>
      <xdr:spPr bwMode="auto">
        <a:xfrm flipH="1">
          <a:off x="619125" y="5676900"/>
          <a:ext cx="37147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25</xdr:row>
      <xdr:rowOff>0</xdr:rowOff>
    </xdr:from>
    <xdr:to>
      <xdr:col>4</xdr:col>
      <xdr:colOff>0</xdr:colOff>
      <xdr:row>26</xdr:row>
      <xdr:rowOff>9525</xdr:rowOff>
    </xdr:to>
    <xdr:sp macro="" textlink="">
      <xdr:nvSpPr>
        <xdr:cNvPr id="179197" name="Line 294"/>
        <xdr:cNvSpPr>
          <a:spLocks noChangeShapeType="1"/>
        </xdr:cNvSpPr>
      </xdr:nvSpPr>
      <xdr:spPr bwMode="auto">
        <a:xfrm flipH="1">
          <a:off x="1000125" y="5676900"/>
          <a:ext cx="35242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25</xdr:row>
      <xdr:rowOff>9525</xdr:rowOff>
    </xdr:from>
    <xdr:to>
      <xdr:col>5</xdr:col>
      <xdr:colOff>9525</xdr:colOff>
      <xdr:row>26</xdr:row>
      <xdr:rowOff>9525</xdr:rowOff>
    </xdr:to>
    <xdr:sp macro="" textlink="">
      <xdr:nvSpPr>
        <xdr:cNvPr id="179198" name="Line 294"/>
        <xdr:cNvSpPr>
          <a:spLocks noChangeShapeType="1"/>
        </xdr:cNvSpPr>
      </xdr:nvSpPr>
      <xdr:spPr bwMode="auto">
        <a:xfrm flipH="1">
          <a:off x="1362075" y="5686425"/>
          <a:ext cx="3619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9525</xdr:rowOff>
    </xdr:from>
    <xdr:to>
      <xdr:col>6</xdr:col>
      <xdr:colOff>19050</xdr:colOff>
      <xdr:row>26</xdr:row>
      <xdr:rowOff>9525</xdr:rowOff>
    </xdr:to>
    <xdr:sp macro="" textlink="">
      <xdr:nvSpPr>
        <xdr:cNvPr id="179199" name="Line 294"/>
        <xdr:cNvSpPr>
          <a:spLocks noChangeShapeType="1"/>
        </xdr:cNvSpPr>
      </xdr:nvSpPr>
      <xdr:spPr bwMode="auto">
        <a:xfrm flipH="1">
          <a:off x="1714500" y="5686425"/>
          <a:ext cx="3143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23788</xdr:colOff>
      <xdr:row>25</xdr:row>
      <xdr:rowOff>365</xdr:rowOff>
    </xdr:from>
    <xdr:ext cx="111056" cy="189511"/>
    <xdr:sp macro="" textlink="">
      <xdr:nvSpPr>
        <xdr:cNvPr id="84" name="Text Box 295"/>
        <xdr:cNvSpPr txBox="1">
          <a:spLocks noChangeArrowheads="1"/>
        </xdr:cNvSpPr>
      </xdr:nvSpPr>
      <xdr:spPr bwMode="auto">
        <a:xfrm>
          <a:off x="645111" y="5732950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3</xdr:col>
      <xdr:colOff>91098</xdr:colOff>
      <xdr:row>25</xdr:row>
      <xdr:rowOff>365</xdr:rowOff>
    </xdr:from>
    <xdr:ext cx="120311" cy="189511"/>
    <xdr:sp macro="" textlink="">
      <xdr:nvSpPr>
        <xdr:cNvPr id="85" name="Text Box 295"/>
        <xdr:cNvSpPr txBox="1">
          <a:spLocks noChangeArrowheads="1"/>
        </xdr:cNvSpPr>
      </xdr:nvSpPr>
      <xdr:spPr bwMode="auto">
        <a:xfrm>
          <a:off x="1089758" y="5732950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4</xdr:col>
      <xdr:colOff>47918</xdr:colOff>
      <xdr:row>25</xdr:row>
      <xdr:rowOff>2723</xdr:rowOff>
    </xdr:from>
    <xdr:ext cx="111056" cy="189511"/>
    <xdr:sp macro="" textlink="">
      <xdr:nvSpPr>
        <xdr:cNvPr id="86" name="Text Box 295"/>
        <xdr:cNvSpPr txBox="1">
          <a:spLocks noChangeArrowheads="1"/>
        </xdr:cNvSpPr>
      </xdr:nvSpPr>
      <xdr:spPr bwMode="auto">
        <a:xfrm>
          <a:off x="1421716" y="5735308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5</xdr:col>
      <xdr:colOff>94908</xdr:colOff>
      <xdr:row>25</xdr:row>
      <xdr:rowOff>365</xdr:rowOff>
    </xdr:from>
    <xdr:ext cx="120311" cy="189511"/>
    <xdr:sp macro="" textlink="">
      <xdr:nvSpPr>
        <xdr:cNvPr id="87" name="Text Box 295"/>
        <xdr:cNvSpPr txBox="1">
          <a:spLocks noChangeArrowheads="1"/>
        </xdr:cNvSpPr>
      </xdr:nvSpPr>
      <xdr:spPr bwMode="auto">
        <a:xfrm>
          <a:off x="1843845" y="5732950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2</xdr:col>
      <xdr:colOff>213360</xdr:colOff>
      <xdr:row>25</xdr:row>
      <xdr:rowOff>76835</xdr:rowOff>
    </xdr:from>
    <xdr:ext cx="87139" cy="179537"/>
    <xdr:sp macro="" textlink="">
      <xdr:nvSpPr>
        <xdr:cNvPr id="88" name="Text Box 295"/>
        <xdr:cNvSpPr txBox="1">
          <a:spLocks noChangeArrowheads="1"/>
        </xdr:cNvSpPr>
      </xdr:nvSpPr>
      <xdr:spPr bwMode="auto">
        <a:xfrm>
          <a:off x="834683" y="5809420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3</xdr:col>
      <xdr:colOff>207010</xdr:colOff>
      <xdr:row>25</xdr:row>
      <xdr:rowOff>76835</xdr:rowOff>
    </xdr:from>
    <xdr:ext cx="79217" cy="179537"/>
    <xdr:sp macro="" textlink="">
      <xdr:nvSpPr>
        <xdr:cNvPr id="89" name="Text Box 295"/>
        <xdr:cNvSpPr txBox="1">
          <a:spLocks noChangeArrowheads="1"/>
        </xdr:cNvSpPr>
      </xdr:nvSpPr>
      <xdr:spPr bwMode="auto">
        <a:xfrm>
          <a:off x="1215195" y="5809420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4</xdr:col>
      <xdr:colOff>231775</xdr:colOff>
      <xdr:row>25</xdr:row>
      <xdr:rowOff>76835</xdr:rowOff>
    </xdr:from>
    <xdr:ext cx="96821" cy="179537"/>
    <xdr:sp macro="" textlink="">
      <xdr:nvSpPr>
        <xdr:cNvPr id="90" name="Text Box 295"/>
        <xdr:cNvSpPr txBox="1">
          <a:spLocks noChangeArrowheads="1"/>
        </xdr:cNvSpPr>
      </xdr:nvSpPr>
      <xdr:spPr bwMode="auto">
        <a:xfrm>
          <a:off x="1624623" y="5809420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5</xdr:col>
      <xdr:colOff>163828</xdr:colOff>
      <xdr:row>25</xdr:row>
      <xdr:rowOff>76835</xdr:rowOff>
    </xdr:from>
    <xdr:ext cx="79217" cy="179537"/>
    <xdr:sp macro="" textlink="">
      <xdr:nvSpPr>
        <xdr:cNvPr id="91" name="Text Box 295"/>
        <xdr:cNvSpPr txBox="1">
          <a:spLocks noChangeArrowheads="1"/>
        </xdr:cNvSpPr>
      </xdr:nvSpPr>
      <xdr:spPr bwMode="auto">
        <a:xfrm>
          <a:off x="1922290" y="5809420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twoCellAnchor>
    <xdr:from>
      <xdr:col>5</xdr:col>
      <xdr:colOff>295275</xdr:colOff>
      <xdr:row>26</xdr:row>
      <xdr:rowOff>9525</xdr:rowOff>
    </xdr:from>
    <xdr:to>
      <xdr:col>6</xdr:col>
      <xdr:colOff>352425</xdr:colOff>
      <xdr:row>27</xdr:row>
      <xdr:rowOff>9525</xdr:rowOff>
    </xdr:to>
    <xdr:sp macro="" textlink="">
      <xdr:nvSpPr>
        <xdr:cNvPr id="179208" name="Line 294"/>
        <xdr:cNvSpPr>
          <a:spLocks noChangeShapeType="1"/>
        </xdr:cNvSpPr>
      </xdr:nvSpPr>
      <xdr:spPr bwMode="auto">
        <a:xfrm flipH="1">
          <a:off x="2009775" y="5915025"/>
          <a:ext cx="35242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8</xdr:col>
      <xdr:colOff>0</xdr:colOff>
      <xdr:row>27</xdr:row>
      <xdr:rowOff>9525</xdr:rowOff>
    </xdr:to>
    <xdr:sp macro="" textlink="">
      <xdr:nvSpPr>
        <xdr:cNvPr id="179209" name="Line 294"/>
        <xdr:cNvSpPr>
          <a:spLocks noChangeShapeType="1"/>
        </xdr:cNvSpPr>
      </xdr:nvSpPr>
      <xdr:spPr bwMode="auto">
        <a:xfrm flipH="1">
          <a:off x="2371725" y="5905500"/>
          <a:ext cx="28575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295275</xdr:colOff>
      <xdr:row>26</xdr:row>
      <xdr:rowOff>0</xdr:rowOff>
    </xdr:from>
    <xdr:to>
      <xdr:col>8</xdr:col>
      <xdr:colOff>295275</xdr:colOff>
      <xdr:row>27</xdr:row>
      <xdr:rowOff>0</xdr:rowOff>
    </xdr:to>
    <xdr:sp macro="" textlink="">
      <xdr:nvSpPr>
        <xdr:cNvPr id="179210" name="Line 294"/>
        <xdr:cNvSpPr>
          <a:spLocks noChangeShapeType="1"/>
        </xdr:cNvSpPr>
      </xdr:nvSpPr>
      <xdr:spPr bwMode="auto">
        <a:xfrm flipH="1">
          <a:off x="2657475" y="5905500"/>
          <a:ext cx="29527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79211" name="Line 294"/>
        <xdr:cNvSpPr>
          <a:spLocks noChangeShapeType="1"/>
        </xdr:cNvSpPr>
      </xdr:nvSpPr>
      <xdr:spPr bwMode="auto">
        <a:xfrm flipH="1">
          <a:off x="2952750" y="5905500"/>
          <a:ext cx="29527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0</xdr:colOff>
      <xdr:row>26</xdr:row>
      <xdr:rowOff>0</xdr:rowOff>
    </xdr:from>
    <xdr:ext cx="111056" cy="200659"/>
    <xdr:sp macro="" textlink="">
      <xdr:nvSpPr>
        <xdr:cNvPr id="96" name="Text Box 295"/>
        <xdr:cNvSpPr txBox="1">
          <a:spLocks noChangeArrowheads="1"/>
        </xdr:cNvSpPr>
      </xdr:nvSpPr>
      <xdr:spPr bwMode="auto">
        <a:xfrm>
          <a:off x="2063262" y="595532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11056" cy="200659"/>
    <xdr:sp macro="" textlink="">
      <xdr:nvSpPr>
        <xdr:cNvPr id="97" name="Text Box 295"/>
        <xdr:cNvSpPr txBox="1">
          <a:spLocks noChangeArrowheads="1"/>
        </xdr:cNvSpPr>
      </xdr:nvSpPr>
      <xdr:spPr bwMode="auto">
        <a:xfrm>
          <a:off x="2426677" y="595532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11056" cy="200659"/>
    <xdr:sp macro="" textlink="">
      <xdr:nvSpPr>
        <xdr:cNvPr id="98" name="Text Box 295"/>
        <xdr:cNvSpPr txBox="1">
          <a:spLocks noChangeArrowheads="1"/>
        </xdr:cNvSpPr>
      </xdr:nvSpPr>
      <xdr:spPr bwMode="auto">
        <a:xfrm>
          <a:off x="2731477" y="595532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111056" cy="200659"/>
    <xdr:sp macro="" textlink="">
      <xdr:nvSpPr>
        <xdr:cNvPr id="99" name="Text Box 295"/>
        <xdr:cNvSpPr txBox="1">
          <a:spLocks noChangeArrowheads="1"/>
        </xdr:cNvSpPr>
      </xdr:nvSpPr>
      <xdr:spPr bwMode="auto">
        <a:xfrm>
          <a:off x="3036277" y="595532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6</xdr:col>
      <xdr:colOff>185737</xdr:colOff>
      <xdr:row>26</xdr:row>
      <xdr:rowOff>90669</xdr:rowOff>
    </xdr:from>
    <xdr:ext cx="120732" cy="179537"/>
    <xdr:sp macro="" textlink="">
      <xdr:nvSpPr>
        <xdr:cNvPr id="100" name="Text Box 296"/>
        <xdr:cNvSpPr txBox="1">
          <a:spLocks noChangeArrowheads="1"/>
        </xdr:cNvSpPr>
      </xdr:nvSpPr>
      <xdr:spPr bwMode="auto">
        <a:xfrm>
          <a:off x="2258524" y="6036467"/>
          <a:ext cx="11067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</a:t>
          </a:r>
        </a:p>
      </xdr:txBody>
    </xdr:sp>
    <xdr:clientData/>
  </xdr:oneCellAnchor>
  <xdr:oneCellAnchor>
    <xdr:from>
      <xdr:col>7</xdr:col>
      <xdr:colOff>159837</xdr:colOff>
      <xdr:row>26</xdr:row>
      <xdr:rowOff>95252</xdr:rowOff>
    </xdr:from>
    <xdr:ext cx="110671" cy="170560"/>
    <xdr:sp macro="" textlink="">
      <xdr:nvSpPr>
        <xdr:cNvPr id="101" name="Text Box 296"/>
        <xdr:cNvSpPr txBox="1">
          <a:spLocks noChangeArrowheads="1"/>
        </xdr:cNvSpPr>
      </xdr:nvSpPr>
      <xdr:spPr bwMode="auto">
        <a:xfrm>
          <a:off x="2596039" y="6041050"/>
          <a:ext cx="11067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</a:t>
          </a:r>
        </a:p>
      </xdr:txBody>
    </xdr:sp>
    <xdr:clientData/>
  </xdr:oneCellAnchor>
  <xdr:oneCellAnchor>
    <xdr:from>
      <xdr:col>8</xdr:col>
      <xdr:colOff>154349</xdr:colOff>
      <xdr:row>26</xdr:row>
      <xdr:rowOff>96840</xdr:rowOff>
    </xdr:from>
    <xdr:ext cx="120732" cy="170560"/>
    <xdr:sp macro="" textlink="">
      <xdr:nvSpPr>
        <xdr:cNvPr id="102" name="Text Box 296"/>
        <xdr:cNvSpPr txBox="1">
          <a:spLocks noChangeArrowheads="1"/>
        </xdr:cNvSpPr>
      </xdr:nvSpPr>
      <xdr:spPr bwMode="auto">
        <a:xfrm>
          <a:off x="2895351" y="6042638"/>
          <a:ext cx="11067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</a:t>
          </a:r>
        </a:p>
      </xdr:txBody>
    </xdr:sp>
    <xdr:clientData/>
  </xdr:oneCellAnchor>
  <xdr:oneCellAnchor>
    <xdr:from>
      <xdr:col>9</xdr:col>
      <xdr:colOff>170859</xdr:colOff>
      <xdr:row>26</xdr:row>
      <xdr:rowOff>92077</xdr:rowOff>
    </xdr:from>
    <xdr:ext cx="110671" cy="179537"/>
    <xdr:sp macro="" textlink="">
      <xdr:nvSpPr>
        <xdr:cNvPr id="103" name="Text Box 296"/>
        <xdr:cNvSpPr txBox="1">
          <a:spLocks noChangeArrowheads="1"/>
        </xdr:cNvSpPr>
      </xdr:nvSpPr>
      <xdr:spPr bwMode="auto">
        <a:xfrm>
          <a:off x="3207136" y="6037875"/>
          <a:ext cx="11067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</a:t>
          </a:r>
        </a:p>
      </xdr:txBody>
    </xdr:sp>
    <xdr:clientData/>
  </xdr:oneCellAnchor>
  <xdr:twoCellAnchor>
    <xdr:from>
      <xdr:col>5</xdr:col>
      <xdr:colOff>0</xdr:colOff>
      <xdr:row>24</xdr:row>
      <xdr:rowOff>9525</xdr:rowOff>
    </xdr:from>
    <xdr:to>
      <xdr:col>6</xdr:col>
      <xdr:colOff>19050</xdr:colOff>
      <xdr:row>25</xdr:row>
      <xdr:rowOff>9525</xdr:rowOff>
    </xdr:to>
    <xdr:sp macro="" textlink="">
      <xdr:nvSpPr>
        <xdr:cNvPr id="179220" name="Line 294"/>
        <xdr:cNvSpPr>
          <a:spLocks noChangeShapeType="1"/>
        </xdr:cNvSpPr>
      </xdr:nvSpPr>
      <xdr:spPr bwMode="auto">
        <a:xfrm flipH="1">
          <a:off x="1714500" y="5457825"/>
          <a:ext cx="3143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24</xdr:row>
      <xdr:rowOff>9525</xdr:rowOff>
    </xdr:from>
    <xdr:to>
      <xdr:col>7</xdr:col>
      <xdr:colOff>0</xdr:colOff>
      <xdr:row>25</xdr:row>
      <xdr:rowOff>9525</xdr:rowOff>
    </xdr:to>
    <xdr:sp macro="" textlink="">
      <xdr:nvSpPr>
        <xdr:cNvPr id="179221" name="Line 294"/>
        <xdr:cNvSpPr>
          <a:spLocks noChangeShapeType="1"/>
        </xdr:cNvSpPr>
      </xdr:nvSpPr>
      <xdr:spPr bwMode="auto">
        <a:xfrm flipH="1">
          <a:off x="2009775" y="5457825"/>
          <a:ext cx="3524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24</xdr:row>
      <xdr:rowOff>9525</xdr:rowOff>
    </xdr:from>
    <xdr:to>
      <xdr:col>8</xdr:col>
      <xdr:colOff>9525</xdr:colOff>
      <xdr:row>25</xdr:row>
      <xdr:rowOff>9525</xdr:rowOff>
    </xdr:to>
    <xdr:sp macro="" textlink="">
      <xdr:nvSpPr>
        <xdr:cNvPr id="179222" name="Line 294"/>
        <xdr:cNvSpPr>
          <a:spLocks noChangeShapeType="1"/>
        </xdr:cNvSpPr>
      </xdr:nvSpPr>
      <xdr:spPr bwMode="auto">
        <a:xfrm flipH="1">
          <a:off x="2371725" y="5457825"/>
          <a:ext cx="29527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24</xdr:row>
      <xdr:rowOff>0</xdr:rowOff>
    </xdr:from>
    <xdr:to>
      <xdr:col>9</xdr:col>
      <xdr:colOff>0</xdr:colOff>
      <xdr:row>25</xdr:row>
      <xdr:rowOff>9525</xdr:rowOff>
    </xdr:to>
    <xdr:sp macro="" textlink="">
      <xdr:nvSpPr>
        <xdr:cNvPr id="179223" name="Line 294"/>
        <xdr:cNvSpPr>
          <a:spLocks noChangeShapeType="1"/>
        </xdr:cNvSpPr>
      </xdr:nvSpPr>
      <xdr:spPr bwMode="auto">
        <a:xfrm flipH="1">
          <a:off x="2657475" y="5448300"/>
          <a:ext cx="29527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23</xdr:row>
      <xdr:rowOff>333375</xdr:rowOff>
    </xdr:from>
    <xdr:to>
      <xdr:col>10</xdr:col>
      <xdr:colOff>0</xdr:colOff>
      <xdr:row>25</xdr:row>
      <xdr:rowOff>9525</xdr:rowOff>
    </xdr:to>
    <xdr:sp macro="" textlink="">
      <xdr:nvSpPr>
        <xdr:cNvPr id="179224" name="Line 294"/>
        <xdr:cNvSpPr>
          <a:spLocks noChangeShapeType="1"/>
        </xdr:cNvSpPr>
      </xdr:nvSpPr>
      <xdr:spPr bwMode="auto">
        <a:xfrm flipH="1">
          <a:off x="2962275" y="5438775"/>
          <a:ext cx="28575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75223</xdr:colOff>
      <xdr:row>23</xdr:row>
      <xdr:rowOff>296056</xdr:rowOff>
    </xdr:from>
    <xdr:ext cx="111056" cy="190626"/>
    <xdr:sp macro="" textlink="">
      <xdr:nvSpPr>
        <xdr:cNvPr id="109" name="Text Box 295"/>
        <xdr:cNvSpPr txBox="1">
          <a:spLocks noChangeArrowheads="1"/>
        </xdr:cNvSpPr>
      </xdr:nvSpPr>
      <xdr:spPr bwMode="auto">
        <a:xfrm>
          <a:off x="2148010" y="546593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7</xdr:col>
      <xdr:colOff>78398</xdr:colOff>
      <xdr:row>24</xdr:row>
      <xdr:rowOff>2233</xdr:rowOff>
    </xdr:from>
    <xdr:ext cx="111056" cy="179537"/>
    <xdr:sp macro="" textlink="">
      <xdr:nvSpPr>
        <xdr:cNvPr id="110" name="Text Box 295"/>
        <xdr:cNvSpPr txBox="1">
          <a:spLocks noChangeArrowheads="1"/>
        </xdr:cNvSpPr>
      </xdr:nvSpPr>
      <xdr:spPr bwMode="auto">
        <a:xfrm>
          <a:off x="2505075" y="5512079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8</xdr:col>
      <xdr:colOff>18708</xdr:colOff>
      <xdr:row>24</xdr:row>
      <xdr:rowOff>1378</xdr:rowOff>
    </xdr:from>
    <xdr:ext cx="111056" cy="179537"/>
    <xdr:sp macro="" textlink="">
      <xdr:nvSpPr>
        <xdr:cNvPr id="111" name="Text Box 295"/>
        <xdr:cNvSpPr txBox="1">
          <a:spLocks noChangeArrowheads="1"/>
        </xdr:cNvSpPr>
      </xdr:nvSpPr>
      <xdr:spPr bwMode="auto">
        <a:xfrm>
          <a:off x="2750185" y="5511224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9</xdr:col>
      <xdr:colOff>79033</xdr:colOff>
      <xdr:row>23</xdr:row>
      <xdr:rowOff>296056</xdr:rowOff>
    </xdr:from>
    <xdr:ext cx="111056" cy="190626"/>
    <xdr:sp macro="" textlink="">
      <xdr:nvSpPr>
        <xdr:cNvPr id="112" name="Text Box 295"/>
        <xdr:cNvSpPr txBox="1">
          <a:spLocks noChangeArrowheads="1"/>
        </xdr:cNvSpPr>
      </xdr:nvSpPr>
      <xdr:spPr bwMode="auto">
        <a:xfrm>
          <a:off x="3115310" y="546593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6</xdr:col>
      <xdr:colOff>191135</xdr:colOff>
      <xdr:row>24</xdr:row>
      <xdr:rowOff>82550</xdr:rowOff>
    </xdr:from>
    <xdr:ext cx="79217" cy="179537"/>
    <xdr:sp macro="" textlink="">
      <xdr:nvSpPr>
        <xdr:cNvPr id="113" name="Text Box 295"/>
        <xdr:cNvSpPr txBox="1">
          <a:spLocks noChangeArrowheads="1"/>
        </xdr:cNvSpPr>
      </xdr:nvSpPr>
      <xdr:spPr bwMode="auto">
        <a:xfrm>
          <a:off x="2263922" y="5592396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7</xdr:col>
      <xdr:colOff>199390</xdr:colOff>
      <xdr:row>24</xdr:row>
      <xdr:rowOff>82550</xdr:rowOff>
    </xdr:from>
    <xdr:ext cx="96821" cy="179537"/>
    <xdr:sp macro="" textlink="">
      <xdr:nvSpPr>
        <xdr:cNvPr id="114" name="Text Box 295"/>
        <xdr:cNvSpPr txBox="1">
          <a:spLocks noChangeArrowheads="1"/>
        </xdr:cNvSpPr>
      </xdr:nvSpPr>
      <xdr:spPr bwMode="auto">
        <a:xfrm>
          <a:off x="2635592" y="5592396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8</xdr:col>
      <xdr:colOff>175895</xdr:colOff>
      <xdr:row>24</xdr:row>
      <xdr:rowOff>82550</xdr:rowOff>
    </xdr:from>
    <xdr:ext cx="79217" cy="179537"/>
    <xdr:sp macro="" textlink="">
      <xdr:nvSpPr>
        <xdr:cNvPr id="115" name="Text Box 295"/>
        <xdr:cNvSpPr txBox="1">
          <a:spLocks noChangeArrowheads="1"/>
        </xdr:cNvSpPr>
      </xdr:nvSpPr>
      <xdr:spPr bwMode="auto">
        <a:xfrm>
          <a:off x="2907372" y="5592396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9</xdr:col>
      <xdr:colOff>184150</xdr:colOff>
      <xdr:row>24</xdr:row>
      <xdr:rowOff>82550</xdr:rowOff>
    </xdr:from>
    <xdr:ext cx="87139" cy="179537"/>
    <xdr:sp macro="" textlink="">
      <xdr:nvSpPr>
        <xdr:cNvPr id="116" name="Text Box 295"/>
        <xdr:cNvSpPr txBox="1">
          <a:spLocks noChangeArrowheads="1"/>
        </xdr:cNvSpPr>
      </xdr:nvSpPr>
      <xdr:spPr bwMode="auto">
        <a:xfrm>
          <a:off x="3229952" y="5592396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twoCellAnchor>
    <xdr:from>
      <xdr:col>5</xdr:col>
      <xdr:colOff>0</xdr:colOff>
      <xdr:row>25</xdr:row>
      <xdr:rowOff>9525</xdr:rowOff>
    </xdr:from>
    <xdr:to>
      <xdr:col>6</xdr:col>
      <xdr:colOff>19050</xdr:colOff>
      <xdr:row>26</xdr:row>
      <xdr:rowOff>9525</xdr:rowOff>
    </xdr:to>
    <xdr:sp macro="" textlink="">
      <xdr:nvSpPr>
        <xdr:cNvPr id="179233" name="Line 294"/>
        <xdr:cNvSpPr>
          <a:spLocks noChangeShapeType="1"/>
        </xdr:cNvSpPr>
      </xdr:nvSpPr>
      <xdr:spPr bwMode="auto">
        <a:xfrm flipH="1">
          <a:off x="1714500" y="5686425"/>
          <a:ext cx="3143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9525</xdr:rowOff>
    </xdr:from>
    <xdr:to>
      <xdr:col>7</xdr:col>
      <xdr:colOff>0</xdr:colOff>
      <xdr:row>26</xdr:row>
      <xdr:rowOff>9525</xdr:rowOff>
    </xdr:to>
    <xdr:sp macro="" textlink="">
      <xdr:nvSpPr>
        <xdr:cNvPr id="179234" name="Line 294"/>
        <xdr:cNvSpPr>
          <a:spLocks noChangeShapeType="1"/>
        </xdr:cNvSpPr>
      </xdr:nvSpPr>
      <xdr:spPr bwMode="auto">
        <a:xfrm flipH="1">
          <a:off x="2009775" y="5686425"/>
          <a:ext cx="3524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25</xdr:row>
      <xdr:rowOff>9525</xdr:rowOff>
    </xdr:from>
    <xdr:to>
      <xdr:col>8</xdr:col>
      <xdr:colOff>9525</xdr:colOff>
      <xdr:row>26</xdr:row>
      <xdr:rowOff>9525</xdr:rowOff>
    </xdr:to>
    <xdr:sp macro="" textlink="">
      <xdr:nvSpPr>
        <xdr:cNvPr id="179235" name="Line 294"/>
        <xdr:cNvSpPr>
          <a:spLocks noChangeShapeType="1"/>
        </xdr:cNvSpPr>
      </xdr:nvSpPr>
      <xdr:spPr bwMode="auto">
        <a:xfrm flipH="1">
          <a:off x="2371725" y="5686425"/>
          <a:ext cx="29527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9</xdr:col>
      <xdr:colOff>0</xdr:colOff>
      <xdr:row>26</xdr:row>
      <xdr:rowOff>9525</xdr:rowOff>
    </xdr:to>
    <xdr:sp macro="" textlink="">
      <xdr:nvSpPr>
        <xdr:cNvPr id="179236" name="Line 294"/>
        <xdr:cNvSpPr>
          <a:spLocks noChangeShapeType="1"/>
        </xdr:cNvSpPr>
      </xdr:nvSpPr>
      <xdr:spPr bwMode="auto">
        <a:xfrm flipH="1">
          <a:off x="2657475" y="5676900"/>
          <a:ext cx="29527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24</xdr:row>
      <xdr:rowOff>333375</xdr:rowOff>
    </xdr:from>
    <xdr:to>
      <xdr:col>10</xdr:col>
      <xdr:colOff>0</xdr:colOff>
      <xdr:row>26</xdr:row>
      <xdr:rowOff>9525</xdr:rowOff>
    </xdr:to>
    <xdr:sp macro="" textlink="">
      <xdr:nvSpPr>
        <xdr:cNvPr id="179237" name="Line 294"/>
        <xdr:cNvSpPr>
          <a:spLocks noChangeShapeType="1"/>
        </xdr:cNvSpPr>
      </xdr:nvSpPr>
      <xdr:spPr bwMode="auto">
        <a:xfrm flipH="1">
          <a:off x="2962275" y="5676900"/>
          <a:ext cx="2857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75223</xdr:colOff>
      <xdr:row>25</xdr:row>
      <xdr:rowOff>365</xdr:rowOff>
    </xdr:from>
    <xdr:ext cx="111056" cy="189511"/>
    <xdr:sp macro="" textlink="">
      <xdr:nvSpPr>
        <xdr:cNvPr id="122" name="Text Box 295"/>
        <xdr:cNvSpPr txBox="1">
          <a:spLocks noChangeArrowheads="1"/>
        </xdr:cNvSpPr>
      </xdr:nvSpPr>
      <xdr:spPr bwMode="auto">
        <a:xfrm>
          <a:off x="2148010" y="5732950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7</xdr:col>
      <xdr:colOff>78398</xdr:colOff>
      <xdr:row>25</xdr:row>
      <xdr:rowOff>2232</xdr:rowOff>
    </xdr:from>
    <xdr:ext cx="111056" cy="189511"/>
    <xdr:sp macro="" textlink="">
      <xdr:nvSpPr>
        <xdr:cNvPr id="123" name="Text Box 295"/>
        <xdr:cNvSpPr txBox="1">
          <a:spLocks noChangeArrowheads="1"/>
        </xdr:cNvSpPr>
      </xdr:nvSpPr>
      <xdr:spPr bwMode="auto">
        <a:xfrm>
          <a:off x="2505075" y="5734817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8</xdr:col>
      <xdr:colOff>12993</xdr:colOff>
      <xdr:row>25</xdr:row>
      <xdr:rowOff>2723</xdr:rowOff>
    </xdr:from>
    <xdr:ext cx="121152" cy="189511"/>
    <xdr:sp macro="" textlink="">
      <xdr:nvSpPr>
        <xdr:cNvPr id="124" name="Text Box 295"/>
        <xdr:cNvSpPr txBox="1">
          <a:spLocks noChangeArrowheads="1"/>
        </xdr:cNvSpPr>
      </xdr:nvSpPr>
      <xdr:spPr bwMode="auto">
        <a:xfrm>
          <a:off x="2744470" y="5735308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9</xdr:col>
      <xdr:colOff>44743</xdr:colOff>
      <xdr:row>25</xdr:row>
      <xdr:rowOff>3502</xdr:rowOff>
    </xdr:from>
    <xdr:ext cx="121152" cy="189511"/>
    <xdr:sp macro="" textlink="">
      <xdr:nvSpPr>
        <xdr:cNvPr id="125" name="Text Box 295"/>
        <xdr:cNvSpPr txBox="1">
          <a:spLocks noChangeArrowheads="1"/>
        </xdr:cNvSpPr>
      </xdr:nvSpPr>
      <xdr:spPr bwMode="auto">
        <a:xfrm>
          <a:off x="3071495" y="5736087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6</xdr:col>
      <xdr:colOff>191135</xdr:colOff>
      <xdr:row>25</xdr:row>
      <xdr:rowOff>76835</xdr:rowOff>
    </xdr:from>
    <xdr:ext cx="79217" cy="179537"/>
    <xdr:sp macro="" textlink="">
      <xdr:nvSpPr>
        <xdr:cNvPr id="126" name="Text Box 295"/>
        <xdr:cNvSpPr txBox="1">
          <a:spLocks noChangeArrowheads="1"/>
        </xdr:cNvSpPr>
      </xdr:nvSpPr>
      <xdr:spPr bwMode="auto">
        <a:xfrm>
          <a:off x="2263922" y="5809420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7</xdr:col>
      <xdr:colOff>199390</xdr:colOff>
      <xdr:row>25</xdr:row>
      <xdr:rowOff>76835</xdr:rowOff>
    </xdr:from>
    <xdr:ext cx="96821" cy="179537"/>
    <xdr:sp macro="" textlink="">
      <xdr:nvSpPr>
        <xdr:cNvPr id="127" name="Text Box 295"/>
        <xdr:cNvSpPr txBox="1">
          <a:spLocks noChangeArrowheads="1"/>
        </xdr:cNvSpPr>
      </xdr:nvSpPr>
      <xdr:spPr bwMode="auto">
        <a:xfrm>
          <a:off x="2635592" y="5809420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8</xdr:col>
      <xdr:colOff>175895</xdr:colOff>
      <xdr:row>25</xdr:row>
      <xdr:rowOff>76835</xdr:rowOff>
    </xdr:from>
    <xdr:ext cx="79217" cy="179537"/>
    <xdr:sp macro="" textlink="">
      <xdr:nvSpPr>
        <xdr:cNvPr id="128" name="Text Box 295"/>
        <xdr:cNvSpPr txBox="1">
          <a:spLocks noChangeArrowheads="1"/>
        </xdr:cNvSpPr>
      </xdr:nvSpPr>
      <xdr:spPr bwMode="auto">
        <a:xfrm>
          <a:off x="2907372" y="5809420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9</xdr:col>
      <xdr:colOff>184150</xdr:colOff>
      <xdr:row>25</xdr:row>
      <xdr:rowOff>76835</xdr:rowOff>
    </xdr:from>
    <xdr:ext cx="87139" cy="179537"/>
    <xdr:sp macro="" textlink="">
      <xdr:nvSpPr>
        <xdr:cNvPr id="129" name="Text Box 295"/>
        <xdr:cNvSpPr txBox="1">
          <a:spLocks noChangeArrowheads="1"/>
        </xdr:cNvSpPr>
      </xdr:nvSpPr>
      <xdr:spPr bwMode="auto">
        <a:xfrm>
          <a:off x="3229952" y="5809420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10</xdr:col>
      <xdr:colOff>0</xdr:colOff>
      <xdr:row>26</xdr:row>
      <xdr:rowOff>0</xdr:rowOff>
    </xdr:from>
    <xdr:ext cx="111056" cy="200659"/>
    <xdr:sp macro="" textlink="">
      <xdr:nvSpPr>
        <xdr:cNvPr id="131" name="Text Box 295"/>
        <xdr:cNvSpPr txBox="1">
          <a:spLocks noChangeArrowheads="1"/>
        </xdr:cNvSpPr>
      </xdr:nvSpPr>
      <xdr:spPr bwMode="auto">
        <a:xfrm>
          <a:off x="3341077" y="595532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10</xdr:col>
      <xdr:colOff>0</xdr:colOff>
      <xdr:row>26</xdr:row>
      <xdr:rowOff>0</xdr:rowOff>
    </xdr:from>
    <xdr:ext cx="111056" cy="200659"/>
    <xdr:sp macro="" textlink="">
      <xdr:nvSpPr>
        <xdr:cNvPr id="133" name="Text Box 295"/>
        <xdr:cNvSpPr txBox="1">
          <a:spLocks noChangeArrowheads="1"/>
        </xdr:cNvSpPr>
      </xdr:nvSpPr>
      <xdr:spPr bwMode="auto">
        <a:xfrm>
          <a:off x="3341077" y="595532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twoCellAnchor editAs="oneCell">
    <xdr:from>
      <xdr:col>17</xdr:col>
      <xdr:colOff>0</xdr:colOff>
      <xdr:row>26</xdr:row>
      <xdr:rowOff>0</xdr:rowOff>
    </xdr:from>
    <xdr:to>
      <xdr:col>17</xdr:col>
      <xdr:colOff>19050</xdr:colOff>
      <xdr:row>26</xdr:row>
      <xdr:rowOff>161925</xdr:rowOff>
    </xdr:to>
    <xdr:sp macro="" textlink="">
      <xdr:nvSpPr>
        <xdr:cNvPr id="179250" name="Text Box 295"/>
        <xdr:cNvSpPr txBox="1">
          <a:spLocks noChangeArrowheads="1"/>
        </xdr:cNvSpPr>
      </xdr:nvSpPr>
      <xdr:spPr bwMode="auto">
        <a:xfrm>
          <a:off x="5314950" y="590550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9525</xdr:colOff>
      <xdr:row>26</xdr:row>
      <xdr:rowOff>0</xdr:rowOff>
    </xdr:from>
    <xdr:to>
      <xdr:col>18</xdr:col>
      <xdr:colOff>28575</xdr:colOff>
      <xdr:row>26</xdr:row>
      <xdr:rowOff>161925</xdr:rowOff>
    </xdr:to>
    <xdr:sp macro="" textlink="">
      <xdr:nvSpPr>
        <xdr:cNvPr id="179251" name="Text Box 295"/>
        <xdr:cNvSpPr txBox="1">
          <a:spLocks noChangeArrowheads="1"/>
        </xdr:cNvSpPr>
      </xdr:nvSpPr>
      <xdr:spPr bwMode="auto">
        <a:xfrm>
          <a:off x="5619750" y="590550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9525</xdr:colOff>
      <xdr:row>24</xdr:row>
      <xdr:rowOff>0</xdr:rowOff>
    </xdr:from>
    <xdr:to>
      <xdr:col>20</xdr:col>
      <xdr:colOff>0</xdr:colOff>
      <xdr:row>25</xdr:row>
      <xdr:rowOff>9525</xdr:rowOff>
    </xdr:to>
    <xdr:sp macro="" textlink="">
      <xdr:nvSpPr>
        <xdr:cNvPr id="179252" name="Line 294"/>
        <xdr:cNvSpPr>
          <a:spLocks noChangeShapeType="1"/>
        </xdr:cNvSpPr>
      </xdr:nvSpPr>
      <xdr:spPr bwMode="auto">
        <a:xfrm flipH="1">
          <a:off x="5915025" y="5448300"/>
          <a:ext cx="2857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24</xdr:row>
      <xdr:rowOff>9525</xdr:rowOff>
    </xdr:from>
    <xdr:to>
      <xdr:col>23</xdr:col>
      <xdr:colOff>0</xdr:colOff>
      <xdr:row>25</xdr:row>
      <xdr:rowOff>9525</xdr:rowOff>
    </xdr:to>
    <xdr:sp macro="" textlink="">
      <xdr:nvSpPr>
        <xdr:cNvPr id="179253" name="Line 294"/>
        <xdr:cNvSpPr>
          <a:spLocks noChangeShapeType="1"/>
        </xdr:cNvSpPr>
      </xdr:nvSpPr>
      <xdr:spPr bwMode="auto">
        <a:xfrm flipH="1">
          <a:off x="6858000" y="5457825"/>
          <a:ext cx="29527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19</xdr:col>
      <xdr:colOff>87288</xdr:colOff>
      <xdr:row>23</xdr:row>
      <xdr:rowOff>296056</xdr:rowOff>
    </xdr:from>
    <xdr:ext cx="120311" cy="190626"/>
    <xdr:sp macro="" textlink="">
      <xdr:nvSpPr>
        <xdr:cNvPr id="143" name="Text Box 295"/>
        <xdr:cNvSpPr txBox="1">
          <a:spLocks noChangeArrowheads="1"/>
        </xdr:cNvSpPr>
      </xdr:nvSpPr>
      <xdr:spPr bwMode="auto">
        <a:xfrm>
          <a:off x="6171565" y="546593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22</xdr:col>
      <xdr:colOff>86653</xdr:colOff>
      <xdr:row>23</xdr:row>
      <xdr:rowOff>296056</xdr:rowOff>
    </xdr:from>
    <xdr:ext cx="120311" cy="190626"/>
    <xdr:sp macro="" textlink="">
      <xdr:nvSpPr>
        <xdr:cNvPr id="144" name="Text Box 295"/>
        <xdr:cNvSpPr txBox="1">
          <a:spLocks noChangeArrowheads="1"/>
        </xdr:cNvSpPr>
      </xdr:nvSpPr>
      <xdr:spPr bwMode="auto">
        <a:xfrm>
          <a:off x="7155668" y="546593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19</xdr:col>
      <xdr:colOff>197485</xdr:colOff>
      <xdr:row>24</xdr:row>
      <xdr:rowOff>82550</xdr:rowOff>
    </xdr:from>
    <xdr:ext cx="96821" cy="179537"/>
    <xdr:sp macro="" textlink="">
      <xdr:nvSpPr>
        <xdr:cNvPr id="145" name="Text Box 295"/>
        <xdr:cNvSpPr txBox="1">
          <a:spLocks noChangeArrowheads="1"/>
        </xdr:cNvSpPr>
      </xdr:nvSpPr>
      <xdr:spPr bwMode="auto">
        <a:xfrm>
          <a:off x="6291287" y="5592396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22</xdr:col>
      <xdr:colOff>200660</xdr:colOff>
      <xdr:row>24</xdr:row>
      <xdr:rowOff>82550</xdr:rowOff>
    </xdr:from>
    <xdr:ext cx="96821" cy="179537"/>
    <xdr:sp macro="" textlink="">
      <xdr:nvSpPr>
        <xdr:cNvPr id="146" name="Text Box 295"/>
        <xdr:cNvSpPr txBox="1">
          <a:spLocks noChangeArrowheads="1"/>
        </xdr:cNvSpPr>
      </xdr:nvSpPr>
      <xdr:spPr bwMode="auto">
        <a:xfrm>
          <a:off x="7288725" y="5592396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19</xdr:col>
      <xdr:colOff>87288</xdr:colOff>
      <xdr:row>25</xdr:row>
      <xdr:rowOff>365</xdr:rowOff>
    </xdr:from>
    <xdr:ext cx="120311" cy="189511"/>
    <xdr:sp macro="" textlink="">
      <xdr:nvSpPr>
        <xdr:cNvPr id="147" name="Text Box 295"/>
        <xdr:cNvSpPr txBox="1">
          <a:spLocks noChangeArrowheads="1"/>
        </xdr:cNvSpPr>
      </xdr:nvSpPr>
      <xdr:spPr bwMode="auto">
        <a:xfrm>
          <a:off x="6171565" y="5732950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22</xdr:col>
      <xdr:colOff>49641</xdr:colOff>
      <xdr:row>25</xdr:row>
      <xdr:rowOff>15603</xdr:rowOff>
    </xdr:from>
    <xdr:ext cx="111056" cy="200659"/>
    <xdr:sp macro="" textlink="">
      <xdr:nvSpPr>
        <xdr:cNvPr id="148" name="Text Box 295"/>
        <xdr:cNvSpPr txBox="1">
          <a:spLocks noChangeArrowheads="1"/>
        </xdr:cNvSpPr>
      </xdr:nvSpPr>
      <xdr:spPr bwMode="auto">
        <a:xfrm>
          <a:off x="7109131" y="573866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twoCellAnchor>
    <xdr:from>
      <xdr:col>19</xdr:col>
      <xdr:colOff>9525</xdr:colOff>
      <xdr:row>25</xdr:row>
      <xdr:rowOff>0</xdr:rowOff>
    </xdr:from>
    <xdr:to>
      <xdr:col>20</xdr:col>
      <xdr:colOff>0</xdr:colOff>
      <xdr:row>26</xdr:row>
      <xdr:rowOff>9525</xdr:rowOff>
    </xdr:to>
    <xdr:sp macro="" textlink="">
      <xdr:nvSpPr>
        <xdr:cNvPr id="179260" name="Line 294"/>
        <xdr:cNvSpPr>
          <a:spLocks noChangeShapeType="1"/>
        </xdr:cNvSpPr>
      </xdr:nvSpPr>
      <xdr:spPr bwMode="auto">
        <a:xfrm flipH="1">
          <a:off x="5915025" y="5676900"/>
          <a:ext cx="2857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25</xdr:row>
      <xdr:rowOff>9525</xdr:rowOff>
    </xdr:from>
    <xdr:to>
      <xdr:col>23</xdr:col>
      <xdr:colOff>0</xdr:colOff>
      <xdr:row>26</xdr:row>
      <xdr:rowOff>9525</xdr:rowOff>
    </xdr:to>
    <xdr:sp macro="" textlink="">
      <xdr:nvSpPr>
        <xdr:cNvPr id="179261" name="Line 294"/>
        <xdr:cNvSpPr>
          <a:spLocks noChangeShapeType="1"/>
        </xdr:cNvSpPr>
      </xdr:nvSpPr>
      <xdr:spPr bwMode="auto">
        <a:xfrm flipH="1">
          <a:off x="6858000" y="5686425"/>
          <a:ext cx="29527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19</xdr:col>
      <xdr:colOff>87288</xdr:colOff>
      <xdr:row>25</xdr:row>
      <xdr:rowOff>365</xdr:rowOff>
    </xdr:from>
    <xdr:ext cx="120311" cy="189511"/>
    <xdr:sp macro="" textlink="">
      <xdr:nvSpPr>
        <xdr:cNvPr id="151" name="Text Box 295"/>
        <xdr:cNvSpPr txBox="1">
          <a:spLocks noChangeArrowheads="1"/>
        </xdr:cNvSpPr>
      </xdr:nvSpPr>
      <xdr:spPr bwMode="auto">
        <a:xfrm>
          <a:off x="6171565" y="5732950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19</xdr:col>
      <xdr:colOff>197485</xdr:colOff>
      <xdr:row>25</xdr:row>
      <xdr:rowOff>76835</xdr:rowOff>
    </xdr:from>
    <xdr:ext cx="96821" cy="179537"/>
    <xdr:sp macro="" textlink="">
      <xdr:nvSpPr>
        <xdr:cNvPr id="152" name="Text Box 295"/>
        <xdr:cNvSpPr txBox="1">
          <a:spLocks noChangeArrowheads="1"/>
        </xdr:cNvSpPr>
      </xdr:nvSpPr>
      <xdr:spPr bwMode="auto">
        <a:xfrm>
          <a:off x="6291287" y="5809420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22</xdr:col>
      <xdr:colOff>168275</xdr:colOff>
      <xdr:row>25</xdr:row>
      <xdr:rowOff>76835</xdr:rowOff>
    </xdr:from>
    <xdr:ext cx="87139" cy="179537"/>
    <xdr:sp macro="" textlink="">
      <xdr:nvSpPr>
        <xdr:cNvPr id="153" name="Text Box 295"/>
        <xdr:cNvSpPr txBox="1">
          <a:spLocks noChangeArrowheads="1"/>
        </xdr:cNvSpPr>
      </xdr:nvSpPr>
      <xdr:spPr bwMode="auto">
        <a:xfrm>
          <a:off x="7246815" y="5809420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twoCellAnchor>
    <xdr:from>
      <xdr:col>23</xdr:col>
      <xdr:colOff>9525</xdr:colOff>
      <xdr:row>24</xdr:row>
      <xdr:rowOff>9525</xdr:rowOff>
    </xdr:from>
    <xdr:to>
      <xdr:col>24</xdr:col>
      <xdr:colOff>9525</xdr:colOff>
      <xdr:row>25</xdr:row>
      <xdr:rowOff>9525</xdr:rowOff>
    </xdr:to>
    <xdr:sp macro="" textlink="">
      <xdr:nvSpPr>
        <xdr:cNvPr id="179265" name="Line 294"/>
        <xdr:cNvSpPr>
          <a:spLocks noChangeShapeType="1"/>
        </xdr:cNvSpPr>
      </xdr:nvSpPr>
      <xdr:spPr bwMode="auto">
        <a:xfrm flipH="1">
          <a:off x="7162800" y="5457825"/>
          <a:ext cx="37147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25</xdr:col>
      <xdr:colOff>0</xdr:colOff>
      <xdr:row>25</xdr:row>
      <xdr:rowOff>9525</xdr:rowOff>
    </xdr:to>
    <xdr:sp macro="" textlink="">
      <xdr:nvSpPr>
        <xdr:cNvPr id="179266" name="Line 294"/>
        <xdr:cNvSpPr>
          <a:spLocks noChangeShapeType="1"/>
        </xdr:cNvSpPr>
      </xdr:nvSpPr>
      <xdr:spPr bwMode="auto">
        <a:xfrm flipH="1">
          <a:off x="7524750" y="5448300"/>
          <a:ext cx="33337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23</xdr:col>
      <xdr:colOff>86290</xdr:colOff>
      <xdr:row>24</xdr:row>
      <xdr:rowOff>13600</xdr:rowOff>
    </xdr:from>
    <xdr:ext cx="120311" cy="189511"/>
    <xdr:sp macro="" textlink="">
      <xdr:nvSpPr>
        <xdr:cNvPr id="156" name="Text Box 295"/>
        <xdr:cNvSpPr txBox="1">
          <a:spLocks noChangeArrowheads="1"/>
        </xdr:cNvSpPr>
      </xdr:nvSpPr>
      <xdr:spPr bwMode="auto">
        <a:xfrm>
          <a:off x="7460105" y="5513921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24</xdr:col>
      <xdr:colOff>46738</xdr:colOff>
      <xdr:row>24</xdr:row>
      <xdr:rowOff>354</xdr:rowOff>
    </xdr:from>
    <xdr:ext cx="121152" cy="189511"/>
    <xdr:sp macro="" textlink="">
      <xdr:nvSpPr>
        <xdr:cNvPr id="157" name="Text Box 295"/>
        <xdr:cNvSpPr txBox="1">
          <a:spLocks noChangeArrowheads="1"/>
        </xdr:cNvSpPr>
      </xdr:nvSpPr>
      <xdr:spPr bwMode="auto">
        <a:xfrm>
          <a:off x="7797890" y="5510200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23</xdr:col>
      <xdr:colOff>237490</xdr:colOff>
      <xdr:row>24</xdr:row>
      <xdr:rowOff>81189</xdr:rowOff>
    </xdr:from>
    <xdr:ext cx="87139" cy="179537"/>
    <xdr:sp macro="" textlink="">
      <xdr:nvSpPr>
        <xdr:cNvPr id="158" name="Text Box 295"/>
        <xdr:cNvSpPr txBox="1">
          <a:spLocks noChangeArrowheads="1"/>
        </xdr:cNvSpPr>
      </xdr:nvSpPr>
      <xdr:spPr bwMode="auto">
        <a:xfrm>
          <a:off x="7620830" y="5591035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24</xdr:col>
      <xdr:colOff>242569</xdr:colOff>
      <xdr:row>24</xdr:row>
      <xdr:rowOff>85271</xdr:rowOff>
    </xdr:from>
    <xdr:ext cx="87139" cy="170560"/>
    <xdr:sp macro="" textlink="">
      <xdr:nvSpPr>
        <xdr:cNvPr id="159" name="Text Box 295"/>
        <xdr:cNvSpPr txBox="1">
          <a:spLocks noChangeArrowheads="1"/>
        </xdr:cNvSpPr>
      </xdr:nvSpPr>
      <xdr:spPr bwMode="auto">
        <a:xfrm>
          <a:off x="8003246" y="5595117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23</xdr:col>
      <xdr:colOff>84113</xdr:colOff>
      <xdr:row>25</xdr:row>
      <xdr:rowOff>2232</xdr:rowOff>
    </xdr:from>
    <xdr:ext cx="120311" cy="189511"/>
    <xdr:sp macro="" textlink="">
      <xdr:nvSpPr>
        <xdr:cNvPr id="160" name="Text Box 295"/>
        <xdr:cNvSpPr txBox="1">
          <a:spLocks noChangeArrowheads="1"/>
        </xdr:cNvSpPr>
      </xdr:nvSpPr>
      <xdr:spPr bwMode="auto">
        <a:xfrm>
          <a:off x="7457928" y="5734817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24</xdr:col>
      <xdr:colOff>96813</xdr:colOff>
      <xdr:row>25</xdr:row>
      <xdr:rowOff>2723</xdr:rowOff>
    </xdr:from>
    <xdr:ext cx="120311" cy="189511"/>
    <xdr:sp macro="" textlink="">
      <xdr:nvSpPr>
        <xdr:cNvPr id="161" name="Text Box 295"/>
        <xdr:cNvSpPr txBox="1">
          <a:spLocks noChangeArrowheads="1"/>
        </xdr:cNvSpPr>
      </xdr:nvSpPr>
      <xdr:spPr bwMode="auto">
        <a:xfrm>
          <a:off x="7847965" y="5735308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twoCellAnchor>
    <xdr:from>
      <xdr:col>23</xdr:col>
      <xdr:colOff>9525</xdr:colOff>
      <xdr:row>25</xdr:row>
      <xdr:rowOff>9525</xdr:rowOff>
    </xdr:from>
    <xdr:to>
      <xdr:col>24</xdr:col>
      <xdr:colOff>9525</xdr:colOff>
      <xdr:row>26</xdr:row>
      <xdr:rowOff>9525</xdr:rowOff>
    </xdr:to>
    <xdr:sp macro="" textlink="">
      <xdr:nvSpPr>
        <xdr:cNvPr id="179273" name="Line 294"/>
        <xdr:cNvSpPr>
          <a:spLocks noChangeShapeType="1"/>
        </xdr:cNvSpPr>
      </xdr:nvSpPr>
      <xdr:spPr bwMode="auto">
        <a:xfrm flipH="1">
          <a:off x="7162800" y="5686425"/>
          <a:ext cx="37147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25</xdr:row>
      <xdr:rowOff>0</xdr:rowOff>
    </xdr:from>
    <xdr:to>
      <xdr:col>25</xdr:col>
      <xdr:colOff>0</xdr:colOff>
      <xdr:row>26</xdr:row>
      <xdr:rowOff>9525</xdr:rowOff>
    </xdr:to>
    <xdr:sp macro="" textlink="">
      <xdr:nvSpPr>
        <xdr:cNvPr id="179274" name="Line 294"/>
        <xdr:cNvSpPr>
          <a:spLocks noChangeShapeType="1"/>
        </xdr:cNvSpPr>
      </xdr:nvSpPr>
      <xdr:spPr bwMode="auto">
        <a:xfrm flipH="1">
          <a:off x="7524750" y="5676900"/>
          <a:ext cx="33337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23</xdr:col>
      <xdr:colOff>84113</xdr:colOff>
      <xdr:row>25</xdr:row>
      <xdr:rowOff>2232</xdr:rowOff>
    </xdr:from>
    <xdr:ext cx="120311" cy="189511"/>
    <xdr:sp macro="" textlink="">
      <xdr:nvSpPr>
        <xdr:cNvPr id="164" name="Text Box 295"/>
        <xdr:cNvSpPr txBox="1">
          <a:spLocks noChangeArrowheads="1"/>
        </xdr:cNvSpPr>
      </xdr:nvSpPr>
      <xdr:spPr bwMode="auto">
        <a:xfrm>
          <a:off x="7457928" y="5734817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24</xdr:col>
      <xdr:colOff>96813</xdr:colOff>
      <xdr:row>25</xdr:row>
      <xdr:rowOff>2723</xdr:rowOff>
    </xdr:from>
    <xdr:ext cx="120311" cy="189511"/>
    <xdr:sp macro="" textlink="">
      <xdr:nvSpPr>
        <xdr:cNvPr id="165" name="Text Box 295"/>
        <xdr:cNvSpPr txBox="1">
          <a:spLocks noChangeArrowheads="1"/>
        </xdr:cNvSpPr>
      </xdr:nvSpPr>
      <xdr:spPr bwMode="auto">
        <a:xfrm>
          <a:off x="7847965" y="5735308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23</xdr:col>
      <xdr:colOff>237490</xdr:colOff>
      <xdr:row>25</xdr:row>
      <xdr:rowOff>76835</xdr:rowOff>
    </xdr:from>
    <xdr:ext cx="87139" cy="179537"/>
    <xdr:sp macro="" textlink="">
      <xdr:nvSpPr>
        <xdr:cNvPr id="166" name="Text Box 295"/>
        <xdr:cNvSpPr txBox="1">
          <a:spLocks noChangeArrowheads="1"/>
        </xdr:cNvSpPr>
      </xdr:nvSpPr>
      <xdr:spPr bwMode="auto">
        <a:xfrm>
          <a:off x="7620830" y="5809420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24</xdr:col>
      <xdr:colOff>248285</xdr:colOff>
      <xdr:row>25</xdr:row>
      <xdr:rowOff>76835</xdr:rowOff>
    </xdr:from>
    <xdr:ext cx="96821" cy="179537"/>
    <xdr:sp macro="" textlink="">
      <xdr:nvSpPr>
        <xdr:cNvPr id="167" name="Text Box 295"/>
        <xdr:cNvSpPr txBox="1">
          <a:spLocks noChangeArrowheads="1"/>
        </xdr:cNvSpPr>
      </xdr:nvSpPr>
      <xdr:spPr bwMode="auto">
        <a:xfrm>
          <a:off x="8008962" y="5809420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19</xdr:col>
      <xdr:colOff>77128</xdr:colOff>
      <xdr:row>23</xdr:row>
      <xdr:rowOff>296056</xdr:rowOff>
    </xdr:from>
    <xdr:ext cx="111056" cy="190626"/>
    <xdr:sp macro="" textlink="">
      <xdr:nvSpPr>
        <xdr:cNvPr id="168" name="Text Box 295"/>
        <xdr:cNvSpPr txBox="1">
          <a:spLocks noChangeArrowheads="1"/>
        </xdr:cNvSpPr>
      </xdr:nvSpPr>
      <xdr:spPr bwMode="auto">
        <a:xfrm>
          <a:off x="6161405" y="546593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19</xdr:col>
      <xdr:colOff>77128</xdr:colOff>
      <xdr:row>23</xdr:row>
      <xdr:rowOff>296056</xdr:rowOff>
    </xdr:from>
    <xdr:ext cx="111056" cy="190626"/>
    <xdr:sp macro="" textlink="">
      <xdr:nvSpPr>
        <xdr:cNvPr id="169" name="Text Box 295"/>
        <xdr:cNvSpPr txBox="1">
          <a:spLocks noChangeArrowheads="1"/>
        </xdr:cNvSpPr>
      </xdr:nvSpPr>
      <xdr:spPr bwMode="auto">
        <a:xfrm>
          <a:off x="6161405" y="546593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twoCellAnchor>
    <xdr:from>
      <xdr:col>52</xdr:col>
      <xdr:colOff>0</xdr:colOff>
      <xdr:row>27</xdr:row>
      <xdr:rowOff>9525</xdr:rowOff>
    </xdr:from>
    <xdr:to>
      <xdr:col>53</xdr:col>
      <xdr:colOff>9525</xdr:colOff>
      <xdr:row>27</xdr:row>
      <xdr:rowOff>266700</xdr:rowOff>
    </xdr:to>
    <xdr:sp macro="" textlink="">
      <xdr:nvSpPr>
        <xdr:cNvPr id="179281" name="Line 294"/>
        <xdr:cNvSpPr>
          <a:spLocks noChangeShapeType="1"/>
        </xdr:cNvSpPr>
      </xdr:nvSpPr>
      <xdr:spPr bwMode="auto">
        <a:xfrm flipH="1">
          <a:off x="16344900" y="6172200"/>
          <a:ext cx="34290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52</xdr:col>
      <xdr:colOff>0</xdr:colOff>
      <xdr:row>27</xdr:row>
      <xdr:rowOff>1270</xdr:rowOff>
    </xdr:from>
    <xdr:ext cx="114856" cy="179537"/>
    <xdr:sp macro="" textlink="">
      <xdr:nvSpPr>
        <xdr:cNvPr id="172" name="Text Box 295"/>
        <xdr:cNvSpPr txBox="1">
          <a:spLocks noChangeArrowheads="1"/>
        </xdr:cNvSpPr>
      </xdr:nvSpPr>
      <xdr:spPr bwMode="auto">
        <a:xfrm>
          <a:off x="16951569" y="6202778"/>
          <a:ext cx="105285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</a:t>
          </a:r>
        </a:p>
      </xdr:txBody>
    </xdr:sp>
    <xdr:clientData/>
  </xdr:oneCellAnchor>
  <xdr:oneCellAnchor>
    <xdr:from>
      <xdr:col>52</xdr:col>
      <xdr:colOff>154851</xdr:colOff>
      <xdr:row>27</xdr:row>
      <xdr:rowOff>81915</xdr:rowOff>
    </xdr:from>
    <xdr:ext cx="114403" cy="198987"/>
    <xdr:sp macro="" textlink="">
      <xdr:nvSpPr>
        <xdr:cNvPr id="173" name="Text Box 296"/>
        <xdr:cNvSpPr txBox="1">
          <a:spLocks noChangeArrowheads="1"/>
        </xdr:cNvSpPr>
      </xdr:nvSpPr>
      <xdr:spPr bwMode="auto">
        <a:xfrm>
          <a:off x="17115945" y="6283423"/>
          <a:ext cx="104003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А</a:t>
          </a:r>
        </a:p>
      </xdr:txBody>
    </xdr:sp>
    <xdr:clientData/>
  </xdr:oneCellAnchor>
  <xdr:twoCellAnchor editAs="oneCell">
    <xdr:from>
      <xdr:col>15</xdr:col>
      <xdr:colOff>19050</xdr:colOff>
      <xdr:row>23</xdr:row>
      <xdr:rowOff>342900</xdr:rowOff>
    </xdr:from>
    <xdr:to>
      <xdr:col>15</xdr:col>
      <xdr:colOff>38100</xdr:colOff>
      <xdr:row>24</xdr:row>
      <xdr:rowOff>161925</xdr:rowOff>
    </xdr:to>
    <xdr:sp macro="" textlink="">
      <xdr:nvSpPr>
        <xdr:cNvPr id="179284" name="Text Box 295"/>
        <xdr:cNvSpPr txBox="1">
          <a:spLocks noChangeArrowheads="1"/>
        </xdr:cNvSpPr>
      </xdr:nvSpPr>
      <xdr:spPr bwMode="auto">
        <a:xfrm>
          <a:off x="4743450" y="544830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19050</xdr:colOff>
      <xdr:row>23</xdr:row>
      <xdr:rowOff>342900</xdr:rowOff>
    </xdr:from>
    <xdr:to>
      <xdr:col>16</xdr:col>
      <xdr:colOff>38100</xdr:colOff>
      <xdr:row>24</xdr:row>
      <xdr:rowOff>161925</xdr:rowOff>
    </xdr:to>
    <xdr:sp macro="" textlink="">
      <xdr:nvSpPr>
        <xdr:cNvPr id="179285" name="Text Box 295"/>
        <xdr:cNvSpPr txBox="1">
          <a:spLocks noChangeArrowheads="1"/>
        </xdr:cNvSpPr>
      </xdr:nvSpPr>
      <xdr:spPr bwMode="auto">
        <a:xfrm>
          <a:off x="5038725" y="544830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190500</xdr:colOff>
      <xdr:row>24</xdr:row>
      <xdr:rowOff>95250</xdr:rowOff>
    </xdr:from>
    <xdr:to>
      <xdr:col>16</xdr:col>
      <xdr:colOff>209550</xdr:colOff>
      <xdr:row>24</xdr:row>
      <xdr:rowOff>190500</xdr:rowOff>
    </xdr:to>
    <xdr:sp macro="" textlink="">
      <xdr:nvSpPr>
        <xdr:cNvPr id="179286" name="Text Box 295"/>
        <xdr:cNvSpPr txBox="1">
          <a:spLocks noChangeArrowheads="1"/>
        </xdr:cNvSpPr>
      </xdr:nvSpPr>
      <xdr:spPr bwMode="auto">
        <a:xfrm>
          <a:off x="5210175" y="554355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</xdr:colOff>
      <xdr:row>24</xdr:row>
      <xdr:rowOff>323850</xdr:rowOff>
    </xdr:from>
    <xdr:to>
      <xdr:col>12</xdr:col>
      <xdr:colOff>38100</xdr:colOff>
      <xdr:row>25</xdr:row>
      <xdr:rowOff>85725</xdr:rowOff>
    </xdr:to>
    <xdr:sp macro="" textlink="">
      <xdr:nvSpPr>
        <xdr:cNvPr id="179287" name="Text Box 295"/>
        <xdr:cNvSpPr txBox="1">
          <a:spLocks noChangeArrowheads="1"/>
        </xdr:cNvSpPr>
      </xdr:nvSpPr>
      <xdr:spPr bwMode="auto">
        <a:xfrm>
          <a:off x="3857625" y="5676900"/>
          <a:ext cx="190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</xdr:colOff>
      <xdr:row>25</xdr:row>
      <xdr:rowOff>323850</xdr:rowOff>
    </xdr:from>
    <xdr:to>
      <xdr:col>12</xdr:col>
      <xdr:colOff>38100</xdr:colOff>
      <xdr:row>26</xdr:row>
      <xdr:rowOff>66675</xdr:rowOff>
    </xdr:to>
    <xdr:sp macro="" textlink="">
      <xdr:nvSpPr>
        <xdr:cNvPr id="179288" name="Text Box 295"/>
        <xdr:cNvSpPr txBox="1">
          <a:spLocks noChangeArrowheads="1"/>
        </xdr:cNvSpPr>
      </xdr:nvSpPr>
      <xdr:spPr bwMode="auto">
        <a:xfrm>
          <a:off x="3857625" y="5905500"/>
          <a:ext cx="190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</xdr:colOff>
      <xdr:row>25</xdr:row>
      <xdr:rowOff>323850</xdr:rowOff>
    </xdr:from>
    <xdr:to>
      <xdr:col>11</xdr:col>
      <xdr:colOff>38100</xdr:colOff>
      <xdr:row>26</xdr:row>
      <xdr:rowOff>66675</xdr:rowOff>
    </xdr:to>
    <xdr:sp macro="" textlink="">
      <xdr:nvSpPr>
        <xdr:cNvPr id="179289" name="Text Box 295"/>
        <xdr:cNvSpPr txBox="1">
          <a:spLocks noChangeArrowheads="1"/>
        </xdr:cNvSpPr>
      </xdr:nvSpPr>
      <xdr:spPr bwMode="auto">
        <a:xfrm>
          <a:off x="3562350" y="5905500"/>
          <a:ext cx="190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9525</xdr:colOff>
      <xdr:row>23</xdr:row>
      <xdr:rowOff>333375</xdr:rowOff>
    </xdr:from>
    <xdr:to>
      <xdr:col>24</xdr:col>
      <xdr:colOff>361950</xdr:colOff>
      <xdr:row>25</xdr:row>
      <xdr:rowOff>9525</xdr:rowOff>
    </xdr:to>
    <xdr:sp macro="" textlink="">
      <xdr:nvSpPr>
        <xdr:cNvPr id="179290" name="Line 294"/>
        <xdr:cNvSpPr>
          <a:spLocks noChangeShapeType="1"/>
        </xdr:cNvSpPr>
      </xdr:nvSpPr>
      <xdr:spPr bwMode="auto">
        <a:xfrm flipH="1">
          <a:off x="7534275" y="5438775"/>
          <a:ext cx="32385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24</xdr:row>
      <xdr:rowOff>333375</xdr:rowOff>
    </xdr:from>
    <xdr:to>
      <xdr:col>24</xdr:col>
      <xdr:colOff>361950</xdr:colOff>
      <xdr:row>26</xdr:row>
      <xdr:rowOff>9525</xdr:rowOff>
    </xdr:to>
    <xdr:sp macro="" textlink="">
      <xdr:nvSpPr>
        <xdr:cNvPr id="179291" name="Line 294"/>
        <xdr:cNvSpPr>
          <a:spLocks noChangeShapeType="1"/>
        </xdr:cNvSpPr>
      </xdr:nvSpPr>
      <xdr:spPr bwMode="auto">
        <a:xfrm flipH="1">
          <a:off x="7534275" y="5676900"/>
          <a:ext cx="3238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24</xdr:row>
      <xdr:rowOff>0</xdr:rowOff>
    </xdr:from>
    <xdr:to>
      <xdr:col>53</xdr:col>
      <xdr:colOff>285750</xdr:colOff>
      <xdr:row>25</xdr:row>
      <xdr:rowOff>9525</xdr:rowOff>
    </xdr:to>
    <xdr:sp macro="" textlink="">
      <xdr:nvSpPr>
        <xdr:cNvPr id="179292" name="Line 294"/>
        <xdr:cNvSpPr>
          <a:spLocks noChangeShapeType="1"/>
        </xdr:cNvSpPr>
      </xdr:nvSpPr>
      <xdr:spPr bwMode="auto">
        <a:xfrm flipH="1">
          <a:off x="16678275" y="5448300"/>
          <a:ext cx="2857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25</xdr:row>
      <xdr:rowOff>0</xdr:rowOff>
    </xdr:from>
    <xdr:to>
      <xdr:col>53</xdr:col>
      <xdr:colOff>285750</xdr:colOff>
      <xdr:row>26</xdr:row>
      <xdr:rowOff>9525</xdr:rowOff>
    </xdr:to>
    <xdr:sp macro="" textlink="">
      <xdr:nvSpPr>
        <xdr:cNvPr id="179293" name="Line 294"/>
        <xdr:cNvSpPr>
          <a:spLocks noChangeShapeType="1"/>
        </xdr:cNvSpPr>
      </xdr:nvSpPr>
      <xdr:spPr bwMode="auto">
        <a:xfrm flipH="1">
          <a:off x="16678275" y="5676900"/>
          <a:ext cx="2857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9525</xdr:colOff>
      <xdr:row>26</xdr:row>
      <xdr:rowOff>0</xdr:rowOff>
    </xdr:from>
    <xdr:to>
      <xdr:col>53</xdr:col>
      <xdr:colOff>285750</xdr:colOff>
      <xdr:row>27</xdr:row>
      <xdr:rowOff>9525</xdr:rowOff>
    </xdr:to>
    <xdr:sp macro="" textlink="">
      <xdr:nvSpPr>
        <xdr:cNvPr id="179294" name="Line 294"/>
        <xdr:cNvSpPr>
          <a:spLocks noChangeShapeType="1"/>
        </xdr:cNvSpPr>
      </xdr:nvSpPr>
      <xdr:spPr bwMode="auto">
        <a:xfrm flipH="1">
          <a:off x="16687800" y="5905500"/>
          <a:ext cx="27622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53</xdr:col>
      <xdr:colOff>167640</xdr:colOff>
      <xdr:row>24</xdr:row>
      <xdr:rowOff>70485</xdr:rowOff>
    </xdr:from>
    <xdr:ext cx="104003" cy="179537"/>
    <xdr:sp macro="" textlink="">
      <xdr:nvSpPr>
        <xdr:cNvPr id="203" name="Text Box 296"/>
        <xdr:cNvSpPr txBox="1">
          <a:spLocks noChangeArrowheads="1"/>
        </xdr:cNvSpPr>
      </xdr:nvSpPr>
      <xdr:spPr bwMode="auto">
        <a:xfrm>
          <a:off x="17459178" y="5570806"/>
          <a:ext cx="104003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А</a:t>
          </a:r>
        </a:p>
      </xdr:txBody>
    </xdr:sp>
    <xdr:clientData/>
  </xdr:oneCellAnchor>
  <xdr:oneCellAnchor>
    <xdr:from>
      <xdr:col>53</xdr:col>
      <xdr:colOff>169545</xdr:colOff>
      <xdr:row>25</xdr:row>
      <xdr:rowOff>47625</xdr:rowOff>
    </xdr:from>
    <xdr:ext cx="104003" cy="189511"/>
    <xdr:sp macro="" textlink="">
      <xdr:nvSpPr>
        <xdr:cNvPr id="204" name="Text Box 296"/>
        <xdr:cNvSpPr txBox="1">
          <a:spLocks noChangeArrowheads="1"/>
        </xdr:cNvSpPr>
      </xdr:nvSpPr>
      <xdr:spPr bwMode="auto">
        <a:xfrm>
          <a:off x="17461083" y="5770685"/>
          <a:ext cx="104003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А</a:t>
          </a:r>
        </a:p>
      </xdr:txBody>
    </xdr:sp>
    <xdr:clientData/>
  </xdr:oneCellAnchor>
  <xdr:oneCellAnchor>
    <xdr:from>
      <xdr:col>53</xdr:col>
      <xdr:colOff>169545</xdr:colOff>
      <xdr:row>26</xdr:row>
      <xdr:rowOff>95250</xdr:rowOff>
    </xdr:from>
    <xdr:ext cx="104003" cy="162032"/>
    <xdr:sp macro="" textlink="">
      <xdr:nvSpPr>
        <xdr:cNvPr id="205" name="Text Box 296"/>
        <xdr:cNvSpPr txBox="1">
          <a:spLocks noChangeArrowheads="1"/>
        </xdr:cNvSpPr>
      </xdr:nvSpPr>
      <xdr:spPr bwMode="auto">
        <a:xfrm>
          <a:off x="17461083" y="6041048"/>
          <a:ext cx="104003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А</a:t>
          </a:r>
        </a:p>
      </xdr:txBody>
    </xdr:sp>
    <xdr:clientData/>
  </xdr:oneCellAnchor>
  <xdr:oneCellAnchor>
    <xdr:from>
      <xdr:col>53</xdr:col>
      <xdr:colOff>0</xdr:colOff>
      <xdr:row>24</xdr:row>
      <xdr:rowOff>0</xdr:rowOff>
    </xdr:from>
    <xdr:ext cx="111056" cy="189511"/>
    <xdr:sp macro="" textlink="">
      <xdr:nvSpPr>
        <xdr:cNvPr id="206" name="Text Box 295"/>
        <xdr:cNvSpPr txBox="1">
          <a:spLocks noChangeArrowheads="1"/>
        </xdr:cNvSpPr>
      </xdr:nvSpPr>
      <xdr:spPr bwMode="auto">
        <a:xfrm>
          <a:off x="17291538" y="5509846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53</xdr:col>
      <xdr:colOff>0</xdr:colOff>
      <xdr:row>25</xdr:row>
      <xdr:rowOff>0</xdr:rowOff>
    </xdr:from>
    <xdr:ext cx="111056" cy="189511"/>
    <xdr:sp macro="" textlink="">
      <xdr:nvSpPr>
        <xdr:cNvPr id="207" name="Text Box 295"/>
        <xdr:cNvSpPr txBox="1">
          <a:spLocks noChangeArrowheads="1"/>
        </xdr:cNvSpPr>
      </xdr:nvSpPr>
      <xdr:spPr bwMode="auto">
        <a:xfrm>
          <a:off x="17291538" y="5732585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53</xdr:col>
      <xdr:colOff>0</xdr:colOff>
      <xdr:row>26</xdr:row>
      <xdr:rowOff>0</xdr:rowOff>
    </xdr:from>
    <xdr:ext cx="111056" cy="200659"/>
    <xdr:sp macro="" textlink="">
      <xdr:nvSpPr>
        <xdr:cNvPr id="208" name="Text Box 295"/>
        <xdr:cNvSpPr txBox="1">
          <a:spLocks noChangeArrowheads="1"/>
        </xdr:cNvSpPr>
      </xdr:nvSpPr>
      <xdr:spPr bwMode="auto">
        <a:xfrm>
          <a:off x="17291538" y="595532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twoCellAnchor editAs="oneCell">
    <xdr:from>
      <xdr:col>26</xdr:col>
      <xdr:colOff>28575</xdr:colOff>
      <xdr:row>26</xdr:row>
      <xdr:rowOff>0</xdr:rowOff>
    </xdr:from>
    <xdr:to>
      <xdr:col>26</xdr:col>
      <xdr:colOff>47625</xdr:colOff>
      <xdr:row>26</xdr:row>
      <xdr:rowOff>171450</xdr:rowOff>
    </xdr:to>
    <xdr:sp macro="" textlink="">
      <xdr:nvSpPr>
        <xdr:cNvPr id="179301" name="Text Box 295"/>
        <xdr:cNvSpPr txBox="1">
          <a:spLocks noChangeArrowheads="1"/>
        </xdr:cNvSpPr>
      </xdr:nvSpPr>
      <xdr:spPr bwMode="auto">
        <a:xfrm>
          <a:off x="8191500" y="5905500"/>
          <a:ext cx="190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171450</xdr:colOff>
      <xdr:row>27</xdr:row>
      <xdr:rowOff>85725</xdr:rowOff>
    </xdr:from>
    <xdr:to>
      <xdr:col>26</xdr:col>
      <xdr:colOff>190500</xdr:colOff>
      <xdr:row>27</xdr:row>
      <xdr:rowOff>257175</xdr:rowOff>
    </xdr:to>
    <xdr:sp macro="" textlink="">
      <xdr:nvSpPr>
        <xdr:cNvPr id="179302" name="Text Box 295"/>
        <xdr:cNvSpPr txBox="1">
          <a:spLocks noChangeArrowheads="1"/>
        </xdr:cNvSpPr>
      </xdr:nvSpPr>
      <xdr:spPr bwMode="auto">
        <a:xfrm>
          <a:off x="8334375" y="6248400"/>
          <a:ext cx="190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657225</xdr:colOff>
      <xdr:row>4</xdr:row>
      <xdr:rowOff>0</xdr:rowOff>
    </xdr:from>
    <xdr:to>
      <xdr:col>0</xdr:col>
      <xdr:colOff>1095375</xdr:colOff>
      <xdr:row>5</xdr:row>
      <xdr:rowOff>28575</xdr:rowOff>
    </xdr:to>
    <xdr:pic>
      <xdr:nvPicPr>
        <xdr:cNvPr id="179303" name="Picture 1" descr="kpi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 contrast="100000"/>
        </a:blip>
        <a:srcRect/>
        <a:stretch>
          <a:fillRect/>
        </a:stretch>
      </xdr:blipFill>
      <xdr:spPr bwMode="auto">
        <a:xfrm>
          <a:off x="228600" y="13239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657225</xdr:colOff>
      <xdr:row>4</xdr:row>
      <xdr:rowOff>0</xdr:rowOff>
    </xdr:from>
    <xdr:to>
      <xdr:col>0</xdr:col>
      <xdr:colOff>1095375</xdr:colOff>
      <xdr:row>5</xdr:row>
      <xdr:rowOff>28575</xdr:rowOff>
    </xdr:to>
    <xdr:pic>
      <xdr:nvPicPr>
        <xdr:cNvPr id="179304" name="Picture 1" descr="kpi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 contrast="100000"/>
        </a:blip>
        <a:srcRect/>
        <a:stretch>
          <a:fillRect/>
        </a:stretch>
      </xdr:blipFill>
      <xdr:spPr bwMode="auto">
        <a:xfrm>
          <a:off x="228600" y="13239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</xdr:row>
      <xdr:rowOff>180975</xdr:rowOff>
    </xdr:from>
    <xdr:to>
      <xdr:col>5</xdr:col>
      <xdr:colOff>123825</xdr:colOff>
      <xdr:row>4</xdr:row>
      <xdr:rowOff>466725</xdr:rowOff>
    </xdr:to>
    <xdr:pic>
      <xdr:nvPicPr>
        <xdr:cNvPr id="179305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6000" contrast="12000"/>
        </a:blip>
        <a:srcRect/>
        <a:stretch>
          <a:fillRect/>
        </a:stretch>
      </xdr:blipFill>
      <xdr:spPr bwMode="auto">
        <a:xfrm>
          <a:off x="561975" y="533400"/>
          <a:ext cx="12763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23</xdr:row>
      <xdr:rowOff>333375</xdr:rowOff>
    </xdr:from>
    <xdr:to>
      <xdr:col>25</xdr:col>
      <xdr:colOff>361950</xdr:colOff>
      <xdr:row>25</xdr:row>
      <xdr:rowOff>9525</xdr:rowOff>
    </xdr:to>
    <xdr:sp macro="" textlink="">
      <xdr:nvSpPr>
        <xdr:cNvPr id="179306" name="Line 294"/>
        <xdr:cNvSpPr>
          <a:spLocks noChangeShapeType="1"/>
        </xdr:cNvSpPr>
      </xdr:nvSpPr>
      <xdr:spPr bwMode="auto">
        <a:xfrm flipH="1">
          <a:off x="7867650" y="5438775"/>
          <a:ext cx="2952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25</xdr:col>
      <xdr:colOff>86018</xdr:colOff>
      <xdr:row>23</xdr:row>
      <xdr:rowOff>296056</xdr:rowOff>
    </xdr:from>
    <xdr:ext cx="120311" cy="190626"/>
    <xdr:sp macro="" textlink="">
      <xdr:nvSpPr>
        <xdr:cNvPr id="407" name="Text Box 295"/>
        <xdr:cNvSpPr txBox="1">
          <a:spLocks noChangeArrowheads="1"/>
        </xdr:cNvSpPr>
      </xdr:nvSpPr>
      <xdr:spPr bwMode="auto">
        <a:xfrm>
          <a:off x="8186664" y="546593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25</xdr:col>
      <xdr:colOff>187325</xdr:colOff>
      <xdr:row>24</xdr:row>
      <xdr:rowOff>86995</xdr:rowOff>
    </xdr:from>
    <xdr:ext cx="87139" cy="170560"/>
    <xdr:sp macro="" textlink="">
      <xdr:nvSpPr>
        <xdr:cNvPr id="409" name="Text Box 295"/>
        <xdr:cNvSpPr txBox="1">
          <a:spLocks noChangeArrowheads="1"/>
        </xdr:cNvSpPr>
      </xdr:nvSpPr>
      <xdr:spPr bwMode="auto">
        <a:xfrm>
          <a:off x="8297496" y="5596841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twoCellAnchor>
    <xdr:from>
      <xdr:col>25</xdr:col>
      <xdr:colOff>9525</xdr:colOff>
      <xdr:row>24</xdr:row>
      <xdr:rowOff>333375</xdr:rowOff>
    </xdr:from>
    <xdr:to>
      <xdr:col>25</xdr:col>
      <xdr:colOff>361950</xdr:colOff>
      <xdr:row>26</xdr:row>
      <xdr:rowOff>9525</xdr:rowOff>
    </xdr:to>
    <xdr:sp macro="" textlink="">
      <xdr:nvSpPr>
        <xdr:cNvPr id="179309" name="Line 294"/>
        <xdr:cNvSpPr>
          <a:spLocks noChangeShapeType="1"/>
        </xdr:cNvSpPr>
      </xdr:nvSpPr>
      <xdr:spPr bwMode="auto">
        <a:xfrm flipH="1">
          <a:off x="7867650" y="5676900"/>
          <a:ext cx="29527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25</xdr:col>
      <xdr:colOff>86018</xdr:colOff>
      <xdr:row>25</xdr:row>
      <xdr:rowOff>365</xdr:rowOff>
    </xdr:from>
    <xdr:ext cx="120311" cy="189511"/>
    <xdr:sp macro="" textlink="">
      <xdr:nvSpPr>
        <xdr:cNvPr id="411" name="Text Box 295"/>
        <xdr:cNvSpPr txBox="1">
          <a:spLocks noChangeArrowheads="1"/>
        </xdr:cNvSpPr>
      </xdr:nvSpPr>
      <xdr:spPr bwMode="auto">
        <a:xfrm>
          <a:off x="8186664" y="5732950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25</xdr:col>
      <xdr:colOff>177800</xdr:colOff>
      <xdr:row>25</xdr:row>
      <xdr:rowOff>79375</xdr:rowOff>
    </xdr:from>
    <xdr:ext cx="79217" cy="170560"/>
    <xdr:sp macro="" textlink="">
      <xdr:nvSpPr>
        <xdr:cNvPr id="413" name="Text Box 295"/>
        <xdr:cNvSpPr txBox="1">
          <a:spLocks noChangeArrowheads="1"/>
        </xdr:cNvSpPr>
      </xdr:nvSpPr>
      <xdr:spPr bwMode="auto">
        <a:xfrm>
          <a:off x="8278446" y="5811960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twoCellAnchor>
    <xdr:from>
      <xdr:col>26</xdr:col>
      <xdr:colOff>0</xdr:colOff>
      <xdr:row>24</xdr:row>
      <xdr:rowOff>9525</xdr:rowOff>
    </xdr:from>
    <xdr:to>
      <xdr:col>27</xdr:col>
      <xdr:colOff>0</xdr:colOff>
      <xdr:row>25</xdr:row>
      <xdr:rowOff>9525</xdr:rowOff>
    </xdr:to>
    <xdr:sp macro="" textlink="">
      <xdr:nvSpPr>
        <xdr:cNvPr id="179312" name="Line 294"/>
        <xdr:cNvSpPr>
          <a:spLocks noChangeShapeType="1"/>
        </xdr:cNvSpPr>
      </xdr:nvSpPr>
      <xdr:spPr bwMode="auto">
        <a:xfrm flipH="1">
          <a:off x="8162925" y="5457825"/>
          <a:ext cx="29527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26</xdr:col>
      <xdr:colOff>86653</xdr:colOff>
      <xdr:row>23</xdr:row>
      <xdr:rowOff>296056</xdr:rowOff>
    </xdr:from>
    <xdr:ext cx="120311" cy="190626"/>
    <xdr:sp macro="" textlink="">
      <xdr:nvSpPr>
        <xdr:cNvPr id="415" name="Text Box 295"/>
        <xdr:cNvSpPr txBox="1">
          <a:spLocks noChangeArrowheads="1"/>
        </xdr:cNvSpPr>
      </xdr:nvSpPr>
      <xdr:spPr bwMode="auto">
        <a:xfrm>
          <a:off x="8503822" y="546593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26</xdr:col>
      <xdr:colOff>162560</xdr:colOff>
      <xdr:row>24</xdr:row>
      <xdr:rowOff>97790</xdr:rowOff>
    </xdr:from>
    <xdr:ext cx="96821" cy="179537"/>
    <xdr:sp macro="" textlink="">
      <xdr:nvSpPr>
        <xdr:cNvPr id="416" name="Text Box 295"/>
        <xdr:cNvSpPr txBox="1">
          <a:spLocks noChangeArrowheads="1"/>
        </xdr:cNvSpPr>
      </xdr:nvSpPr>
      <xdr:spPr bwMode="auto">
        <a:xfrm>
          <a:off x="8598779" y="5598111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26</xdr:col>
      <xdr:colOff>49641</xdr:colOff>
      <xdr:row>25</xdr:row>
      <xdr:rowOff>15603</xdr:rowOff>
    </xdr:from>
    <xdr:ext cx="111056" cy="200659"/>
    <xdr:sp macro="" textlink="">
      <xdr:nvSpPr>
        <xdr:cNvPr id="417" name="Text Box 295"/>
        <xdr:cNvSpPr txBox="1">
          <a:spLocks noChangeArrowheads="1"/>
        </xdr:cNvSpPr>
      </xdr:nvSpPr>
      <xdr:spPr bwMode="auto">
        <a:xfrm>
          <a:off x="8457285" y="573866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twoCellAnchor>
    <xdr:from>
      <xdr:col>26</xdr:col>
      <xdr:colOff>0</xdr:colOff>
      <xdr:row>25</xdr:row>
      <xdr:rowOff>9525</xdr:rowOff>
    </xdr:from>
    <xdr:to>
      <xdr:col>27</xdr:col>
      <xdr:colOff>0</xdr:colOff>
      <xdr:row>26</xdr:row>
      <xdr:rowOff>9525</xdr:rowOff>
    </xdr:to>
    <xdr:sp macro="" textlink="">
      <xdr:nvSpPr>
        <xdr:cNvPr id="179316" name="Line 294"/>
        <xdr:cNvSpPr>
          <a:spLocks noChangeShapeType="1"/>
        </xdr:cNvSpPr>
      </xdr:nvSpPr>
      <xdr:spPr bwMode="auto">
        <a:xfrm flipH="1">
          <a:off x="8162925" y="5686425"/>
          <a:ext cx="29527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26</xdr:col>
      <xdr:colOff>175895</xdr:colOff>
      <xdr:row>25</xdr:row>
      <xdr:rowOff>76835</xdr:rowOff>
    </xdr:from>
    <xdr:ext cx="87139" cy="179537"/>
    <xdr:sp macro="" textlink="">
      <xdr:nvSpPr>
        <xdr:cNvPr id="419" name="Text Box 295"/>
        <xdr:cNvSpPr txBox="1">
          <a:spLocks noChangeArrowheads="1"/>
        </xdr:cNvSpPr>
      </xdr:nvSpPr>
      <xdr:spPr bwMode="auto">
        <a:xfrm>
          <a:off x="8602589" y="5809420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twoCellAnchor>
    <xdr:from>
      <xdr:col>27</xdr:col>
      <xdr:colOff>9525</xdr:colOff>
      <xdr:row>24</xdr:row>
      <xdr:rowOff>9525</xdr:rowOff>
    </xdr:from>
    <xdr:to>
      <xdr:col>28</xdr:col>
      <xdr:colOff>9525</xdr:colOff>
      <xdr:row>25</xdr:row>
      <xdr:rowOff>9525</xdr:rowOff>
    </xdr:to>
    <xdr:sp macro="" textlink="">
      <xdr:nvSpPr>
        <xdr:cNvPr id="179318" name="Line 294"/>
        <xdr:cNvSpPr>
          <a:spLocks noChangeShapeType="1"/>
        </xdr:cNvSpPr>
      </xdr:nvSpPr>
      <xdr:spPr bwMode="auto">
        <a:xfrm flipH="1">
          <a:off x="8467725" y="5457825"/>
          <a:ext cx="3238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24</xdr:row>
      <xdr:rowOff>0</xdr:rowOff>
    </xdr:from>
    <xdr:to>
      <xdr:col>29</xdr:col>
      <xdr:colOff>0</xdr:colOff>
      <xdr:row>25</xdr:row>
      <xdr:rowOff>9525</xdr:rowOff>
    </xdr:to>
    <xdr:sp macro="" textlink="">
      <xdr:nvSpPr>
        <xdr:cNvPr id="179319" name="Line 294"/>
        <xdr:cNvSpPr>
          <a:spLocks noChangeShapeType="1"/>
        </xdr:cNvSpPr>
      </xdr:nvSpPr>
      <xdr:spPr bwMode="auto">
        <a:xfrm flipH="1">
          <a:off x="8782050" y="5448300"/>
          <a:ext cx="3238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27</xdr:col>
      <xdr:colOff>78670</xdr:colOff>
      <xdr:row>24</xdr:row>
      <xdr:rowOff>13600</xdr:rowOff>
    </xdr:from>
    <xdr:ext cx="131248" cy="189511"/>
    <xdr:sp macro="" textlink="">
      <xdr:nvSpPr>
        <xdr:cNvPr id="422" name="Text Box 295"/>
        <xdr:cNvSpPr txBox="1">
          <a:spLocks noChangeArrowheads="1"/>
        </xdr:cNvSpPr>
      </xdr:nvSpPr>
      <xdr:spPr bwMode="auto">
        <a:xfrm>
          <a:off x="8810164" y="5513921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28</xdr:col>
      <xdr:colOff>25783</xdr:colOff>
      <xdr:row>24</xdr:row>
      <xdr:rowOff>354</xdr:rowOff>
    </xdr:from>
    <xdr:ext cx="111056" cy="189511"/>
    <xdr:sp macro="" textlink="">
      <xdr:nvSpPr>
        <xdr:cNvPr id="423" name="Text Box 295"/>
        <xdr:cNvSpPr txBox="1">
          <a:spLocks noChangeArrowheads="1"/>
        </xdr:cNvSpPr>
      </xdr:nvSpPr>
      <xdr:spPr bwMode="auto">
        <a:xfrm>
          <a:off x="9087721" y="5510200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27</xdr:col>
      <xdr:colOff>208915</xdr:colOff>
      <xdr:row>24</xdr:row>
      <xdr:rowOff>81189</xdr:rowOff>
    </xdr:from>
    <xdr:ext cx="87139" cy="179537"/>
    <xdr:sp macro="" textlink="">
      <xdr:nvSpPr>
        <xdr:cNvPr id="424" name="Text Box 295"/>
        <xdr:cNvSpPr txBox="1">
          <a:spLocks noChangeArrowheads="1"/>
        </xdr:cNvSpPr>
      </xdr:nvSpPr>
      <xdr:spPr bwMode="auto">
        <a:xfrm>
          <a:off x="8940409" y="5591035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28</xdr:col>
      <xdr:colOff>233044</xdr:colOff>
      <xdr:row>24</xdr:row>
      <xdr:rowOff>85271</xdr:rowOff>
    </xdr:from>
    <xdr:ext cx="96821" cy="170560"/>
    <xdr:sp macro="" textlink="">
      <xdr:nvSpPr>
        <xdr:cNvPr id="425" name="Text Box 295"/>
        <xdr:cNvSpPr txBox="1">
          <a:spLocks noChangeArrowheads="1"/>
        </xdr:cNvSpPr>
      </xdr:nvSpPr>
      <xdr:spPr bwMode="auto">
        <a:xfrm>
          <a:off x="9304507" y="5595117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27</xdr:col>
      <xdr:colOff>84113</xdr:colOff>
      <xdr:row>25</xdr:row>
      <xdr:rowOff>2232</xdr:rowOff>
    </xdr:from>
    <xdr:ext cx="120311" cy="189511"/>
    <xdr:sp macro="" textlink="">
      <xdr:nvSpPr>
        <xdr:cNvPr id="426" name="Text Box 295"/>
        <xdr:cNvSpPr txBox="1">
          <a:spLocks noChangeArrowheads="1"/>
        </xdr:cNvSpPr>
      </xdr:nvSpPr>
      <xdr:spPr bwMode="auto">
        <a:xfrm>
          <a:off x="8806082" y="5734817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28</xdr:col>
      <xdr:colOff>87288</xdr:colOff>
      <xdr:row>25</xdr:row>
      <xdr:rowOff>2723</xdr:rowOff>
    </xdr:from>
    <xdr:ext cx="120311" cy="189511"/>
    <xdr:sp macro="" textlink="">
      <xdr:nvSpPr>
        <xdr:cNvPr id="427" name="Text Box 295"/>
        <xdr:cNvSpPr txBox="1">
          <a:spLocks noChangeArrowheads="1"/>
        </xdr:cNvSpPr>
      </xdr:nvSpPr>
      <xdr:spPr bwMode="auto">
        <a:xfrm>
          <a:off x="9149226" y="5735308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twoCellAnchor>
    <xdr:from>
      <xdr:col>27</xdr:col>
      <xdr:colOff>9525</xdr:colOff>
      <xdr:row>25</xdr:row>
      <xdr:rowOff>9525</xdr:rowOff>
    </xdr:from>
    <xdr:to>
      <xdr:col>28</xdr:col>
      <xdr:colOff>9525</xdr:colOff>
      <xdr:row>26</xdr:row>
      <xdr:rowOff>9525</xdr:rowOff>
    </xdr:to>
    <xdr:sp macro="" textlink="">
      <xdr:nvSpPr>
        <xdr:cNvPr id="179326" name="Line 294"/>
        <xdr:cNvSpPr>
          <a:spLocks noChangeShapeType="1"/>
        </xdr:cNvSpPr>
      </xdr:nvSpPr>
      <xdr:spPr bwMode="auto">
        <a:xfrm flipH="1">
          <a:off x="8467725" y="5686425"/>
          <a:ext cx="3238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25</xdr:row>
      <xdr:rowOff>0</xdr:rowOff>
    </xdr:from>
    <xdr:to>
      <xdr:col>29</xdr:col>
      <xdr:colOff>0</xdr:colOff>
      <xdr:row>26</xdr:row>
      <xdr:rowOff>9525</xdr:rowOff>
    </xdr:to>
    <xdr:sp macro="" textlink="">
      <xdr:nvSpPr>
        <xdr:cNvPr id="179327" name="Line 294"/>
        <xdr:cNvSpPr>
          <a:spLocks noChangeShapeType="1"/>
        </xdr:cNvSpPr>
      </xdr:nvSpPr>
      <xdr:spPr bwMode="auto">
        <a:xfrm flipH="1">
          <a:off x="8782050" y="5676900"/>
          <a:ext cx="3238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27</xdr:col>
      <xdr:colOff>84113</xdr:colOff>
      <xdr:row>25</xdr:row>
      <xdr:rowOff>2232</xdr:rowOff>
    </xdr:from>
    <xdr:ext cx="120311" cy="189511"/>
    <xdr:sp macro="" textlink="">
      <xdr:nvSpPr>
        <xdr:cNvPr id="430" name="Text Box 295"/>
        <xdr:cNvSpPr txBox="1">
          <a:spLocks noChangeArrowheads="1"/>
        </xdr:cNvSpPr>
      </xdr:nvSpPr>
      <xdr:spPr bwMode="auto">
        <a:xfrm>
          <a:off x="8806082" y="5734817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28</xdr:col>
      <xdr:colOff>87288</xdr:colOff>
      <xdr:row>25</xdr:row>
      <xdr:rowOff>2723</xdr:rowOff>
    </xdr:from>
    <xdr:ext cx="120311" cy="189511"/>
    <xdr:sp macro="" textlink="">
      <xdr:nvSpPr>
        <xdr:cNvPr id="431" name="Text Box 295"/>
        <xdr:cNvSpPr txBox="1">
          <a:spLocks noChangeArrowheads="1"/>
        </xdr:cNvSpPr>
      </xdr:nvSpPr>
      <xdr:spPr bwMode="auto">
        <a:xfrm>
          <a:off x="9149226" y="5735308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27</xdr:col>
      <xdr:colOff>208915</xdr:colOff>
      <xdr:row>25</xdr:row>
      <xdr:rowOff>76835</xdr:rowOff>
    </xdr:from>
    <xdr:ext cx="87139" cy="179537"/>
    <xdr:sp macro="" textlink="">
      <xdr:nvSpPr>
        <xdr:cNvPr id="432" name="Text Box 295"/>
        <xdr:cNvSpPr txBox="1">
          <a:spLocks noChangeArrowheads="1"/>
        </xdr:cNvSpPr>
      </xdr:nvSpPr>
      <xdr:spPr bwMode="auto">
        <a:xfrm>
          <a:off x="8940409" y="5809420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oneCellAnchor>
    <xdr:from>
      <xdr:col>28</xdr:col>
      <xdr:colOff>248285</xdr:colOff>
      <xdr:row>25</xdr:row>
      <xdr:rowOff>76835</xdr:rowOff>
    </xdr:from>
    <xdr:ext cx="96821" cy="179537"/>
    <xdr:sp macro="" textlink="">
      <xdr:nvSpPr>
        <xdr:cNvPr id="433" name="Text Box 295"/>
        <xdr:cNvSpPr txBox="1">
          <a:spLocks noChangeArrowheads="1"/>
        </xdr:cNvSpPr>
      </xdr:nvSpPr>
      <xdr:spPr bwMode="auto">
        <a:xfrm>
          <a:off x="9310223" y="5809420"/>
          <a:ext cx="9682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</a:t>
          </a:r>
        </a:p>
      </xdr:txBody>
    </xdr:sp>
    <xdr:clientData/>
  </xdr:oneCellAnchor>
  <xdr:twoCellAnchor>
    <xdr:from>
      <xdr:col>28</xdr:col>
      <xdr:colOff>9525</xdr:colOff>
      <xdr:row>23</xdr:row>
      <xdr:rowOff>333375</xdr:rowOff>
    </xdr:from>
    <xdr:to>
      <xdr:col>28</xdr:col>
      <xdr:colOff>361950</xdr:colOff>
      <xdr:row>25</xdr:row>
      <xdr:rowOff>9525</xdr:rowOff>
    </xdr:to>
    <xdr:sp macro="" textlink="">
      <xdr:nvSpPr>
        <xdr:cNvPr id="179332" name="Line 294"/>
        <xdr:cNvSpPr>
          <a:spLocks noChangeShapeType="1"/>
        </xdr:cNvSpPr>
      </xdr:nvSpPr>
      <xdr:spPr bwMode="auto">
        <a:xfrm flipH="1">
          <a:off x="8791575" y="5438775"/>
          <a:ext cx="31432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24</xdr:row>
      <xdr:rowOff>333375</xdr:rowOff>
    </xdr:from>
    <xdr:to>
      <xdr:col>28</xdr:col>
      <xdr:colOff>361950</xdr:colOff>
      <xdr:row>26</xdr:row>
      <xdr:rowOff>9525</xdr:rowOff>
    </xdr:to>
    <xdr:sp macro="" textlink="">
      <xdr:nvSpPr>
        <xdr:cNvPr id="179333" name="Line 294"/>
        <xdr:cNvSpPr>
          <a:spLocks noChangeShapeType="1"/>
        </xdr:cNvSpPr>
      </xdr:nvSpPr>
      <xdr:spPr bwMode="auto">
        <a:xfrm flipH="1">
          <a:off x="8791575" y="5676900"/>
          <a:ext cx="31432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24</xdr:row>
      <xdr:rowOff>9525</xdr:rowOff>
    </xdr:from>
    <xdr:to>
      <xdr:col>31</xdr:col>
      <xdr:colOff>0</xdr:colOff>
      <xdr:row>25</xdr:row>
      <xdr:rowOff>0</xdr:rowOff>
    </xdr:to>
    <xdr:sp macro="" textlink="">
      <xdr:nvSpPr>
        <xdr:cNvPr id="179334" name="Line 294"/>
        <xdr:cNvSpPr>
          <a:spLocks noChangeShapeType="1"/>
        </xdr:cNvSpPr>
      </xdr:nvSpPr>
      <xdr:spPr bwMode="auto">
        <a:xfrm flipH="1">
          <a:off x="9429750" y="5457825"/>
          <a:ext cx="3238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30</xdr:col>
      <xdr:colOff>0</xdr:colOff>
      <xdr:row>24</xdr:row>
      <xdr:rowOff>0</xdr:rowOff>
    </xdr:from>
    <xdr:ext cx="111056" cy="189511"/>
    <xdr:sp macro="" textlink="">
      <xdr:nvSpPr>
        <xdr:cNvPr id="446" name="Text Box 295"/>
        <xdr:cNvSpPr txBox="1">
          <a:spLocks noChangeArrowheads="1"/>
        </xdr:cNvSpPr>
      </xdr:nvSpPr>
      <xdr:spPr bwMode="auto">
        <a:xfrm>
          <a:off x="9741877" y="5509846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30</xdr:col>
      <xdr:colOff>0</xdr:colOff>
      <xdr:row>25</xdr:row>
      <xdr:rowOff>0</xdr:rowOff>
    </xdr:from>
    <xdr:ext cx="111056" cy="189511"/>
    <xdr:sp macro="" textlink="">
      <xdr:nvSpPr>
        <xdr:cNvPr id="447" name="Text Box 295"/>
        <xdr:cNvSpPr txBox="1">
          <a:spLocks noChangeArrowheads="1"/>
        </xdr:cNvSpPr>
      </xdr:nvSpPr>
      <xdr:spPr bwMode="auto">
        <a:xfrm>
          <a:off x="9741877" y="5732585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30</xdr:col>
      <xdr:colOff>173082</xdr:colOff>
      <xdr:row>24</xdr:row>
      <xdr:rowOff>85997</xdr:rowOff>
    </xdr:from>
    <xdr:ext cx="95924" cy="170560"/>
    <xdr:sp macro="" textlink="">
      <xdr:nvSpPr>
        <xdr:cNvPr id="448" name="Text Box 295"/>
        <xdr:cNvSpPr txBox="1">
          <a:spLocks noChangeArrowheads="1"/>
        </xdr:cNvSpPr>
      </xdr:nvSpPr>
      <xdr:spPr bwMode="auto">
        <a:xfrm>
          <a:off x="9914959" y="5595843"/>
          <a:ext cx="95924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</a:t>
          </a:r>
        </a:p>
      </xdr:txBody>
    </xdr:sp>
    <xdr:clientData/>
  </xdr:oneCellAnchor>
  <xdr:oneCellAnchor>
    <xdr:from>
      <xdr:col>30</xdr:col>
      <xdr:colOff>200569</xdr:colOff>
      <xdr:row>25</xdr:row>
      <xdr:rowOff>77016</xdr:rowOff>
    </xdr:from>
    <xdr:ext cx="78483" cy="179537"/>
    <xdr:sp macro="" textlink="">
      <xdr:nvSpPr>
        <xdr:cNvPr id="449" name="Text Box 295"/>
        <xdr:cNvSpPr txBox="1">
          <a:spLocks noChangeArrowheads="1"/>
        </xdr:cNvSpPr>
      </xdr:nvSpPr>
      <xdr:spPr bwMode="auto">
        <a:xfrm>
          <a:off x="9942446" y="5809601"/>
          <a:ext cx="95924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</a:t>
          </a:r>
        </a:p>
      </xdr:txBody>
    </xdr:sp>
    <xdr:clientData/>
  </xdr:oneCellAnchor>
  <xdr:twoCellAnchor editAs="oneCell">
    <xdr:from>
      <xdr:col>15</xdr:col>
      <xdr:colOff>19050</xdr:colOff>
      <xdr:row>23</xdr:row>
      <xdr:rowOff>323850</xdr:rowOff>
    </xdr:from>
    <xdr:to>
      <xdr:col>15</xdr:col>
      <xdr:colOff>38100</xdr:colOff>
      <xdr:row>24</xdr:row>
      <xdr:rowOff>142875</xdr:rowOff>
    </xdr:to>
    <xdr:sp macro="" textlink="">
      <xdr:nvSpPr>
        <xdr:cNvPr id="179339" name="Text Box 295"/>
        <xdr:cNvSpPr txBox="1">
          <a:spLocks noChangeArrowheads="1"/>
        </xdr:cNvSpPr>
      </xdr:nvSpPr>
      <xdr:spPr bwMode="auto">
        <a:xfrm>
          <a:off x="4743450" y="5429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19050</xdr:colOff>
      <xdr:row>24</xdr:row>
      <xdr:rowOff>323850</xdr:rowOff>
    </xdr:from>
    <xdr:to>
      <xdr:col>15</xdr:col>
      <xdr:colOff>38100</xdr:colOff>
      <xdr:row>25</xdr:row>
      <xdr:rowOff>85725</xdr:rowOff>
    </xdr:to>
    <xdr:sp macro="" textlink="">
      <xdr:nvSpPr>
        <xdr:cNvPr id="179340" name="Text Box 295"/>
        <xdr:cNvSpPr txBox="1">
          <a:spLocks noChangeArrowheads="1"/>
        </xdr:cNvSpPr>
      </xdr:nvSpPr>
      <xdr:spPr bwMode="auto">
        <a:xfrm>
          <a:off x="4743450" y="5676900"/>
          <a:ext cx="190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30</xdr:col>
      <xdr:colOff>19050</xdr:colOff>
      <xdr:row>26</xdr:row>
      <xdr:rowOff>161925</xdr:rowOff>
    </xdr:to>
    <xdr:sp macro="" textlink="">
      <xdr:nvSpPr>
        <xdr:cNvPr id="179341" name="Text Box 295"/>
        <xdr:cNvSpPr txBox="1">
          <a:spLocks noChangeArrowheads="1"/>
        </xdr:cNvSpPr>
      </xdr:nvSpPr>
      <xdr:spPr bwMode="auto">
        <a:xfrm>
          <a:off x="9429750" y="590550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238125</xdr:colOff>
      <xdr:row>25</xdr:row>
      <xdr:rowOff>76200</xdr:rowOff>
    </xdr:from>
    <xdr:to>
      <xdr:col>28</xdr:col>
      <xdr:colOff>257175</xdr:colOff>
      <xdr:row>26</xdr:row>
      <xdr:rowOff>19050</xdr:rowOff>
    </xdr:to>
    <xdr:sp macro="" textlink="">
      <xdr:nvSpPr>
        <xdr:cNvPr id="179342" name="Text Box 295"/>
        <xdr:cNvSpPr txBox="1">
          <a:spLocks noChangeArrowheads="1"/>
        </xdr:cNvSpPr>
      </xdr:nvSpPr>
      <xdr:spPr bwMode="auto">
        <a:xfrm>
          <a:off x="9020175" y="5753100"/>
          <a:ext cx="190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30</xdr:col>
      <xdr:colOff>9525</xdr:colOff>
      <xdr:row>26</xdr:row>
      <xdr:rowOff>9525</xdr:rowOff>
    </xdr:from>
    <xdr:to>
      <xdr:col>30</xdr:col>
      <xdr:colOff>295275</xdr:colOff>
      <xdr:row>26</xdr:row>
      <xdr:rowOff>247650</xdr:rowOff>
    </xdr:to>
    <xdr:sp macro="" textlink="">
      <xdr:nvSpPr>
        <xdr:cNvPr id="179343" name="Line 294"/>
        <xdr:cNvSpPr>
          <a:spLocks noChangeShapeType="1"/>
        </xdr:cNvSpPr>
      </xdr:nvSpPr>
      <xdr:spPr bwMode="auto">
        <a:xfrm flipH="1">
          <a:off x="9439275" y="5915025"/>
          <a:ext cx="2857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9525</xdr:rowOff>
    </xdr:from>
    <xdr:to>
      <xdr:col>31</xdr:col>
      <xdr:colOff>0</xdr:colOff>
      <xdr:row>28</xdr:row>
      <xdr:rowOff>0</xdr:rowOff>
    </xdr:to>
    <xdr:sp macro="" textlink="">
      <xdr:nvSpPr>
        <xdr:cNvPr id="179344" name="Line 294"/>
        <xdr:cNvSpPr>
          <a:spLocks noChangeShapeType="1"/>
        </xdr:cNvSpPr>
      </xdr:nvSpPr>
      <xdr:spPr bwMode="auto">
        <a:xfrm flipH="1">
          <a:off x="9429750" y="6172200"/>
          <a:ext cx="3238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30</xdr:col>
      <xdr:colOff>45720</xdr:colOff>
      <xdr:row>26</xdr:row>
      <xdr:rowOff>0</xdr:rowOff>
    </xdr:from>
    <xdr:ext cx="121152" cy="200659"/>
    <xdr:sp macro="" textlink="">
      <xdr:nvSpPr>
        <xdr:cNvPr id="223" name="Text Box 295"/>
        <xdr:cNvSpPr txBox="1">
          <a:spLocks noChangeArrowheads="1"/>
        </xdr:cNvSpPr>
      </xdr:nvSpPr>
      <xdr:spPr bwMode="auto">
        <a:xfrm>
          <a:off x="9778072" y="5955323"/>
          <a:ext cx="111056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</a:t>
          </a:r>
        </a:p>
      </xdr:txBody>
    </xdr:sp>
    <xdr:clientData/>
  </xdr:oneCellAnchor>
  <xdr:oneCellAnchor>
    <xdr:from>
      <xdr:col>30</xdr:col>
      <xdr:colOff>47625</xdr:colOff>
      <xdr:row>27</xdr:row>
      <xdr:rowOff>0</xdr:rowOff>
    </xdr:from>
    <xdr:ext cx="114856" cy="189511"/>
    <xdr:sp macro="" textlink="">
      <xdr:nvSpPr>
        <xdr:cNvPr id="224" name="Text Box 295"/>
        <xdr:cNvSpPr txBox="1">
          <a:spLocks noChangeArrowheads="1"/>
        </xdr:cNvSpPr>
      </xdr:nvSpPr>
      <xdr:spPr bwMode="auto">
        <a:xfrm>
          <a:off x="9779977" y="6201508"/>
          <a:ext cx="105285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</a:t>
          </a:r>
        </a:p>
      </xdr:txBody>
    </xdr:sp>
    <xdr:clientData/>
  </xdr:oneCellAnchor>
  <xdr:oneCellAnchor>
    <xdr:from>
      <xdr:col>30</xdr:col>
      <xdr:colOff>151583</xdr:colOff>
      <xdr:row>26</xdr:row>
      <xdr:rowOff>91168</xdr:rowOff>
    </xdr:from>
    <xdr:ext cx="87204" cy="179537"/>
    <xdr:sp macro="" textlink="">
      <xdr:nvSpPr>
        <xdr:cNvPr id="225" name="Text Box 295"/>
        <xdr:cNvSpPr txBox="1">
          <a:spLocks noChangeArrowheads="1"/>
        </xdr:cNvSpPr>
      </xdr:nvSpPr>
      <xdr:spPr bwMode="auto">
        <a:xfrm>
          <a:off x="9902985" y="6036966"/>
          <a:ext cx="95924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</a:t>
          </a:r>
        </a:p>
      </xdr:txBody>
    </xdr:sp>
    <xdr:clientData/>
  </xdr:oneCellAnchor>
  <xdr:oneCellAnchor>
    <xdr:from>
      <xdr:col>30</xdr:col>
      <xdr:colOff>151039</xdr:colOff>
      <xdr:row>27</xdr:row>
      <xdr:rowOff>85725</xdr:rowOff>
    </xdr:from>
    <xdr:ext cx="87204" cy="198987"/>
    <xdr:sp macro="" textlink="">
      <xdr:nvSpPr>
        <xdr:cNvPr id="226" name="Text Box 295"/>
        <xdr:cNvSpPr txBox="1">
          <a:spLocks noChangeArrowheads="1"/>
        </xdr:cNvSpPr>
      </xdr:nvSpPr>
      <xdr:spPr bwMode="auto">
        <a:xfrm>
          <a:off x="9902441" y="6287233"/>
          <a:ext cx="95924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</a:t>
          </a:r>
        </a:p>
      </xdr:txBody>
    </xdr:sp>
    <xdr:clientData/>
  </xdr:oneCellAnchor>
  <xdr:twoCellAnchor>
    <xdr:from>
      <xdr:col>30</xdr:col>
      <xdr:colOff>0</xdr:colOff>
      <xdr:row>25</xdr:row>
      <xdr:rowOff>9525</xdr:rowOff>
    </xdr:from>
    <xdr:to>
      <xdr:col>31</xdr:col>
      <xdr:colOff>0</xdr:colOff>
      <xdr:row>26</xdr:row>
      <xdr:rowOff>9525</xdr:rowOff>
    </xdr:to>
    <xdr:sp macro="" textlink="">
      <xdr:nvSpPr>
        <xdr:cNvPr id="179349" name="Line 294"/>
        <xdr:cNvSpPr>
          <a:spLocks noChangeShapeType="1"/>
        </xdr:cNvSpPr>
      </xdr:nvSpPr>
      <xdr:spPr bwMode="auto">
        <a:xfrm flipH="1">
          <a:off x="9429750" y="5686425"/>
          <a:ext cx="3238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25</xdr:row>
      <xdr:rowOff>0</xdr:rowOff>
    </xdr:from>
    <xdr:to>
      <xdr:col>27</xdr:col>
      <xdr:colOff>0</xdr:colOff>
      <xdr:row>26</xdr:row>
      <xdr:rowOff>9525</xdr:rowOff>
    </xdr:to>
    <xdr:sp macro="" textlink="">
      <xdr:nvSpPr>
        <xdr:cNvPr id="179350" name="Line 294"/>
        <xdr:cNvSpPr>
          <a:spLocks noChangeShapeType="1"/>
        </xdr:cNvSpPr>
      </xdr:nvSpPr>
      <xdr:spPr bwMode="auto">
        <a:xfrm flipH="1">
          <a:off x="8162925" y="5676900"/>
          <a:ext cx="29527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25</xdr:col>
      <xdr:colOff>219075</xdr:colOff>
      <xdr:row>25</xdr:row>
      <xdr:rowOff>76200</xdr:rowOff>
    </xdr:from>
    <xdr:to>
      <xdr:col>25</xdr:col>
      <xdr:colOff>228600</xdr:colOff>
      <xdr:row>26</xdr:row>
      <xdr:rowOff>19050</xdr:rowOff>
    </xdr:to>
    <xdr:sp macro="" textlink="">
      <xdr:nvSpPr>
        <xdr:cNvPr id="179351" name="Text Box 295"/>
        <xdr:cNvSpPr txBox="1">
          <a:spLocks noChangeArrowheads="1"/>
        </xdr:cNvSpPr>
      </xdr:nvSpPr>
      <xdr:spPr bwMode="auto">
        <a:xfrm>
          <a:off x="8077200" y="575310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238125</xdr:colOff>
      <xdr:row>25</xdr:row>
      <xdr:rowOff>76200</xdr:rowOff>
    </xdr:from>
    <xdr:to>
      <xdr:col>26</xdr:col>
      <xdr:colOff>257175</xdr:colOff>
      <xdr:row>26</xdr:row>
      <xdr:rowOff>19050</xdr:rowOff>
    </xdr:to>
    <xdr:sp macro="" textlink="">
      <xdr:nvSpPr>
        <xdr:cNvPr id="179352" name="Text Box 295"/>
        <xdr:cNvSpPr txBox="1">
          <a:spLocks noChangeArrowheads="1"/>
        </xdr:cNvSpPr>
      </xdr:nvSpPr>
      <xdr:spPr bwMode="auto">
        <a:xfrm>
          <a:off x="8401050" y="5753100"/>
          <a:ext cx="190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8"/>
  <sheetViews>
    <sheetView topLeftCell="A64" workbookViewId="0">
      <selection activeCell="A96" sqref="A96:XFD96"/>
    </sheetView>
  </sheetViews>
  <sheetFormatPr defaultRowHeight="17.399999999999999"/>
  <cols>
    <col min="1" max="1" width="11.5546875" style="41" customWidth="1"/>
    <col min="2" max="2" width="110.5546875" style="41" customWidth="1"/>
  </cols>
  <sheetData>
    <row r="1" spans="1:2" ht="34.799999999999997">
      <c r="A1" s="35" t="s">
        <v>63</v>
      </c>
      <c r="B1" s="36" t="s">
        <v>64</v>
      </c>
    </row>
    <row r="2" spans="1:2" ht="34.799999999999997">
      <c r="A2" s="37">
        <v>120</v>
      </c>
      <c r="B2" s="38" t="s">
        <v>202</v>
      </c>
    </row>
    <row r="3" spans="1:2">
      <c r="A3" s="39">
        <v>121</v>
      </c>
      <c r="B3" s="40" t="s">
        <v>70</v>
      </c>
    </row>
    <row r="4" spans="1:2">
      <c r="A4" s="39">
        <v>122</v>
      </c>
      <c r="B4" s="40" t="s">
        <v>71</v>
      </c>
    </row>
    <row r="5" spans="1:2">
      <c r="A5" s="39">
        <v>123</v>
      </c>
      <c r="B5" s="40" t="s">
        <v>203</v>
      </c>
    </row>
    <row r="6" spans="1:2">
      <c r="A6" s="39">
        <v>124</v>
      </c>
      <c r="B6" s="40" t="s">
        <v>72</v>
      </c>
    </row>
    <row r="7" spans="1:2">
      <c r="A7" s="39">
        <v>125</v>
      </c>
      <c r="B7" s="40" t="s">
        <v>204</v>
      </c>
    </row>
    <row r="8" spans="1:2">
      <c r="A8" s="39">
        <v>126</v>
      </c>
      <c r="B8" s="40" t="s">
        <v>76</v>
      </c>
    </row>
    <row r="9" spans="1:2">
      <c r="A9" s="39">
        <v>127</v>
      </c>
      <c r="B9" s="40" t="s">
        <v>77</v>
      </c>
    </row>
    <row r="10" spans="1:2">
      <c r="A10" s="39">
        <v>128</v>
      </c>
      <c r="B10" s="40" t="s">
        <v>205</v>
      </c>
    </row>
    <row r="11" spans="1:2">
      <c r="A11" s="39">
        <v>129</v>
      </c>
      <c r="B11" s="40" t="s">
        <v>206</v>
      </c>
    </row>
    <row r="12" spans="1:2">
      <c r="A12" s="39">
        <v>130</v>
      </c>
      <c r="B12" s="40" t="s">
        <v>79</v>
      </c>
    </row>
    <row r="13" spans="1:2">
      <c r="A13" s="39">
        <v>131</v>
      </c>
      <c r="B13" s="40" t="s">
        <v>207</v>
      </c>
    </row>
    <row r="14" spans="1:2">
      <c r="A14" s="39">
        <v>132</v>
      </c>
      <c r="B14" s="40" t="s">
        <v>208</v>
      </c>
    </row>
    <row r="15" spans="1:2">
      <c r="A15" s="39">
        <v>133</v>
      </c>
      <c r="B15" s="40" t="s">
        <v>94</v>
      </c>
    </row>
    <row r="16" spans="1:2">
      <c r="A16" s="39">
        <v>134</v>
      </c>
      <c r="B16" s="40" t="s">
        <v>82</v>
      </c>
    </row>
    <row r="17" spans="1:2">
      <c r="A17" s="39">
        <v>135</v>
      </c>
      <c r="B17" s="40" t="s">
        <v>83</v>
      </c>
    </row>
    <row r="18" spans="1:2">
      <c r="A18" s="39">
        <v>136</v>
      </c>
      <c r="B18" s="40" t="s">
        <v>78</v>
      </c>
    </row>
    <row r="19" spans="1:2">
      <c r="A19" s="39">
        <v>137</v>
      </c>
      <c r="B19" s="40" t="s">
        <v>80</v>
      </c>
    </row>
    <row r="20" spans="1:2">
      <c r="A20" s="39"/>
      <c r="B20" s="40"/>
    </row>
    <row r="21" spans="1:2" ht="34.799999999999997">
      <c r="A21" s="37">
        <v>140</v>
      </c>
      <c r="B21" s="38" t="s">
        <v>209</v>
      </c>
    </row>
    <row r="22" spans="1:2">
      <c r="A22" s="39">
        <v>141</v>
      </c>
      <c r="B22" s="40" t="s">
        <v>267</v>
      </c>
    </row>
    <row r="23" spans="1:2">
      <c r="A23" s="39">
        <v>142</v>
      </c>
      <c r="B23" s="40" t="s">
        <v>211</v>
      </c>
    </row>
    <row r="24" spans="1:2">
      <c r="A24" s="39">
        <v>143</v>
      </c>
      <c r="B24" s="40" t="s">
        <v>210</v>
      </c>
    </row>
    <row r="25" spans="1:2">
      <c r="A25" s="39">
        <v>144</v>
      </c>
      <c r="B25" s="40" t="s">
        <v>268</v>
      </c>
    </row>
    <row r="26" spans="1:2">
      <c r="A26" s="39">
        <v>145</v>
      </c>
      <c r="B26" s="40" t="s">
        <v>107</v>
      </c>
    </row>
    <row r="27" spans="1:2">
      <c r="A27" s="39">
        <v>146</v>
      </c>
      <c r="B27" s="40" t="s">
        <v>66</v>
      </c>
    </row>
    <row r="28" spans="1:2">
      <c r="A28" s="39">
        <v>147</v>
      </c>
      <c r="B28" s="40" t="s">
        <v>67</v>
      </c>
    </row>
    <row r="29" spans="1:2">
      <c r="A29" s="39">
        <v>148</v>
      </c>
      <c r="B29" s="40" t="s">
        <v>265</v>
      </c>
    </row>
    <row r="30" spans="1:2">
      <c r="A30" s="39">
        <v>149</v>
      </c>
      <c r="B30" s="40" t="s">
        <v>69</v>
      </c>
    </row>
    <row r="31" spans="1:2">
      <c r="A31" s="39">
        <v>150</v>
      </c>
      <c r="B31" s="40" t="s">
        <v>269</v>
      </c>
    </row>
    <row r="32" spans="1:2">
      <c r="A32" s="39">
        <v>151</v>
      </c>
      <c r="B32" s="40" t="s">
        <v>212</v>
      </c>
    </row>
    <row r="33" spans="1:2">
      <c r="A33" s="39">
        <v>152</v>
      </c>
      <c r="B33" s="40" t="s">
        <v>213</v>
      </c>
    </row>
    <row r="34" spans="1:2" ht="34.799999999999997">
      <c r="A34" s="39">
        <v>153</v>
      </c>
      <c r="B34" s="40" t="s">
        <v>214</v>
      </c>
    </row>
    <row r="35" spans="1:2">
      <c r="A35" s="39">
        <v>154</v>
      </c>
      <c r="B35" s="40" t="s">
        <v>110</v>
      </c>
    </row>
    <row r="36" spans="1:2">
      <c r="A36" s="39"/>
      <c r="B36" s="40"/>
    </row>
    <row r="37" spans="1:2" ht="34.799999999999997">
      <c r="A37" s="37">
        <v>160</v>
      </c>
      <c r="B37" s="38" t="s">
        <v>215</v>
      </c>
    </row>
    <row r="38" spans="1:2">
      <c r="A38" s="39">
        <v>161</v>
      </c>
      <c r="B38" s="40" t="s">
        <v>73</v>
      </c>
    </row>
    <row r="39" spans="1:2">
      <c r="A39" s="39">
        <v>162</v>
      </c>
      <c r="B39" s="40" t="s">
        <v>216</v>
      </c>
    </row>
    <row r="40" spans="1:2">
      <c r="A40" s="39">
        <v>163</v>
      </c>
      <c r="B40" s="40" t="s">
        <v>217</v>
      </c>
    </row>
    <row r="41" spans="1:2">
      <c r="A41" s="39">
        <v>164</v>
      </c>
      <c r="B41" s="40" t="s">
        <v>218</v>
      </c>
    </row>
    <row r="42" spans="1:2">
      <c r="A42" s="39">
        <v>165</v>
      </c>
      <c r="B42" s="40" t="s">
        <v>81</v>
      </c>
    </row>
    <row r="43" spans="1:2">
      <c r="A43" s="39">
        <v>166</v>
      </c>
      <c r="B43" s="40" t="s">
        <v>220</v>
      </c>
    </row>
    <row r="44" spans="1:2">
      <c r="A44" s="39">
        <v>167</v>
      </c>
      <c r="B44" s="40" t="s">
        <v>219</v>
      </c>
    </row>
    <row r="45" spans="1:2">
      <c r="A45" s="39">
        <v>168</v>
      </c>
      <c r="B45" s="40" t="s">
        <v>221</v>
      </c>
    </row>
    <row r="46" spans="1:2">
      <c r="A46" s="39">
        <v>169</v>
      </c>
      <c r="B46" s="40" t="s">
        <v>74</v>
      </c>
    </row>
    <row r="47" spans="1:2">
      <c r="A47" s="39">
        <v>170</v>
      </c>
      <c r="B47" s="40" t="s">
        <v>75</v>
      </c>
    </row>
    <row r="48" spans="1:2">
      <c r="A48" s="39"/>
      <c r="B48" s="40"/>
    </row>
    <row r="49" spans="1:2" ht="34.799999999999997">
      <c r="A49" s="37">
        <v>180</v>
      </c>
      <c r="B49" s="38" t="s">
        <v>222</v>
      </c>
    </row>
    <row r="50" spans="1:2">
      <c r="A50" s="39">
        <v>181</v>
      </c>
      <c r="B50" s="40" t="s">
        <v>223</v>
      </c>
    </row>
    <row r="51" spans="1:2">
      <c r="A51" s="39">
        <v>182</v>
      </c>
      <c r="B51" s="40" t="s">
        <v>224</v>
      </c>
    </row>
    <row r="52" spans="1:2">
      <c r="A52" s="39">
        <v>183</v>
      </c>
      <c r="B52" s="40" t="s">
        <v>84</v>
      </c>
    </row>
    <row r="53" spans="1:2">
      <c r="A53" s="39">
        <v>184</v>
      </c>
      <c r="B53" s="40" t="s">
        <v>225</v>
      </c>
    </row>
    <row r="54" spans="1:2">
      <c r="A54" s="39">
        <v>186</v>
      </c>
      <c r="B54" s="40" t="s">
        <v>270</v>
      </c>
    </row>
    <row r="55" spans="1:2">
      <c r="A55" s="39">
        <v>187</v>
      </c>
      <c r="B55" s="40" t="s">
        <v>226</v>
      </c>
    </row>
    <row r="56" spans="1:2">
      <c r="A56" s="39">
        <v>188</v>
      </c>
      <c r="B56" s="40" t="s">
        <v>140</v>
      </c>
    </row>
    <row r="57" spans="1:2">
      <c r="A57" s="39">
        <v>189</v>
      </c>
      <c r="B57" s="40" t="s">
        <v>109</v>
      </c>
    </row>
    <row r="58" spans="1:2">
      <c r="A58" s="39">
        <v>190</v>
      </c>
      <c r="B58" s="40" t="s">
        <v>227</v>
      </c>
    </row>
    <row r="59" spans="1:2">
      <c r="A59" s="39">
        <v>191</v>
      </c>
      <c r="B59" s="40" t="s">
        <v>228</v>
      </c>
    </row>
    <row r="60" spans="1:2">
      <c r="A60" s="39">
        <v>192</v>
      </c>
      <c r="B60" s="40" t="s">
        <v>85</v>
      </c>
    </row>
    <row r="61" spans="1:2">
      <c r="A61" s="39">
        <v>193</v>
      </c>
      <c r="B61" s="40" t="s">
        <v>229</v>
      </c>
    </row>
    <row r="62" spans="1:2">
      <c r="A62" s="39">
        <v>194</v>
      </c>
      <c r="B62" s="40" t="s">
        <v>249</v>
      </c>
    </row>
    <row r="63" spans="1:2">
      <c r="A63" s="39"/>
      <c r="B63" s="40"/>
    </row>
    <row r="64" spans="1:2" ht="34.799999999999997">
      <c r="A64" s="37">
        <v>200</v>
      </c>
      <c r="B64" s="38" t="s">
        <v>230</v>
      </c>
    </row>
    <row r="65" spans="1:2">
      <c r="A65" s="39">
        <v>201</v>
      </c>
      <c r="B65" s="40" t="s">
        <v>86</v>
      </c>
    </row>
    <row r="66" spans="1:2" ht="34.799999999999997">
      <c r="A66" s="39">
        <v>202</v>
      </c>
      <c r="B66" s="40" t="s">
        <v>231</v>
      </c>
    </row>
    <row r="67" spans="1:2">
      <c r="A67" s="39">
        <v>203</v>
      </c>
      <c r="B67" s="40" t="s">
        <v>87</v>
      </c>
    </row>
    <row r="68" spans="1:2">
      <c r="A68" s="39">
        <v>204</v>
      </c>
      <c r="B68" s="40" t="s">
        <v>232</v>
      </c>
    </row>
    <row r="69" spans="1:2">
      <c r="A69" s="39">
        <v>205</v>
      </c>
      <c r="B69" s="40" t="s">
        <v>233</v>
      </c>
    </row>
    <row r="70" spans="1:2">
      <c r="A70" s="39">
        <v>206</v>
      </c>
      <c r="B70" s="40" t="s">
        <v>271</v>
      </c>
    </row>
    <row r="71" spans="1:2">
      <c r="A71" s="39">
        <v>207</v>
      </c>
      <c r="B71" s="40" t="s">
        <v>234</v>
      </c>
    </row>
    <row r="72" spans="1:2">
      <c r="A72" s="39">
        <v>208</v>
      </c>
      <c r="B72" s="40" t="s">
        <v>98</v>
      </c>
    </row>
    <row r="73" spans="1:2">
      <c r="A73" s="39">
        <v>209</v>
      </c>
      <c r="B73" s="40" t="s">
        <v>65</v>
      </c>
    </row>
    <row r="74" spans="1:2">
      <c r="A74" s="39"/>
      <c r="B74" s="40"/>
    </row>
    <row r="75" spans="1:2">
      <c r="A75" s="37">
        <v>270</v>
      </c>
      <c r="B75" s="38" t="s">
        <v>95</v>
      </c>
    </row>
    <row r="76" spans="1:2">
      <c r="A76" s="39">
        <v>271</v>
      </c>
      <c r="B76" s="40" t="s">
        <v>111</v>
      </c>
    </row>
    <row r="77" spans="1:2">
      <c r="A77" s="39">
        <v>272</v>
      </c>
      <c r="B77" s="40" t="s">
        <v>88</v>
      </c>
    </row>
    <row r="78" spans="1:2">
      <c r="A78" s="39">
        <v>273</v>
      </c>
      <c r="B78" s="40" t="s">
        <v>266</v>
      </c>
    </row>
    <row r="79" spans="1:2">
      <c r="A79" s="39">
        <v>275</v>
      </c>
      <c r="B79" s="40" t="s">
        <v>100</v>
      </c>
    </row>
    <row r="80" spans="1:2">
      <c r="A80" s="39"/>
      <c r="B80" s="40"/>
    </row>
    <row r="81" spans="1:2">
      <c r="A81" s="37">
        <v>300</v>
      </c>
      <c r="B81" s="38" t="s">
        <v>235</v>
      </c>
    </row>
    <row r="82" spans="1:2" ht="34.799999999999997">
      <c r="A82" s="39">
        <v>301</v>
      </c>
      <c r="B82" s="40" t="s">
        <v>236</v>
      </c>
    </row>
    <row r="83" spans="1:2">
      <c r="A83" s="39">
        <v>302</v>
      </c>
      <c r="B83" s="40" t="s">
        <v>90</v>
      </c>
    </row>
    <row r="84" spans="1:2">
      <c r="A84" s="39">
        <v>303</v>
      </c>
      <c r="B84" s="40" t="s">
        <v>99</v>
      </c>
    </row>
    <row r="85" spans="1:2">
      <c r="A85" s="39">
        <v>304</v>
      </c>
      <c r="B85" s="40" t="s">
        <v>237</v>
      </c>
    </row>
    <row r="86" spans="1:2">
      <c r="A86" s="39">
        <v>305</v>
      </c>
      <c r="B86" s="40" t="s">
        <v>91</v>
      </c>
    </row>
    <row r="87" spans="1:2">
      <c r="A87" s="39">
        <v>306</v>
      </c>
      <c r="B87" s="40" t="s">
        <v>96</v>
      </c>
    </row>
    <row r="88" spans="1:2">
      <c r="A88" s="39">
        <v>307</v>
      </c>
      <c r="B88" s="40" t="s">
        <v>97</v>
      </c>
    </row>
    <row r="89" spans="1:2">
      <c r="A89" s="39">
        <v>310</v>
      </c>
      <c r="B89" s="40" t="s">
        <v>238</v>
      </c>
    </row>
    <row r="90" spans="1:2">
      <c r="A90" s="39"/>
      <c r="B90" s="40"/>
    </row>
    <row r="91" spans="1:2">
      <c r="A91" s="37">
        <v>320</v>
      </c>
      <c r="B91" s="38" t="s">
        <v>239</v>
      </c>
    </row>
    <row r="92" spans="1:2">
      <c r="A92" s="39">
        <v>321</v>
      </c>
      <c r="B92" s="40" t="s">
        <v>240</v>
      </c>
    </row>
    <row r="93" spans="1:2">
      <c r="A93" s="39">
        <v>322</v>
      </c>
      <c r="B93" s="40" t="s">
        <v>241</v>
      </c>
    </row>
    <row r="94" spans="1:2">
      <c r="A94" s="39">
        <v>323</v>
      </c>
      <c r="B94" s="40" t="s">
        <v>89</v>
      </c>
    </row>
    <row r="95" spans="1:2">
      <c r="A95" s="39">
        <v>324</v>
      </c>
      <c r="B95" s="40" t="s">
        <v>242</v>
      </c>
    </row>
    <row r="96" spans="1:2">
      <c r="A96" s="39">
        <v>325</v>
      </c>
      <c r="B96" s="40" t="s">
        <v>93</v>
      </c>
    </row>
    <row r="97" spans="1:2">
      <c r="A97" s="39"/>
      <c r="B97" s="40"/>
    </row>
    <row r="98" spans="1:2">
      <c r="A98" s="37">
        <v>350</v>
      </c>
      <c r="B98" s="38" t="s">
        <v>243</v>
      </c>
    </row>
    <row r="99" spans="1:2">
      <c r="A99" s="39">
        <v>351</v>
      </c>
      <c r="B99" s="40" t="s">
        <v>92</v>
      </c>
    </row>
    <row r="100" spans="1:2">
      <c r="A100" s="39">
        <v>352</v>
      </c>
      <c r="B100" s="40" t="s">
        <v>272</v>
      </c>
    </row>
    <row r="101" spans="1:2">
      <c r="A101" s="39">
        <v>353</v>
      </c>
      <c r="B101" s="40" t="s">
        <v>244</v>
      </c>
    </row>
    <row r="102" spans="1:2">
      <c r="A102" s="39">
        <v>354</v>
      </c>
      <c r="B102" s="40" t="s">
        <v>245</v>
      </c>
    </row>
    <row r="103" spans="1:2">
      <c r="A103" s="39">
        <v>355</v>
      </c>
      <c r="B103" s="40" t="s">
        <v>246</v>
      </c>
    </row>
    <row r="104" spans="1:2">
      <c r="A104" s="39">
        <v>356</v>
      </c>
      <c r="B104" s="40" t="s">
        <v>247</v>
      </c>
    </row>
    <row r="105" spans="1:2">
      <c r="A105" s="39">
        <v>357</v>
      </c>
      <c r="B105" s="40" t="s">
        <v>108</v>
      </c>
    </row>
    <row r="106" spans="1:2">
      <c r="A106" s="39">
        <v>358</v>
      </c>
      <c r="B106" s="40" t="s">
        <v>248</v>
      </c>
    </row>
    <row r="107" spans="1:2">
      <c r="A107" s="39">
        <v>359</v>
      </c>
      <c r="B107" s="40" t="s">
        <v>68</v>
      </c>
    </row>
    <row r="108" spans="1:2">
      <c r="A108" s="39"/>
      <c r="B108" s="40"/>
    </row>
  </sheetData>
  <phoneticPr fontId="2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zoomScale="80" zoomScaleNormal="80" workbookViewId="0">
      <selection activeCell="B21" sqref="B21"/>
    </sheetView>
  </sheetViews>
  <sheetFormatPr defaultRowHeight="13.2"/>
  <cols>
    <col min="1" max="1" width="50.33203125" customWidth="1"/>
    <col min="2" max="2" width="89.5546875" customWidth="1"/>
  </cols>
  <sheetData>
    <row r="1" spans="1:6" ht="30.6" thickBot="1">
      <c r="A1" s="1" t="s">
        <v>57</v>
      </c>
      <c r="B1" s="2" t="str">
        <f>CONCATENATE("Ас_НП 2021_",B15,".xls")</f>
        <v>Ас_НП 2021_054.xls</v>
      </c>
    </row>
    <row r="2" spans="1:6" ht="23.4" thickBot="1">
      <c r="A2" s="3" t="s">
        <v>58</v>
      </c>
      <c r="B2" s="4" t="s">
        <v>455</v>
      </c>
    </row>
    <row r="3" spans="1:6" ht="22.8">
      <c r="A3" s="5" t="s">
        <v>63</v>
      </c>
      <c r="B3" s="6" t="s">
        <v>125</v>
      </c>
    </row>
    <row r="4" spans="1:6" ht="23.4" thickBot="1">
      <c r="A4" s="7" t="s">
        <v>126</v>
      </c>
      <c r="B4" s="8" t="s">
        <v>250</v>
      </c>
    </row>
    <row r="5" spans="1:6" ht="22.8">
      <c r="A5" s="9" t="s">
        <v>59</v>
      </c>
      <c r="B5" s="10" t="s">
        <v>456</v>
      </c>
    </row>
    <row r="6" spans="1:6" ht="23.4" thickBot="1">
      <c r="A6" s="11" t="s">
        <v>60</v>
      </c>
      <c r="B6" s="12" t="s">
        <v>457</v>
      </c>
      <c r="D6" s="22"/>
    </row>
    <row r="7" spans="1:6" ht="12" customHeight="1" thickBot="1">
      <c r="A7" s="29"/>
      <c r="B7" s="23"/>
      <c r="D7" s="22"/>
    </row>
    <row r="8" spans="1:6" ht="22.8">
      <c r="A8" s="26" t="s">
        <v>127</v>
      </c>
      <c r="B8" s="27" t="s">
        <v>458</v>
      </c>
      <c r="D8" s="22"/>
    </row>
    <row r="9" spans="1:6" ht="46.2" thickBot="1">
      <c r="A9" s="28" t="s">
        <v>102</v>
      </c>
      <c r="B9" s="12" t="s">
        <v>459</v>
      </c>
      <c r="D9" s="22"/>
    </row>
    <row r="10" spans="1:6" ht="22.8" hidden="1">
      <c r="A10" s="24" t="s">
        <v>128</v>
      </c>
      <c r="B10" s="25" t="str">
        <f>B15</f>
        <v>054</v>
      </c>
    </row>
    <row r="11" spans="1:6" ht="23.4" hidden="1" thickBot="1">
      <c r="A11" s="13" t="s">
        <v>139</v>
      </c>
      <c r="B11" s="14" t="str">
        <f>B16</f>
        <v>Соціологія / Sociology</v>
      </c>
    </row>
    <row r="12" spans="1:6" ht="12.75" customHeight="1" thickBot="1">
      <c r="A12" s="15"/>
      <c r="B12" s="16"/>
    </row>
    <row r="13" spans="1:6" ht="22.8">
      <c r="A13" s="17" t="s">
        <v>116</v>
      </c>
      <c r="B13" s="18" t="s">
        <v>153</v>
      </c>
    </row>
    <row r="14" spans="1:6" ht="9.75" customHeight="1" thickBot="1">
      <c r="A14" s="30"/>
      <c r="B14" s="31"/>
    </row>
    <row r="15" spans="1:6" ht="22.8">
      <c r="A15" s="32" t="s">
        <v>103</v>
      </c>
      <c r="B15" s="27" t="s">
        <v>461</v>
      </c>
      <c r="F15" s="22"/>
    </row>
    <row r="16" spans="1:6" ht="22.8">
      <c r="A16" s="394" t="s">
        <v>104</v>
      </c>
      <c r="B16" s="395" t="s">
        <v>460</v>
      </c>
    </row>
    <row r="17" spans="1:2" ht="22.8">
      <c r="A17" s="394" t="s">
        <v>258</v>
      </c>
      <c r="B17" s="395" t="s">
        <v>460</v>
      </c>
    </row>
    <row r="18" spans="1:2" ht="23.4" thickBot="1">
      <c r="A18" s="392" t="s">
        <v>61</v>
      </c>
      <c r="B18" s="393" t="s">
        <v>260</v>
      </c>
    </row>
    <row r="19" spans="1:2" ht="13.5" customHeight="1" thickBot="1">
      <c r="A19" s="396"/>
      <c r="B19" s="19"/>
    </row>
    <row r="20" spans="1:2" ht="23.4" thickBot="1">
      <c r="A20" s="33" t="s">
        <v>253</v>
      </c>
      <c r="B20" s="34" t="s">
        <v>463</v>
      </c>
    </row>
    <row r="21" spans="1:2" ht="23.4" thickBot="1">
      <c r="A21" s="33" t="s">
        <v>62</v>
      </c>
      <c r="B21" s="34" t="s">
        <v>462</v>
      </c>
    </row>
    <row r="22" spans="1:2" s="21" customFormat="1" ht="22.8">
      <c r="A22" s="20"/>
      <c r="B22" s="53"/>
    </row>
    <row r="23" spans="1:2">
      <c r="A23" s="54"/>
      <c r="B23" s="54"/>
    </row>
    <row r="24" spans="1:2" ht="21">
      <c r="A24" s="55" t="s">
        <v>115</v>
      </c>
      <c r="B24" s="54"/>
    </row>
  </sheetData>
  <sheetProtection password="CA56" sheet="1" objects="1" scenarios="1"/>
  <protectedRanges>
    <protectedRange sqref="B2 B4 B11 B6:B9 B14 B16:B18" name="данні для навчаних планів_1"/>
  </protectedRanges>
  <phoneticPr fontId="29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120"/>
  <sheetViews>
    <sheetView view="pageBreakPreview" zoomScale="70" zoomScaleNormal="70" zoomScaleSheetLayoutView="70" workbookViewId="0">
      <selection activeCell="AX18" sqref="AX18"/>
    </sheetView>
  </sheetViews>
  <sheetFormatPr defaultColWidth="10.109375" defaultRowHeight="13.2"/>
  <cols>
    <col min="1" max="1" width="3.44140625" style="56" customWidth="1"/>
    <col min="2" max="3" width="5.6640625" style="56" customWidth="1"/>
    <col min="4" max="5" width="5.44140625" style="56" customWidth="1"/>
    <col min="6" max="6" width="4.44140625" style="56" customWidth="1"/>
    <col min="7" max="7" width="5.33203125" style="56" customWidth="1"/>
    <col min="8" max="13" width="4.44140625" style="56" customWidth="1"/>
    <col min="14" max="15" width="4.44140625" style="58" customWidth="1"/>
    <col min="16" max="17" width="4.44140625" style="59" customWidth="1"/>
    <col min="18" max="21" width="4.44140625" style="60" customWidth="1"/>
    <col min="22" max="22" width="5.44140625" style="60" customWidth="1"/>
    <col min="23" max="23" width="4.44140625" style="60" customWidth="1"/>
    <col min="24" max="24" width="5.5546875" style="60" customWidth="1"/>
    <col min="25" max="25" width="5" style="60" customWidth="1"/>
    <col min="26" max="26" width="4.5546875" style="60" customWidth="1"/>
    <col min="27" max="27" width="4.44140625" style="60" customWidth="1"/>
    <col min="28" max="28" width="4.88671875" style="60" customWidth="1"/>
    <col min="29" max="32" width="4.88671875" style="61" customWidth="1"/>
    <col min="33" max="41" width="4.88671875" style="56" customWidth="1"/>
    <col min="42" max="44" width="4.44140625" style="56" customWidth="1"/>
    <col min="45" max="45" width="5.109375" style="56" customWidth="1"/>
    <col min="46" max="46" width="4.44140625" style="56" customWidth="1"/>
    <col min="47" max="47" width="5.44140625" style="56" customWidth="1"/>
    <col min="48" max="48" width="4.44140625" style="56" customWidth="1"/>
    <col min="49" max="49" width="1.5546875" style="56" customWidth="1"/>
    <col min="50" max="51" width="5.5546875" style="56" customWidth="1"/>
    <col min="52" max="52" width="4.88671875" style="56" customWidth="1"/>
    <col min="53" max="54" width="5" style="56" customWidth="1"/>
    <col min="55" max="56" width="4.44140625" style="56" customWidth="1"/>
    <col min="57" max="63" width="6.109375" style="56" customWidth="1"/>
    <col min="64" max="16384" width="10.109375" style="56"/>
  </cols>
  <sheetData>
    <row r="1" spans="1:67" ht="15.6">
      <c r="B1" s="57"/>
      <c r="AR1" s="62"/>
      <c r="AS1" s="63"/>
      <c r="AT1" s="586" t="str">
        <f>'Основні дані'!B1</f>
        <v>Ас_НП 2021_054.xls</v>
      </c>
      <c r="AU1" s="586"/>
      <c r="AV1" s="586"/>
      <c r="AW1" s="586"/>
      <c r="AX1" s="586"/>
      <c r="AY1" s="586"/>
      <c r="AZ1" s="586"/>
      <c r="BA1" s="586"/>
      <c r="BB1" s="63"/>
    </row>
    <row r="2" spans="1:67" ht="12" customHeight="1">
      <c r="AX2" s="64" t="s">
        <v>18</v>
      </c>
      <c r="AY2" s="64"/>
      <c r="AZ2" s="64" t="s">
        <v>19</v>
      </c>
      <c r="BA2" s="64"/>
    </row>
    <row r="3" spans="1:67" ht="37.200000000000003" customHeight="1">
      <c r="A3" s="587" t="s">
        <v>183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8"/>
      <c r="Z3" s="588"/>
      <c r="AA3" s="588"/>
      <c r="AB3" s="588"/>
      <c r="AC3" s="588"/>
      <c r="AD3" s="588"/>
      <c r="AE3" s="588"/>
      <c r="AF3" s="588"/>
      <c r="AG3" s="588"/>
      <c r="AH3" s="588"/>
      <c r="AI3" s="588"/>
      <c r="AJ3" s="588"/>
      <c r="AK3" s="588"/>
      <c r="AL3" s="588"/>
      <c r="AM3" s="588"/>
      <c r="AN3" s="588"/>
      <c r="AO3" s="588"/>
      <c r="AP3" s="588"/>
      <c r="AQ3" s="588"/>
      <c r="AR3" s="588"/>
      <c r="AS3" s="588"/>
      <c r="AT3" s="588"/>
      <c r="AU3" s="588"/>
      <c r="AV3" s="588"/>
      <c r="AW3" s="588"/>
      <c r="AX3" s="588"/>
      <c r="AY3" s="588"/>
      <c r="AZ3" s="588"/>
      <c r="BA3" s="588"/>
      <c r="BB3" s="588"/>
      <c r="BC3" s="205"/>
      <c r="BD3" s="205"/>
      <c r="BE3" s="205"/>
      <c r="BF3" s="205"/>
    </row>
    <row r="4" spans="1:67" s="219" customFormat="1" ht="40.200000000000003" customHeight="1">
      <c r="A4" s="589" t="s">
        <v>184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0"/>
      <c r="V4" s="590"/>
      <c r="W4" s="590"/>
      <c r="X4" s="590"/>
      <c r="Y4" s="590"/>
      <c r="Z4" s="590"/>
      <c r="AA4" s="590"/>
      <c r="AB4" s="590"/>
      <c r="AC4" s="590"/>
      <c r="AD4" s="590"/>
      <c r="AE4" s="590"/>
      <c r="AF4" s="590"/>
      <c r="AG4" s="590"/>
      <c r="AH4" s="590"/>
      <c r="AI4" s="590"/>
      <c r="AJ4" s="590"/>
      <c r="AK4" s="590"/>
      <c r="AL4" s="590"/>
      <c r="AM4" s="590"/>
      <c r="AN4" s="590"/>
      <c r="AO4" s="590"/>
      <c r="AP4" s="590"/>
      <c r="AQ4" s="590"/>
      <c r="AR4" s="590"/>
      <c r="AS4" s="590"/>
      <c r="AT4" s="590"/>
      <c r="AU4" s="590"/>
      <c r="AV4" s="590"/>
      <c r="AW4" s="590"/>
      <c r="AX4" s="590"/>
      <c r="AY4" s="590"/>
      <c r="AZ4" s="590"/>
      <c r="BA4" s="590"/>
      <c r="BB4" s="590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</row>
    <row r="5" spans="1:67" ht="37.200000000000003" customHeight="1">
      <c r="A5" s="591" t="s">
        <v>143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591"/>
      <c r="T5" s="591"/>
      <c r="U5" s="591"/>
      <c r="V5" s="591"/>
      <c r="W5" s="591"/>
      <c r="X5" s="591"/>
      <c r="Y5" s="591"/>
      <c r="Z5" s="591"/>
      <c r="AA5" s="591"/>
      <c r="AB5" s="591"/>
      <c r="AC5" s="591"/>
      <c r="AD5" s="591"/>
      <c r="AE5" s="591"/>
      <c r="AF5" s="591"/>
      <c r="AG5" s="591"/>
      <c r="AH5" s="591"/>
      <c r="AI5" s="591"/>
      <c r="AJ5" s="591"/>
      <c r="AK5" s="591"/>
      <c r="AL5" s="591"/>
      <c r="AM5" s="591"/>
      <c r="AN5" s="591"/>
      <c r="AO5" s="591"/>
      <c r="AP5" s="591"/>
      <c r="AQ5" s="591"/>
      <c r="AR5" s="591"/>
      <c r="AS5" s="591"/>
      <c r="AT5" s="591"/>
      <c r="AU5" s="591"/>
      <c r="AV5" s="591"/>
      <c r="AW5" s="591"/>
      <c r="AX5" s="591"/>
      <c r="AY5" s="591"/>
      <c r="AZ5" s="591"/>
      <c r="BA5" s="591"/>
      <c r="BB5" s="591"/>
      <c r="BC5" s="206"/>
      <c r="BD5" s="206"/>
      <c r="BE5" s="206"/>
      <c r="BF5" s="206"/>
      <c r="BG5" s="206"/>
      <c r="BH5" s="206"/>
      <c r="BI5" s="206"/>
      <c r="BJ5" s="206"/>
      <c r="BK5" s="206"/>
    </row>
    <row r="6" spans="1:67" s="62" customFormat="1" ht="22.95" customHeight="1">
      <c r="B6" s="115" t="s">
        <v>0</v>
      </c>
      <c r="C6" s="92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94"/>
      <c r="S6" s="94"/>
      <c r="T6" s="94"/>
      <c r="U6" s="94"/>
      <c r="V6" s="94"/>
      <c r="W6" s="94"/>
      <c r="X6" s="94"/>
      <c r="Y6" s="94"/>
      <c r="Z6" s="117"/>
      <c r="AA6" s="117"/>
      <c r="AB6" s="117"/>
      <c r="AC6" s="117"/>
      <c r="AD6" s="117"/>
      <c r="AE6" s="117"/>
      <c r="AF6" s="118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92"/>
      <c r="AT6" s="92"/>
      <c r="AU6" s="92"/>
      <c r="AV6" s="92"/>
      <c r="AW6" s="92"/>
      <c r="AX6" s="92"/>
      <c r="AY6" s="92"/>
      <c r="AZ6" s="92"/>
      <c r="BA6" s="92"/>
      <c r="BB6" s="92"/>
    </row>
    <row r="7" spans="1:67" s="62" customFormat="1" ht="31.95" customHeight="1">
      <c r="A7" s="120"/>
      <c r="B7" s="96" t="s">
        <v>261</v>
      </c>
      <c r="C7" s="121"/>
      <c r="D7" s="121"/>
      <c r="E7" s="121"/>
      <c r="F7" s="121"/>
      <c r="G7" s="121"/>
      <c r="H7" s="121"/>
      <c r="I7" s="92"/>
      <c r="J7" s="121"/>
      <c r="K7" s="121"/>
      <c r="L7" s="121"/>
      <c r="M7" s="121"/>
      <c r="N7" s="122" t="s">
        <v>20</v>
      </c>
      <c r="O7" s="95"/>
      <c r="P7" s="95"/>
      <c r="Q7" s="92"/>
      <c r="R7" s="123" t="str">
        <f>'Основні дані'!B13</f>
        <v>доктора філософії / PhD</v>
      </c>
      <c r="S7" s="124"/>
      <c r="T7" s="124"/>
      <c r="U7" s="124"/>
      <c r="V7" s="125"/>
      <c r="W7" s="124"/>
      <c r="X7" s="126"/>
      <c r="Y7" s="593" t="s">
        <v>129</v>
      </c>
      <c r="Z7" s="593"/>
      <c r="AA7" s="593"/>
      <c r="AB7" s="593"/>
      <c r="AC7" s="593"/>
      <c r="AD7" s="577" t="str">
        <f>'Основні дані'!B8</f>
        <v>05</v>
      </c>
      <c r="AE7" s="578"/>
      <c r="AF7" s="579" t="str">
        <f>'Основні дані'!B9</f>
        <v>Соціальні та поведінкові науки / Social and behavioral sciences</v>
      </c>
      <c r="AG7" s="579"/>
      <c r="AH7" s="579"/>
      <c r="AI7" s="579"/>
      <c r="AJ7" s="579"/>
      <c r="AK7" s="579"/>
      <c r="AL7" s="579"/>
      <c r="AM7" s="579"/>
      <c r="AN7" s="579"/>
      <c r="AO7" s="579"/>
      <c r="AP7" s="579"/>
      <c r="AQ7" s="579"/>
      <c r="AR7" s="579"/>
      <c r="AS7" s="579"/>
      <c r="AT7" s="579"/>
      <c r="AU7" s="579"/>
      <c r="AV7" s="579"/>
      <c r="AW7" s="82"/>
      <c r="AX7" s="82"/>
      <c r="AY7" s="82"/>
      <c r="AZ7" s="82"/>
      <c r="BA7" s="82"/>
      <c r="BB7" s="82"/>
      <c r="BG7" s="220"/>
      <c r="BH7" s="220"/>
    </row>
    <row r="8" spans="1:67" s="62" customFormat="1" ht="17.399999999999999">
      <c r="B8" s="397" t="s">
        <v>262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348" t="s">
        <v>170</v>
      </c>
      <c r="O8" s="127"/>
      <c r="P8" s="128"/>
      <c r="Q8" s="129" t="s">
        <v>119</v>
      </c>
      <c r="R8" s="92"/>
      <c r="S8" s="92"/>
      <c r="T8" s="92"/>
      <c r="U8" s="129"/>
      <c r="V8" s="129"/>
      <c r="W8" s="129"/>
      <c r="X8" s="129"/>
      <c r="Y8" s="349" t="s">
        <v>182</v>
      </c>
      <c r="Z8" s="129"/>
      <c r="AA8" s="129"/>
      <c r="AB8" s="129"/>
      <c r="AC8" s="92"/>
      <c r="AD8" s="92"/>
      <c r="AE8" s="129" t="s">
        <v>21</v>
      </c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7"/>
      <c r="AY8" s="97"/>
      <c r="AZ8" s="97"/>
      <c r="BA8" s="97"/>
      <c r="BB8" s="92"/>
      <c r="BG8" s="220"/>
      <c r="BH8" s="220"/>
    </row>
    <row r="9" spans="1:67" s="62" customFormat="1" ht="36.75" customHeight="1">
      <c r="B9" s="130" t="s">
        <v>6</v>
      </c>
      <c r="C9" s="131"/>
      <c r="D9" s="131"/>
      <c r="E9" s="131"/>
      <c r="F9" s="131"/>
      <c r="G9" s="132" t="s">
        <v>263</v>
      </c>
      <c r="H9" s="132"/>
      <c r="I9" s="132"/>
      <c r="J9" s="132"/>
      <c r="K9" s="132"/>
      <c r="L9" s="132"/>
      <c r="M9" s="132"/>
      <c r="N9" s="131"/>
      <c r="O9" s="122"/>
      <c r="P9" s="121"/>
      <c r="Q9" s="121"/>
      <c r="R9" s="92"/>
      <c r="S9" s="133"/>
      <c r="T9" s="117"/>
      <c r="U9" s="117"/>
      <c r="V9" s="117"/>
      <c r="W9" s="98"/>
      <c r="X9" s="98"/>
      <c r="Y9" s="67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134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G9" s="221"/>
      <c r="BH9" s="221"/>
    </row>
    <row r="10" spans="1:67" s="62" customFormat="1" ht="36.75" customHeight="1">
      <c r="B10" s="130"/>
      <c r="C10" s="131"/>
      <c r="D10" s="131"/>
      <c r="E10" s="131"/>
      <c r="F10" s="131"/>
      <c r="G10" s="423" t="s">
        <v>298</v>
      </c>
      <c r="H10" s="132"/>
      <c r="I10" s="132"/>
      <c r="J10" s="132"/>
      <c r="K10" s="132"/>
      <c r="L10" s="132"/>
      <c r="M10" s="132"/>
      <c r="N10" s="131"/>
      <c r="O10" s="387" t="s">
        <v>251</v>
      </c>
      <c r="P10" s="135"/>
      <c r="Q10" s="135"/>
      <c r="R10" s="92"/>
      <c r="S10" s="135"/>
      <c r="T10" s="136"/>
      <c r="U10" s="136"/>
      <c r="V10" s="137"/>
      <c r="W10" s="137"/>
      <c r="X10" s="137"/>
      <c r="Y10" s="598" t="s">
        <v>13</v>
      </c>
      <c r="Z10" s="491" t="str">
        <f>'Основні дані'!B15</f>
        <v>054</v>
      </c>
      <c r="AA10" s="492"/>
      <c r="AB10" s="494" t="str">
        <f>'Основні дані'!B16</f>
        <v>Соціологія / Sociology</v>
      </c>
      <c r="AC10" s="495"/>
      <c r="AD10" s="495"/>
      <c r="AE10" s="495"/>
      <c r="AF10" s="495"/>
      <c r="AG10" s="495"/>
      <c r="AH10" s="495"/>
      <c r="AI10" s="495"/>
      <c r="AJ10" s="495"/>
      <c r="AK10" s="495"/>
      <c r="AL10" s="495"/>
      <c r="AM10" s="495"/>
      <c r="AN10" s="495"/>
      <c r="AO10" s="495"/>
      <c r="AP10" s="92"/>
      <c r="AQ10" s="134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G10" s="221"/>
      <c r="BH10" s="221"/>
    </row>
    <row r="11" spans="1:67" s="62" customFormat="1" ht="24.6" customHeight="1">
      <c r="B11" s="391" t="s">
        <v>264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390" t="s">
        <v>252</v>
      </c>
      <c r="P11" s="95"/>
      <c r="Q11" s="95"/>
      <c r="R11" s="92"/>
      <c r="S11" s="95"/>
      <c r="T11" s="92"/>
      <c r="U11" s="92"/>
      <c r="V11" s="92"/>
      <c r="W11" s="93"/>
      <c r="X11" s="92"/>
      <c r="Y11" s="598"/>
      <c r="Z11" s="493"/>
      <c r="AA11" s="493"/>
      <c r="AB11" s="496"/>
      <c r="AC11" s="496"/>
      <c r="AD11" s="496"/>
      <c r="AE11" s="496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138"/>
      <c r="AQ11" s="387"/>
      <c r="AR11" s="92"/>
      <c r="AS11" s="92"/>
      <c r="AT11" s="389"/>
      <c r="AU11" s="92"/>
      <c r="AV11" s="92"/>
      <c r="AW11" s="98"/>
      <c r="AX11" s="98"/>
      <c r="AY11" s="98"/>
      <c r="AZ11" s="98"/>
      <c r="BA11" s="98"/>
      <c r="BB11" s="98"/>
      <c r="BC11" s="222"/>
      <c r="BG11" s="222"/>
      <c r="BH11" s="222"/>
    </row>
    <row r="12" spans="1:67" s="62" customFormat="1" ht="28.2" customHeight="1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67"/>
      <c r="N12" s="67"/>
      <c r="O12" s="122" t="s">
        <v>255</v>
      </c>
      <c r="P12" s="135"/>
      <c r="Q12" s="135"/>
      <c r="R12" s="92"/>
      <c r="S12" s="135"/>
      <c r="T12" s="136"/>
      <c r="U12" s="136"/>
      <c r="V12" s="137"/>
      <c r="W12" s="137"/>
      <c r="X12" s="137"/>
      <c r="Y12" s="598" t="s">
        <v>13</v>
      </c>
      <c r="Z12" s="491"/>
      <c r="AA12" s="491"/>
      <c r="AB12" s="494" t="str">
        <f>'Основні дані'!B17</f>
        <v>Соціологія / Sociology</v>
      </c>
      <c r="AC12" s="495"/>
      <c r="AD12" s="495"/>
      <c r="AE12" s="495"/>
      <c r="AF12" s="495"/>
      <c r="AG12" s="495"/>
      <c r="AH12" s="495"/>
      <c r="AI12" s="495"/>
      <c r="AJ12" s="495"/>
      <c r="AK12" s="495"/>
      <c r="AL12" s="495"/>
      <c r="AM12" s="495"/>
      <c r="AN12" s="495"/>
      <c r="AO12" s="495"/>
      <c r="AP12" s="138"/>
      <c r="AQ12" s="592" t="s">
        <v>166</v>
      </c>
      <c r="AR12" s="593"/>
      <c r="AS12" s="593"/>
      <c r="AT12" s="593"/>
      <c r="AU12" s="593"/>
      <c r="AV12" s="92"/>
      <c r="AW12" s="122" t="s">
        <v>167</v>
      </c>
      <c r="AX12" s="97"/>
      <c r="AY12" s="92"/>
      <c r="AZ12" s="92"/>
      <c r="BA12" s="92"/>
      <c r="BB12" s="92"/>
      <c r="BG12" s="222"/>
      <c r="BH12" s="222"/>
    </row>
    <row r="13" spans="1:67" s="62" customFormat="1" ht="24.6" customHeight="1">
      <c r="B13" s="98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390" t="s">
        <v>254</v>
      </c>
      <c r="P13" s="95"/>
      <c r="Q13" s="95"/>
      <c r="R13" s="92"/>
      <c r="S13" s="95"/>
      <c r="T13" s="92"/>
      <c r="U13" s="92"/>
      <c r="V13" s="92"/>
      <c r="W13" s="93"/>
      <c r="X13" s="92"/>
      <c r="Y13" s="598"/>
      <c r="Z13" s="597"/>
      <c r="AA13" s="597"/>
      <c r="AB13" s="496"/>
      <c r="AC13" s="496"/>
      <c r="AD13" s="496"/>
      <c r="AE13" s="496"/>
      <c r="AF13" s="496"/>
      <c r="AG13" s="496"/>
      <c r="AH13" s="496"/>
      <c r="AI13" s="496"/>
      <c r="AJ13" s="496"/>
      <c r="AK13" s="496"/>
      <c r="AL13" s="496"/>
      <c r="AM13" s="496"/>
      <c r="AN13" s="496"/>
      <c r="AO13" s="496"/>
      <c r="AP13" s="138"/>
      <c r="AQ13" s="122" t="s">
        <v>22</v>
      </c>
      <c r="AR13" s="92"/>
      <c r="AS13" s="92"/>
      <c r="AT13" s="140" t="s">
        <v>117</v>
      </c>
      <c r="AU13" s="124"/>
      <c r="AV13" s="124"/>
      <c r="AW13" s="141"/>
      <c r="AX13" s="141"/>
      <c r="AY13" s="141"/>
      <c r="AZ13" s="141"/>
      <c r="BA13" s="141"/>
      <c r="BB13" s="141"/>
      <c r="BC13" s="222"/>
      <c r="BG13" s="222"/>
      <c r="BH13" s="222"/>
    </row>
    <row r="14" spans="1:67" s="62" customFormat="1" ht="21" customHeight="1">
      <c r="B14" s="98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97"/>
      <c r="P14" s="387" t="s">
        <v>4</v>
      </c>
      <c r="Q14" s="92"/>
      <c r="R14" s="92"/>
      <c r="S14" s="92"/>
      <c r="T14" s="92"/>
      <c r="U14" s="142"/>
      <c r="V14" s="612" t="str">
        <f>'Основні дані'!B2</f>
        <v>очна</v>
      </c>
      <c r="W14" s="612"/>
      <c r="X14" s="612"/>
      <c r="Y14" s="612"/>
      <c r="Z14" s="139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351" t="s">
        <v>145</v>
      </c>
      <c r="AR14" s="92"/>
      <c r="AS14" s="92"/>
      <c r="AT14" s="352" t="s">
        <v>144</v>
      </c>
      <c r="AU14" s="92"/>
      <c r="AV14" s="92"/>
      <c r="AW14" s="92"/>
      <c r="AX14" s="97"/>
      <c r="AY14" s="97"/>
      <c r="AZ14" s="97"/>
      <c r="BA14" s="97"/>
      <c r="BB14" s="97"/>
      <c r="BC14" s="222"/>
      <c r="BG14" s="222"/>
      <c r="BH14" s="222"/>
    </row>
    <row r="15" spans="1:67" ht="21" customHeight="1">
      <c r="A15" s="62"/>
      <c r="B15" s="98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 t="s">
        <v>185</v>
      </c>
      <c r="O15" s="97"/>
      <c r="P15" s="348" t="s">
        <v>169</v>
      </c>
      <c r="Q15" s="388"/>
      <c r="R15" s="95"/>
      <c r="S15" s="95"/>
      <c r="T15" s="95"/>
      <c r="U15" s="95"/>
      <c r="V15" s="92"/>
      <c r="W15" s="92"/>
      <c r="X15" s="92"/>
      <c r="Y15" s="93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8"/>
      <c r="BC15" s="222"/>
      <c r="BG15" s="222"/>
      <c r="BH15" s="222"/>
      <c r="BI15" s="62"/>
      <c r="BJ15" s="62"/>
      <c r="BK15" s="62"/>
    </row>
    <row r="16" spans="1:67" ht="21" customHeight="1">
      <c r="A16" s="62"/>
      <c r="B16" s="98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97"/>
      <c r="P16" s="348"/>
      <c r="Q16" s="388"/>
      <c r="R16" s="95"/>
      <c r="S16" s="95"/>
      <c r="T16" s="95"/>
      <c r="U16" s="95"/>
      <c r="V16" s="92"/>
      <c r="W16" s="92"/>
      <c r="X16" s="92"/>
      <c r="Y16" s="93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8"/>
      <c r="BC16" s="222"/>
      <c r="BG16" s="222"/>
      <c r="BH16" s="222"/>
      <c r="BI16" s="62"/>
      <c r="BJ16" s="62"/>
      <c r="BK16" s="62"/>
    </row>
    <row r="17" spans="1:63" ht="21" customHeight="1">
      <c r="A17" s="62"/>
      <c r="B17" s="98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97"/>
      <c r="P17" s="348"/>
      <c r="Q17" s="388"/>
      <c r="R17" s="95"/>
      <c r="S17" s="95"/>
      <c r="T17" s="95"/>
      <c r="U17" s="95"/>
      <c r="V17" s="92"/>
      <c r="W17" s="92"/>
      <c r="X17" s="92"/>
      <c r="Y17" s="93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8"/>
      <c r="BC17" s="222"/>
      <c r="BG17" s="222"/>
      <c r="BH17" s="222"/>
      <c r="BI17" s="62"/>
      <c r="BJ17" s="62"/>
      <c r="BK17" s="62"/>
    </row>
    <row r="18" spans="1:63" ht="21" customHeight="1">
      <c r="A18" s="62"/>
      <c r="B18" s="98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97"/>
      <c r="P18" s="348"/>
      <c r="Q18" s="94"/>
      <c r="R18" s="95"/>
      <c r="S18" s="95"/>
      <c r="T18" s="95"/>
      <c r="U18" s="95"/>
      <c r="V18" s="92"/>
      <c r="W18" s="92"/>
      <c r="X18" s="92"/>
      <c r="Y18" s="93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8"/>
      <c r="BC18" s="222"/>
      <c r="BG18" s="222"/>
      <c r="BH18" s="222"/>
      <c r="BI18" s="62"/>
      <c r="BJ18" s="62"/>
      <c r="BK18" s="62"/>
    </row>
    <row r="19" spans="1:63" ht="21" customHeight="1">
      <c r="A19" s="62"/>
      <c r="B19" s="98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97"/>
      <c r="P19" s="348"/>
      <c r="Q19" s="94"/>
      <c r="R19" s="95"/>
      <c r="S19" s="95"/>
      <c r="T19" s="95"/>
      <c r="U19" s="95"/>
      <c r="V19" s="92"/>
      <c r="W19" s="92"/>
      <c r="X19" s="92"/>
      <c r="Y19" s="93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8"/>
      <c r="BC19" s="222"/>
      <c r="BG19" s="222"/>
      <c r="BH19" s="222"/>
      <c r="BI19" s="62"/>
      <c r="BJ19" s="62"/>
      <c r="BK19" s="62"/>
    </row>
    <row r="20" spans="1:63" ht="21" customHeight="1">
      <c r="A20" s="62"/>
      <c r="B20" s="98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97"/>
      <c r="P20" s="348"/>
      <c r="Q20" s="94"/>
      <c r="R20" s="95"/>
      <c r="S20" s="95"/>
      <c r="T20" s="95"/>
      <c r="U20" s="95"/>
      <c r="V20" s="92"/>
      <c r="W20" s="92"/>
      <c r="X20" s="92"/>
      <c r="Y20" s="93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8"/>
      <c r="BC20" s="222"/>
      <c r="BG20" s="222"/>
      <c r="BH20" s="222"/>
      <c r="BI20" s="62"/>
      <c r="BJ20" s="62"/>
      <c r="BK20" s="62"/>
    </row>
    <row r="21" spans="1:63" ht="21">
      <c r="A21" s="509" t="s">
        <v>7</v>
      </c>
      <c r="B21" s="509"/>
      <c r="C21" s="509"/>
      <c r="D21" s="509"/>
      <c r="E21" s="509"/>
      <c r="F21" s="509"/>
      <c r="G21" s="509"/>
      <c r="H21" s="509"/>
      <c r="I21" s="509"/>
      <c r="J21" s="509"/>
      <c r="K21" s="509"/>
      <c r="L21" s="509"/>
      <c r="M21" s="509"/>
      <c r="N21" s="509"/>
      <c r="O21" s="509"/>
      <c r="P21" s="509"/>
      <c r="Q21" s="509"/>
      <c r="R21" s="509"/>
      <c r="S21" s="509"/>
      <c r="T21" s="509"/>
      <c r="U21" s="509"/>
      <c r="V21" s="509"/>
      <c r="W21" s="509"/>
      <c r="X21" s="509"/>
      <c r="Y21" s="509"/>
      <c r="Z21" s="509"/>
      <c r="AA21" s="509"/>
      <c r="AB21" s="509"/>
      <c r="AC21" s="509"/>
      <c r="AD21" s="509"/>
      <c r="AE21" s="509"/>
      <c r="AF21" s="509"/>
      <c r="AG21" s="509"/>
      <c r="AH21" s="509"/>
      <c r="AI21" s="509"/>
      <c r="AJ21" s="509"/>
      <c r="AK21" s="509"/>
      <c r="AL21" s="509"/>
      <c r="AM21" s="509"/>
      <c r="AN21" s="509"/>
      <c r="AO21" s="509"/>
      <c r="AP21" s="509"/>
      <c r="AQ21" s="509"/>
      <c r="AR21" s="509"/>
      <c r="AS21" s="509"/>
      <c r="AT21" s="509"/>
      <c r="AU21" s="509"/>
      <c r="AV21" s="509"/>
      <c r="AW21" s="509"/>
      <c r="AX21" s="509"/>
      <c r="AY21" s="70"/>
    </row>
    <row r="22" spans="1:63" ht="17.399999999999999" customHeight="1" thickBot="1"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72"/>
      <c r="R22" s="65"/>
      <c r="S22" s="65"/>
      <c r="T22" s="65"/>
      <c r="U22" s="346"/>
      <c r="V22" s="350" t="s">
        <v>186</v>
      </c>
      <c r="X22" s="68"/>
      <c r="Y22" s="68"/>
      <c r="AC22" s="69"/>
      <c r="AY22" s="70"/>
    </row>
    <row r="23" spans="1:63" s="224" customFormat="1" ht="21" customHeight="1" thickBot="1">
      <c r="A23" s="602" t="s">
        <v>5</v>
      </c>
      <c r="B23" s="594" t="s">
        <v>188</v>
      </c>
      <c r="C23" s="595"/>
      <c r="D23" s="595"/>
      <c r="E23" s="596"/>
      <c r="F23" s="580" t="s">
        <v>187</v>
      </c>
      <c r="G23" s="581"/>
      <c r="H23" s="581"/>
      <c r="I23" s="581"/>
      <c r="J23" s="582"/>
      <c r="K23" s="583" t="s">
        <v>198</v>
      </c>
      <c r="L23" s="584"/>
      <c r="M23" s="584"/>
      <c r="N23" s="585"/>
      <c r="O23" s="583" t="s">
        <v>189</v>
      </c>
      <c r="P23" s="584"/>
      <c r="Q23" s="584"/>
      <c r="R23" s="584"/>
      <c r="S23" s="585"/>
      <c r="T23" s="604" t="s">
        <v>190</v>
      </c>
      <c r="U23" s="605"/>
      <c r="V23" s="605"/>
      <c r="W23" s="606"/>
      <c r="X23" s="583" t="s">
        <v>191</v>
      </c>
      <c r="Y23" s="605"/>
      <c r="Z23" s="605"/>
      <c r="AA23" s="606"/>
      <c r="AB23" s="371" t="s">
        <v>192</v>
      </c>
      <c r="AC23" s="372"/>
      <c r="AD23" s="372"/>
      <c r="AE23" s="372"/>
      <c r="AF23" s="583" t="s">
        <v>193</v>
      </c>
      <c r="AG23" s="584"/>
      <c r="AH23" s="584"/>
      <c r="AI23" s="584"/>
      <c r="AJ23" s="585"/>
      <c r="AK23" s="371" t="s">
        <v>194</v>
      </c>
      <c r="AL23" s="372"/>
      <c r="AM23" s="372"/>
      <c r="AN23" s="372"/>
      <c r="AO23" s="583" t="s">
        <v>195</v>
      </c>
      <c r="AP23" s="584"/>
      <c r="AQ23" s="584"/>
      <c r="AR23" s="584"/>
      <c r="AS23" s="585"/>
      <c r="AT23" s="607" t="s">
        <v>196</v>
      </c>
      <c r="AU23" s="608"/>
      <c r="AV23" s="608"/>
      <c r="AW23" s="608"/>
      <c r="AX23" s="609"/>
      <c r="AY23" s="599" t="s">
        <v>197</v>
      </c>
      <c r="AZ23" s="600"/>
      <c r="BA23" s="600"/>
      <c r="BB23" s="601"/>
      <c r="BC23" s="223"/>
    </row>
    <row r="24" spans="1:63" s="226" customFormat="1" ht="27" customHeight="1" thickBot="1">
      <c r="A24" s="603"/>
      <c r="B24" s="365">
        <f>A24+1</f>
        <v>1</v>
      </c>
      <c r="C24" s="366">
        <f t="shared" ref="C24:AV24" si="0">B24+1</f>
        <v>2</v>
      </c>
      <c r="D24" s="367">
        <f t="shared" si="0"/>
        <v>3</v>
      </c>
      <c r="E24" s="368">
        <f t="shared" si="0"/>
        <v>4</v>
      </c>
      <c r="F24" s="151">
        <f t="shared" si="0"/>
        <v>5</v>
      </c>
      <c r="G24" s="146">
        <f>F24+1</f>
        <v>6</v>
      </c>
      <c r="H24" s="144">
        <f t="shared" si="0"/>
        <v>7</v>
      </c>
      <c r="I24" s="144">
        <f t="shared" si="0"/>
        <v>8</v>
      </c>
      <c r="J24" s="145">
        <f t="shared" si="0"/>
        <v>9</v>
      </c>
      <c r="K24" s="143">
        <f t="shared" si="0"/>
        <v>10</v>
      </c>
      <c r="L24" s="143">
        <f t="shared" si="0"/>
        <v>11</v>
      </c>
      <c r="M24" s="147">
        <f t="shared" si="0"/>
        <v>12</v>
      </c>
      <c r="N24" s="359">
        <f t="shared" si="0"/>
        <v>13</v>
      </c>
      <c r="O24" s="151">
        <f t="shared" si="0"/>
        <v>14</v>
      </c>
      <c r="P24" s="143">
        <f t="shared" si="0"/>
        <v>15</v>
      </c>
      <c r="Q24" s="143">
        <f t="shared" si="0"/>
        <v>16</v>
      </c>
      <c r="R24" s="144">
        <f t="shared" si="0"/>
        <v>17</v>
      </c>
      <c r="S24" s="145">
        <f t="shared" si="0"/>
        <v>18</v>
      </c>
      <c r="T24" s="145">
        <f t="shared" si="0"/>
        <v>19</v>
      </c>
      <c r="U24" s="146">
        <f t="shared" si="0"/>
        <v>20</v>
      </c>
      <c r="V24" s="144">
        <f t="shared" si="0"/>
        <v>21</v>
      </c>
      <c r="W24" s="145">
        <f t="shared" si="0"/>
        <v>22</v>
      </c>
      <c r="X24" s="143">
        <f t="shared" si="0"/>
        <v>23</v>
      </c>
      <c r="Y24" s="146">
        <f t="shared" si="0"/>
        <v>24</v>
      </c>
      <c r="Z24" s="144">
        <f t="shared" si="0"/>
        <v>25</v>
      </c>
      <c r="AA24" s="145">
        <f t="shared" si="0"/>
        <v>26</v>
      </c>
      <c r="AB24" s="143">
        <f t="shared" si="0"/>
        <v>27</v>
      </c>
      <c r="AC24" s="146">
        <f t="shared" si="0"/>
        <v>28</v>
      </c>
      <c r="AD24" s="144">
        <f t="shared" si="0"/>
        <v>29</v>
      </c>
      <c r="AE24" s="379">
        <f t="shared" si="0"/>
        <v>30</v>
      </c>
      <c r="AF24" s="383">
        <f t="shared" si="0"/>
        <v>31</v>
      </c>
      <c r="AG24" s="146">
        <f t="shared" si="0"/>
        <v>32</v>
      </c>
      <c r="AH24" s="144">
        <f t="shared" si="0"/>
        <v>33</v>
      </c>
      <c r="AI24" s="144">
        <f t="shared" si="0"/>
        <v>34</v>
      </c>
      <c r="AJ24" s="150">
        <f t="shared" si="0"/>
        <v>35</v>
      </c>
      <c r="AK24" s="149">
        <f t="shared" si="0"/>
        <v>36</v>
      </c>
      <c r="AL24" s="359">
        <f t="shared" si="0"/>
        <v>37</v>
      </c>
      <c r="AM24" s="147">
        <f t="shared" si="0"/>
        <v>38</v>
      </c>
      <c r="AN24" s="359">
        <f t="shared" si="0"/>
        <v>39</v>
      </c>
      <c r="AO24" s="383">
        <f t="shared" si="0"/>
        <v>40</v>
      </c>
      <c r="AP24" s="146">
        <f t="shared" si="0"/>
        <v>41</v>
      </c>
      <c r="AQ24" s="144">
        <f t="shared" si="0"/>
        <v>42</v>
      </c>
      <c r="AR24" s="144">
        <f t="shared" si="0"/>
        <v>43</v>
      </c>
      <c r="AS24" s="150">
        <f t="shared" si="0"/>
        <v>44</v>
      </c>
      <c r="AT24" s="151">
        <f t="shared" si="0"/>
        <v>45</v>
      </c>
      <c r="AU24" s="152">
        <f t="shared" si="0"/>
        <v>46</v>
      </c>
      <c r="AV24" s="610">
        <f t="shared" si="0"/>
        <v>47</v>
      </c>
      <c r="AW24" s="611"/>
      <c r="AX24" s="148">
        <f>AV24+1</f>
        <v>48</v>
      </c>
      <c r="AY24" s="151">
        <f>AX24+1</f>
        <v>49</v>
      </c>
      <c r="AZ24" s="147">
        <f>AY24+1</f>
        <v>50</v>
      </c>
      <c r="BA24" s="147">
        <f>AZ24+1</f>
        <v>51</v>
      </c>
      <c r="BB24" s="148">
        <f>BA24+1</f>
        <v>52</v>
      </c>
      <c r="BC24" s="225"/>
    </row>
    <row r="25" spans="1:63" s="228" customFormat="1" ht="17.399999999999999">
      <c r="A25" s="153" t="s">
        <v>30</v>
      </c>
      <c r="B25" s="341"/>
      <c r="C25" s="155"/>
      <c r="D25" s="155"/>
      <c r="E25" s="156"/>
      <c r="F25" s="341"/>
      <c r="G25" s="154"/>
      <c r="H25" s="155"/>
      <c r="I25" s="155"/>
      <c r="J25" s="156"/>
      <c r="K25" s="154"/>
      <c r="L25" s="157" t="s">
        <v>14</v>
      </c>
      <c r="M25" s="345" t="s">
        <v>120</v>
      </c>
      <c r="N25" s="373" t="s">
        <v>120</v>
      </c>
      <c r="O25" s="378" t="s">
        <v>120</v>
      </c>
      <c r="P25" s="376" t="s">
        <v>120</v>
      </c>
      <c r="Q25" s="345" t="s">
        <v>120</v>
      </c>
      <c r="R25" s="157" t="s">
        <v>120</v>
      </c>
      <c r="S25" s="159" t="s">
        <v>120</v>
      </c>
      <c r="T25" s="154"/>
      <c r="U25" s="155"/>
      <c r="V25" s="155"/>
      <c r="W25" s="156"/>
      <c r="X25" s="154"/>
      <c r="Y25" s="155"/>
      <c r="Z25" s="155"/>
      <c r="AA25" s="156"/>
      <c r="AB25" s="154"/>
      <c r="AC25" s="155"/>
      <c r="AD25" s="157" t="s">
        <v>14</v>
      </c>
      <c r="AE25" s="380"/>
      <c r="AF25" s="384" t="s">
        <v>120</v>
      </c>
      <c r="AG25" s="160" t="s">
        <v>120</v>
      </c>
      <c r="AH25" s="157" t="s">
        <v>120</v>
      </c>
      <c r="AI25" s="157" t="s">
        <v>120</v>
      </c>
      <c r="AJ25" s="159" t="s">
        <v>120</v>
      </c>
      <c r="AK25" s="160" t="s">
        <v>120</v>
      </c>
      <c r="AL25" s="162" t="s">
        <v>120</v>
      </c>
      <c r="AM25" s="162" t="s">
        <v>120</v>
      </c>
      <c r="AN25" s="361" t="s">
        <v>120</v>
      </c>
      <c r="AO25" s="362" t="s">
        <v>120</v>
      </c>
      <c r="AP25" s="363" t="s">
        <v>10</v>
      </c>
      <c r="AQ25" s="160" t="s">
        <v>10</v>
      </c>
      <c r="AR25" s="157" t="s">
        <v>10</v>
      </c>
      <c r="AS25" s="159" t="s">
        <v>10</v>
      </c>
      <c r="AT25" s="161" t="s">
        <v>10</v>
      </c>
      <c r="AU25" s="157" t="s">
        <v>10</v>
      </c>
      <c r="AV25" s="559" t="s">
        <v>10</v>
      </c>
      <c r="AW25" s="560"/>
      <c r="AX25" s="159" t="s">
        <v>10</v>
      </c>
      <c r="AY25" s="213" t="s">
        <v>120</v>
      </c>
      <c r="AZ25" s="158" t="s">
        <v>120</v>
      </c>
      <c r="BA25" s="158" t="s">
        <v>120</v>
      </c>
      <c r="BB25" s="214"/>
      <c r="BC25" s="227"/>
    </row>
    <row r="26" spans="1:63" s="228" customFormat="1" ht="17.399999999999999">
      <c r="A26" s="342" t="s">
        <v>31</v>
      </c>
      <c r="B26" s="369"/>
      <c r="C26" s="343"/>
      <c r="D26" s="343"/>
      <c r="E26" s="344"/>
      <c r="F26" s="369"/>
      <c r="G26" s="340"/>
      <c r="H26" s="343"/>
      <c r="I26" s="343"/>
      <c r="J26" s="344"/>
      <c r="K26" s="340"/>
      <c r="L26" s="166" t="s">
        <v>14</v>
      </c>
      <c r="M26" s="158" t="s">
        <v>120</v>
      </c>
      <c r="N26" s="374" t="s">
        <v>120</v>
      </c>
      <c r="O26" s="213" t="s">
        <v>120</v>
      </c>
      <c r="P26" s="377" t="s">
        <v>120</v>
      </c>
      <c r="Q26" s="158" t="s">
        <v>120</v>
      </c>
      <c r="R26" s="165" t="s">
        <v>120</v>
      </c>
      <c r="S26" s="172" t="s">
        <v>120</v>
      </c>
      <c r="T26" s="340"/>
      <c r="U26" s="343"/>
      <c r="V26" s="343"/>
      <c r="W26" s="344"/>
      <c r="X26" s="340"/>
      <c r="Y26" s="343"/>
      <c r="Z26" s="343"/>
      <c r="AA26" s="344"/>
      <c r="AB26" s="340"/>
      <c r="AC26" s="343"/>
      <c r="AD26" s="166" t="s">
        <v>14</v>
      </c>
      <c r="AE26" s="381"/>
      <c r="AF26" s="385" t="s">
        <v>120</v>
      </c>
      <c r="AG26" s="169" t="s">
        <v>120</v>
      </c>
      <c r="AH26" s="164" t="s">
        <v>120</v>
      </c>
      <c r="AI26" s="164" t="s">
        <v>120</v>
      </c>
      <c r="AJ26" s="168" t="s">
        <v>120</v>
      </c>
      <c r="AK26" s="169" t="s">
        <v>120</v>
      </c>
      <c r="AL26" s="164" t="s">
        <v>120</v>
      </c>
      <c r="AM26" s="164" t="s">
        <v>120</v>
      </c>
      <c r="AN26" s="360" t="s">
        <v>120</v>
      </c>
      <c r="AO26" s="385" t="s">
        <v>120</v>
      </c>
      <c r="AP26" s="169" t="s">
        <v>10</v>
      </c>
      <c r="AQ26" s="164" t="s">
        <v>10</v>
      </c>
      <c r="AR26" s="164" t="s">
        <v>10</v>
      </c>
      <c r="AS26" s="168" t="s">
        <v>10</v>
      </c>
      <c r="AT26" s="169" t="s">
        <v>10</v>
      </c>
      <c r="AU26" s="360" t="s">
        <v>10</v>
      </c>
      <c r="AV26" s="561" t="s">
        <v>10</v>
      </c>
      <c r="AW26" s="562"/>
      <c r="AX26" s="168" t="s">
        <v>10</v>
      </c>
      <c r="AY26" s="215" t="s">
        <v>120</v>
      </c>
      <c r="AZ26" s="165" t="s">
        <v>120</v>
      </c>
      <c r="BA26" s="165" t="s">
        <v>120</v>
      </c>
      <c r="BB26" s="172"/>
      <c r="BC26" s="227"/>
    </row>
    <row r="27" spans="1:63" s="230" customFormat="1" ht="20.25" customHeight="1">
      <c r="A27" s="163" t="s">
        <v>32</v>
      </c>
      <c r="B27" s="215"/>
      <c r="C27" s="165"/>
      <c r="D27" s="165"/>
      <c r="E27" s="172"/>
      <c r="F27" s="215"/>
      <c r="G27" s="171"/>
      <c r="H27" s="165"/>
      <c r="I27" s="165"/>
      <c r="J27" s="172"/>
      <c r="K27" s="171"/>
      <c r="L27" s="165" t="s">
        <v>120</v>
      </c>
      <c r="M27" s="165" t="s">
        <v>120</v>
      </c>
      <c r="N27" s="375" t="s">
        <v>120</v>
      </c>
      <c r="O27" s="215" t="s">
        <v>120</v>
      </c>
      <c r="P27" s="169" t="s">
        <v>120</v>
      </c>
      <c r="Q27" s="165" t="s">
        <v>120</v>
      </c>
      <c r="R27" s="165" t="s">
        <v>120</v>
      </c>
      <c r="S27" s="172" t="s">
        <v>120</v>
      </c>
      <c r="T27" s="171" t="s">
        <v>120</v>
      </c>
      <c r="U27" s="165" t="s">
        <v>120</v>
      </c>
      <c r="V27" s="165" t="s">
        <v>120</v>
      </c>
      <c r="W27" s="172" t="s">
        <v>120</v>
      </c>
      <c r="X27" s="171" t="s">
        <v>120</v>
      </c>
      <c r="Y27" s="165" t="s">
        <v>120</v>
      </c>
      <c r="Z27" s="165" t="s">
        <v>120</v>
      </c>
      <c r="AA27" s="172" t="s">
        <v>120</v>
      </c>
      <c r="AB27" s="171" t="s">
        <v>120</v>
      </c>
      <c r="AC27" s="165" t="s">
        <v>120</v>
      </c>
      <c r="AD27" s="165" t="s">
        <v>120</v>
      </c>
      <c r="AE27" s="360"/>
      <c r="AF27" s="385" t="s">
        <v>120</v>
      </c>
      <c r="AG27" s="173" t="s">
        <v>120</v>
      </c>
      <c r="AH27" s="167" t="s">
        <v>120</v>
      </c>
      <c r="AI27" s="164" t="s">
        <v>120</v>
      </c>
      <c r="AJ27" s="168" t="s">
        <v>120</v>
      </c>
      <c r="AK27" s="169" t="s">
        <v>120</v>
      </c>
      <c r="AL27" s="164" t="s">
        <v>120</v>
      </c>
      <c r="AM27" s="164" t="s">
        <v>120</v>
      </c>
      <c r="AN27" s="360" t="s">
        <v>120</v>
      </c>
      <c r="AO27" s="385" t="s">
        <v>120</v>
      </c>
      <c r="AP27" s="169" t="s">
        <v>10</v>
      </c>
      <c r="AQ27" s="164" t="s">
        <v>10</v>
      </c>
      <c r="AR27" s="164" t="s">
        <v>10</v>
      </c>
      <c r="AS27" s="168" t="s">
        <v>10</v>
      </c>
      <c r="AT27" s="169" t="s">
        <v>10</v>
      </c>
      <c r="AU27" s="164" t="s">
        <v>10</v>
      </c>
      <c r="AV27" s="557" t="s">
        <v>10</v>
      </c>
      <c r="AW27" s="558"/>
      <c r="AX27" s="170" t="s">
        <v>10</v>
      </c>
      <c r="AY27" s="215" t="s">
        <v>120</v>
      </c>
      <c r="AZ27" s="165" t="s">
        <v>120</v>
      </c>
      <c r="BA27" s="165" t="s">
        <v>120</v>
      </c>
      <c r="BB27" s="172"/>
      <c r="BC27" s="227"/>
      <c r="BD27" s="229"/>
      <c r="BE27" s="229"/>
      <c r="BF27" s="229"/>
      <c r="BG27" s="229"/>
      <c r="BH27" s="229"/>
      <c r="BI27" s="229"/>
      <c r="BJ27" s="229"/>
      <c r="BK27" s="229"/>
    </row>
    <row r="28" spans="1:63" s="230" customFormat="1" ht="21" customHeight="1" thickBot="1">
      <c r="A28" s="174" t="s">
        <v>33</v>
      </c>
      <c r="B28" s="370" t="s">
        <v>120</v>
      </c>
      <c r="C28" s="176" t="s">
        <v>120</v>
      </c>
      <c r="D28" s="176" t="s">
        <v>120</v>
      </c>
      <c r="E28" s="177" t="s">
        <v>120</v>
      </c>
      <c r="F28" s="370" t="s">
        <v>120</v>
      </c>
      <c r="G28" s="175" t="s">
        <v>120</v>
      </c>
      <c r="H28" s="176" t="s">
        <v>120</v>
      </c>
      <c r="I28" s="176" t="s">
        <v>120</v>
      </c>
      <c r="J28" s="177" t="s">
        <v>120</v>
      </c>
      <c r="K28" s="175" t="s">
        <v>120</v>
      </c>
      <c r="L28" s="176" t="s">
        <v>120</v>
      </c>
      <c r="M28" s="176" t="s">
        <v>120</v>
      </c>
      <c r="N28" s="364" t="s">
        <v>120</v>
      </c>
      <c r="O28" s="370" t="s">
        <v>120</v>
      </c>
      <c r="P28" s="175" t="s">
        <v>120</v>
      </c>
      <c r="Q28" s="176" t="s">
        <v>120</v>
      </c>
      <c r="R28" s="176" t="s">
        <v>15</v>
      </c>
      <c r="S28" s="177" t="s">
        <v>15</v>
      </c>
      <c r="T28" s="175" t="s">
        <v>15</v>
      </c>
      <c r="U28" s="176" t="s">
        <v>15</v>
      </c>
      <c r="V28" s="176" t="s">
        <v>15</v>
      </c>
      <c r="W28" s="177" t="s">
        <v>15</v>
      </c>
      <c r="X28" s="175" t="s">
        <v>15</v>
      </c>
      <c r="Y28" s="176" t="s">
        <v>15</v>
      </c>
      <c r="Z28" s="176" t="s">
        <v>15</v>
      </c>
      <c r="AA28" s="177" t="s">
        <v>15</v>
      </c>
      <c r="AB28" s="175" t="s">
        <v>15</v>
      </c>
      <c r="AC28" s="176" t="s">
        <v>15</v>
      </c>
      <c r="AD28" s="176" t="s">
        <v>15</v>
      </c>
      <c r="AE28" s="382"/>
      <c r="AF28" s="386" t="s">
        <v>15</v>
      </c>
      <c r="AG28" s="178" t="s">
        <v>15</v>
      </c>
      <c r="AH28" s="179" t="s">
        <v>15</v>
      </c>
      <c r="AI28" s="178" t="s">
        <v>15</v>
      </c>
      <c r="AJ28" s="180" t="s">
        <v>15</v>
      </c>
      <c r="AK28" s="175" t="s">
        <v>15</v>
      </c>
      <c r="AL28" s="181" t="s">
        <v>15</v>
      </c>
      <c r="AM28" s="181" t="s">
        <v>15</v>
      </c>
      <c r="AN28" s="364" t="s">
        <v>15</v>
      </c>
      <c r="AO28" s="370" t="s">
        <v>15</v>
      </c>
      <c r="AP28" s="175" t="s">
        <v>10</v>
      </c>
      <c r="AQ28" s="176" t="s">
        <v>10</v>
      </c>
      <c r="AR28" s="176" t="s">
        <v>10</v>
      </c>
      <c r="AS28" s="177" t="s">
        <v>10</v>
      </c>
      <c r="AT28" s="175" t="s">
        <v>10</v>
      </c>
      <c r="AU28" s="176" t="s">
        <v>10</v>
      </c>
      <c r="AV28" s="572" t="s">
        <v>10</v>
      </c>
      <c r="AW28" s="573"/>
      <c r="AX28" s="212" t="s">
        <v>10</v>
      </c>
      <c r="AY28" s="216" t="s">
        <v>15</v>
      </c>
      <c r="AZ28" s="182" t="s">
        <v>15</v>
      </c>
      <c r="BA28" s="179"/>
      <c r="BB28" s="217" t="s">
        <v>44</v>
      </c>
      <c r="BC28" s="227"/>
      <c r="BD28" s="229"/>
      <c r="BE28" s="229"/>
      <c r="BF28" s="229"/>
      <c r="BG28" s="229"/>
      <c r="BH28" s="229"/>
      <c r="BI28" s="229"/>
      <c r="BJ28" s="229"/>
      <c r="BK28" s="229"/>
    </row>
    <row r="29" spans="1:63" s="73" customFormat="1" ht="15">
      <c r="AT29" s="74"/>
      <c r="AU29" s="74"/>
      <c r="AV29" s="74"/>
      <c r="AW29" s="74"/>
      <c r="AX29" s="74"/>
      <c r="AY29" s="74"/>
      <c r="AZ29" s="74"/>
      <c r="BA29" s="74"/>
      <c r="BB29" s="74"/>
      <c r="BC29" s="74"/>
    </row>
    <row r="30" spans="1:63" s="66" customFormat="1" ht="15">
      <c r="A30" s="75"/>
      <c r="B30" s="75"/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 t="s">
        <v>185</v>
      </c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5"/>
      <c r="BE30" s="75"/>
      <c r="BF30" s="75"/>
      <c r="BG30" s="75"/>
      <c r="BH30" s="75"/>
      <c r="BI30" s="75"/>
      <c r="BJ30" s="75"/>
      <c r="BK30" s="75"/>
    </row>
    <row r="31" spans="1:63" s="66" customFormat="1" ht="15">
      <c r="A31" s="75"/>
      <c r="B31" s="75"/>
      <c r="C31" s="75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5"/>
      <c r="BE31" s="75"/>
      <c r="BF31" s="75"/>
      <c r="BG31" s="75"/>
      <c r="BH31" s="75"/>
      <c r="BI31" s="75"/>
      <c r="BJ31" s="75"/>
      <c r="BK31" s="75"/>
    </row>
    <row r="32" spans="1:63" s="66" customFormat="1" ht="15.6" thickBot="1">
      <c r="A32" s="75"/>
      <c r="B32" s="75"/>
      <c r="C32" s="75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5"/>
      <c r="BE32" s="75"/>
      <c r="BF32" s="75"/>
      <c r="BG32" s="75"/>
      <c r="BH32" s="75"/>
      <c r="BI32" s="75"/>
      <c r="BJ32" s="75"/>
      <c r="BK32" s="75"/>
    </row>
    <row r="33" spans="1:63" s="66" customFormat="1" ht="21.6" thickBot="1">
      <c r="A33" s="77" t="s">
        <v>8</v>
      </c>
      <c r="B33" s="73"/>
      <c r="C33" s="73"/>
      <c r="E33" s="113" t="s">
        <v>122</v>
      </c>
      <c r="F33" s="74" t="s">
        <v>34</v>
      </c>
      <c r="G33" s="74"/>
      <c r="J33" s="74"/>
      <c r="K33" s="74"/>
      <c r="L33" s="78" t="s">
        <v>120</v>
      </c>
      <c r="M33" s="74" t="s">
        <v>121</v>
      </c>
      <c r="N33" s="74"/>
      <c r="O33" s="74"/>
      <c r="T33" s="78" t="s">
        <v>14</v>
      </c>
      <c r="U33" s="74" t="s">
        <v>35</v>
      </c>
      <c r="V33" s="74"/>
      <c r="W33" s="74"/>
      <c r="Z33" s="78" t="s">
        <v>137</v>
      </c>
      <c r="AA33" s="66" t="s">
        <v>138</v>
      </c>
      <c r="AD33" s="78" t="s">
        <v>11</v>
      </c>
      <c r="AE33" s="74" t="s">
        <v>16</v>
      </c>
      <c r="AF33" s="74"/>
      <c r="AG33" s="74"/>
      <c r="AH33" s="78" t="s">
        <v>15</v>
      </c>
      <c r="AI33" s="74" t="s">
        <v>142</v>
      </c>
      <c r="AK33" s="74"/>
      <c r="AL33" s="74"/>
      <c r="AM33" s="74"/>
      <c r="AN33" s="74"/>
      <c r="AO33" s="74"/>
      <c r="AP33" s="74"/>
      <c r="AQ33" s="78" t="s">
        <v>10</v>
      </c>
      <c r="AR33" s="74" t="s">
        <v>9</v>
      </c>
      <c r="AS33" s="74"/>
      <c r="AT33" s="74"/>
      <c r="AU33" s="79"/>
      <c r="AV33" s="78" t="s">
        <v>44</v>
      </c>
      <c r="AW33" s="74" t="s">
        <v>106</v>
      </c>
      <c r="AX33" s="76"/>
      <c r="AY33" s="76"/>
      <c r="AZ33" s="76"/>
      <c r="BA33" s="76"/>
      <c r="BB33" s="76"/>
      <c r="BC33" s="76"/>
      <c r="BD33" s="75"/>
      <c r="BE33" s="75"/>
      <c r="BF33" s="75"/>
      <c r="BG33" s="75"/>
      <c r="BH33" s="75"/>
      <c r="BI33" s="75"/>
      <c r="BJ33" s="75"/>
      <c r="BK33" s="75"/>
    </row>
    <row r="34" spans="1:63" s="66" customFormat="1" ht="16.5" customHeight="1">
      <c r="A34" s="353" t="s">
        <v>146</v>
      </c>
      <c r="B34" s="80"/>
      <c r="C34" s="80"/>
      <c r="D34" s="80"/>
      <c r="E34" s="80"/>
      <c r="F34" s="353" t="s">
        <v>171</v>
      </c>
      <c r="G34" s="80"/>
      <c r="H34" s="80"/>
      <c r="I34" s="80"/>
      <c r="J34" s="80"/>
      <c r="K34" s="80"/>
      <c r="L34" s="80"/>
      <c r="M34" s="353" t="s">
        <v>172</v>
      </c>
      <c r="N34" s="80"/>
      <c r="O34" s="80"/>
      <c r="P34" s="80"/>
      <c r="Q34" s="80"/>
      <c r="R34" s="80"/>
      <c r="S34" s="80"/>
      <c r="T34" s="80"/>
      <c r="U34" s="353" t="s">
        <v>173</v>
      </c>
      <c r="V34" s="80"/>
      <c r="W34" s="80"/>
      <c r="X34" s="80"/>
      <c r="Y34" s="80"/>
      <c r="Z34" s="80"/>
      <c r="AA34" s="353" t="s">
        <v>147</v>
      </c>
      <c r="AB34" s="80"/>
      <c r="AC34" s="80"/>
      <c r="AD34" s="80"/>
      <c r="AE34" s="353" t="s">
        <v>148</v>
      </c>
      <c r="AF34" s="80"/>
      <c r="AG34" s="80"/>
      <c r="AH34" s="80"/>
      <c r="AI34" s="356" t="s">
        <v>174</v>
      </c>
      <c r="AJ34" s="80"/>
      <c r="AK34" s="80"/>
      <c r="AL34" s="80"/>
      <c r="AM34" s="80"/>
      <c r="AN34" s="80"/>
      <c r="AO34" s="80"/>
      <c r="AR34" s="354" t="s">
        <v>149</v>
      </c>
      <c r="AU34" s="80"/>
      <c r="AV34" s="76"/>
      <c r="AW34" s="355" t="s">
        <v>150</v>
      </c>
      <c r="AX34" s="347"/>
      <c r="AY34" s="76"/>
      <c r="AZ34" s="76"/>
      <c r="BA34" s="76"/>
      <c r="BB34" s="76"/>
      <c r="BC34" s="76"/>
      <c r="BD34" s="75"/>
      <c r="BE34" s="75"/>
      <c r="BF34" s="75"/>
      <c r="BG34" s="75"/>
      <c r="BH34" s="75"/>
      <c r="BI34" s="75"/>
      <c r="BJ34" s="75"/>
      <c r="BK34" s="75"/>
    </row>
    <row r="35" spans="1:63" s="66" customFormat="1" ht="18" customHeight="1">
      <c r="A35" s="75"/>
      <c r="B35" s="75"/>
      <c r="C35" s="75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62"/>
      <c r="Q35" s="62"/>
      <c r="R35" s="62"/>
      <c r="S35" s="62"/>
      <c r="T35" s="62"/>
      <c r="U35" s="62"/>
      <c r="V35" s="62"/>
      <c r="W35" s="62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81"/>
      <c r="AP35" s="81"/>
      <c r="AQ35" s="81"/>
      <c r="AR35" s="81"/>
      <c r="AS35" s="81"/>
      <c r="BH35" s="75"/>
      <c r="BI35" s="75"/>
      <c r="BJ35" s="75"/>
      <c r="BK35" s="75"/>
    </row>
    <row r="36" spans="1:63" s="66" customFormat="1" ht="15.75" customHeight="1">
      <c r="A36" s="75"/>
      <c r="B36" s="75"/>
      <c r="C36" s="75"/>
      <c r="D36" s="76"/>
      <c r="E36" s="76"/>
      <c r="F36" s="76"/>
      <c r="G36" s="76"/>
      <c r="H36" s="76"/>
      <c r="X36" s="82"/>
      <c r="AH36" s="83"/>
      <c r="AI36" s="83"/>
      <c r="AJ36" s="83"/>
      <c r="AK36" s="83"/>
      <c r="AM36" s="84"/>
      <c r="AN36" s="84"/>
      <c r="BH36" s="75"/>
      <c r="BI36" s="75"/>
      <c r="BJ36" s="75"/>
      <c r="BK36" s="75"/>
    </row>
    <row r="37" spans="1:63" s="66" customFormat="1" ht="21" customHeight="1">
      <c r="A37" s="75"/>
      <c r="B37" s="75"/>
      <c r="C37" s="75"/>
      <c r="D37" s="76"/>
      <c r="E37" s="76"/>
      <c r="F37" s="76"/>
      <c r="G37" s="76"/>
      <c r="H37" s="76"/>
      <c r="AH37" s="83"/>
      <c r="AI37" s="83"/>
      <c r="AJ37" s="83"/>
      <c r="AK37" s="83"/>
      <c r="AM37" s="85"/>
      <c r="AN37" s="85"/>
      <c r="BH37" s="75"/>
      <c r="BI37" s="75"/>
      <c r="BJ37" s="75"/>
      <c r="BK37" s="75"/>
    </row>
    <row r="38" spans="1:63" s="66" customFormat="1" ht="21">
      <c r="A38" s="75"/>
      <c r="B38" s="75"/>
      <c r="C38" s="75"/>
      <c r="D38" s="76"/>
      <c r="E38" s="76"/>
      <c r="F38" s="79" t="s">
        <v>23</v>
      </c>
      <c r="G38" s="76"/>
      <c r="H38" s="76"/>
      <c r="AD38" s="574" t="s">
        <v>36</v>
      </c>
      <c r="AE38" s="574"/>
      <c r="AF38" s="574"/>
      <c r="AG38" s="574"/>
      <c r="AH38" s="574"/>
      <c r="AI38" s="87"/>
      <c r="AJ38" s="87"/>
      <c r="AK38" s="87"/>
      <c r="AM38" s="85"/>
      <c r="AN38" s="85"/>
      <c r="AS38" s="86" t="s">
        <v>105</v>
      </c>
      <c r="BH38" s="75"/>
      <c r="BI38" s="75"/>
      <c r="BJ38" s="75"/>
      <c r="BK38" s="75"/>
    </row>
    <row r="39" spans="1:63" s="66" customFormat="1" ht="17.399999999999999">
      <c r="A39" s="75"/>
      <c r="B39" s="75"/>
      <c r="C39" s="75"/>
      <c r="D39" s="76"/>
      <c r="E39" s="76"/>
      <c r="F39" s="357" t="s">
        <v>175</v>
      </c>
      <c r="G39" s="76"/>
      <c r="H39" s="76"/>
      <c r="AE39" s="358" t="s">
        <v>151</v>
      </c>
      <c r="AH39" s="87"/>
      <c r="AI39" s="87"/>
      <c r="AJ39" s="87"/>
      <c r="AK39" s="87"/>
      <c r="AL39" s="85"/>
      <c r="AM39" s="85"/>
      <c r="AN39" s="85"/>
      <c r="AR39" s="353" t="s">
        <v>152</v>
      </c>
      <c r="AY39" s="81"/>
      <c r="AZ39" s="76"/>
      <c r="BA39" s="76"/>
      <c r="BB39" s="76"/>
      <c r="BC39" s="76"/>
      <c r="BD39" s="75"/>
      <c r="BE39" s="75"/>
      <c r="BF39" s="75"/>
      <c r="BG39" s="75"/>
      <c r="BH39" s="75"/>
      <c r="BI39" s="75"/>
      <c r="BJ39" s="75"/>
      <c r="BK39" s="75"/>
    </row>
    <row r="40" spans="1:63" s="66" customFormat="1" ht="18" thickBot="1">
      <c r="A40" s="75"/>
      <c r="B40" s="75"/>
      <c r="C40" s="75"/>
      <c r="D40" s="76"/>
      <c r="E40" s="76"/>
      <c r="F40" s="76"/>
      <c r="G40" s="76"/>
      <c r="H40" s="76"/>
      <c r="AH40" s="87"/>
      <c r="AI40" s="87"/>
      <c r="AJ40" s="87"/>
      <c r="AK40" s="87"/>
      <c r="AL40" s="76"/>
      <c r="AM40" s="76"/>
      <c r="AN40" s="76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76"/>
      <c r="BA40" s="76"/>
      <c r="BB40" s="76"/>
      <c r="BC40" s="76"/>
      <c r="BD40" s="75"/>
      <c r="BE40" s="75"/>
      <c r="BF40" s="75"/>
      <c r="BG40" s="75"/>
      <c r="BH40" s="75"/>
      <c r="BI40" s="75"/>
      <c r="BJ40" s="75"/>
      <c r="BK40" s="75"/>
    </row>
    <row r="41" spans="1:63" s="66" customFormat="1" ht="27.75" customHeight="1" thickBot="1">
      <c r="A41" s="566" t="s">
        <v>5</v>
      </c>
      <c r="B41" s="575"/>
      <c r="C41" s="545" t="s">
        <v>124</v>
      </c>
      <c r="D41" s="547"/>
      <c r="E41" s="566" t="s">
        <v>121</v>
      </c>
      <c r="F41" s="567"/>
      <c r="G41" s="575"/>
      <c r="H41" s="575" t="s">
        <v>17</v>
      </c>
      <c r="I41" s="570"/>
      <c r="J41" s="570"/>
      <c r="K41" s="570" t="s">
        <v>16</v>
      </c>
      <c r="L41" s="570"/>
      <c r="M41" s="570"/>
      <c r="N41" s="570" t="s">
        <v>288</v>
      </c>
      <c r="O41" s="570"/>
      <c r="P41" s="570"/>
      <c r="Q41" s="566" t="s">
        <v>142</v>
      </c>
      <c r="R41" s="567"/>
      <c r="S41" s="567"/>
      <c r="T41" s="567"/>
      <c r="U41" s="508" t="s">
        <v>9</v>
      </c>
      <c r="V41" s="508"/>
      <c r="W41" s="508"/>
      <c r="X41" s="508" t="s">
        <v>1</v>
      </c>
      <c r="Y41" s="508"/>
      <c r="Z41" s="508"/>
      <c r="AC41" s="539" t="s">
        <v>2</v>
      </c>
      <c r="AD41" s="540"/>
      <c r="AE41" s="540"/>
      <c r="AF41" s="541"/>
      <c r="AG41" s="545" t="s">
        <v>12</v>
      </c>
      <c r="AH41" s="546"/>
      <c r="AI41" s="547"/>
      <c r="AJ41" s="566" t="s">
        <v>3</v>
      </c>
      <c r="AK41" s="567"/>
      <c r="AL41" s="575"/>
      <c r="AM41" s="76"/>
      <c r="AN41" s="76"/>
      <c r="AO41" s="554" t="s">
        <v>112</v>
      </c>
      <c r="AP41" s="555"/>
      <c r="AQ41" s="555"/>
      <c r="AR41" s="555"/>
      <c r="AS41" s="556"/>
      <c r="AT41" s="554" t="s">
        <v>3</v>
      </c>
      <c r="AU41" s="555"/>
      <c r="AV41" s="555"/>
      <c r="AW41" s="555"/>
      <c r="AX41" s="556"/>
      <c r="AY41" s="114"/>
      <c r="AZ41" s="114"/>
      <c r="BA41" s="114"/>
      <c r="BC41" s="76"/>
      <c r="BD41" s="75"/>
      <c r="BE41" s="75"/>
      <c r="BF41" s="75"/>
      <c r="BG41" s="75"/>
      <c r="BH41" s="75"/>
      <c r="BI41" s="75"/>
      <c r="BJ41" s="75"/>
      <c r="BK41" s="75"/>
    </row>
    <row r="42" spans="1:63" s="66" customFormat="1" ht="30.75" customHeight="1" thickBot="1">
      <c r="A42" s="568"/>
      <c r="B42" s="576"/>
      <c r="C42" s="548"/>
      <c r="D42" s="550"/>
      <c r="E42" s="568"/>
      <c r="F42" s="569"/>
      <c r="G42" s="576"/>
      <c r="H42" s="576"/>
      <c r="I42" s="571"/>
      <c r="J42" s="571"/>
      <c r="K42" s="571"/>
      <c r="L42" s="571"/>
      <c r="M42" s="571"/>
      <c r="N42" s="571"/>
      <c r="O42" s="571"/>
      <c r="P42" s="571"/>
      <c r="Q42" s="568"/>
      <c r="R42" s="569"/>
      <c r="S42" s="569"/>
      <c r="T42" s="569"/>
      <c r="U42" s="508"/>
      <c r="V42" s="508"/>
      <c r="W42" s="508"/>
      <c r="X42" s="508"/>
      <c r="Y42" s="508"/>
      <c r="Z42" s="508"/>
      <c r="AC42" s="542"/>
      <c r="AD42" s="543"/>
      <c r="AE42" s="543"/>
      <c r="AF42" s="544"/>
      <c r="AG42" s="548"/>
      <c r="AH42" s="549"/>
      <c r="AI42" s="550"/>
      <c r="AJ42" s="568"/>
      <c r="AK42" s="569"/>
      <c r="AL42" s="576"/>
      <c r="AM42" s="76"/>
      <c r="AN42" s="76"/>
      <c r="AO42" s="551" t="s">
        <v>141</v>
      </c>
      <c r="AP42" s="552"/>
      <c r="AQ42" s="552"/>
      <c r="AR42" s="552"/>
      <c r="AS42" s="553"/>
      <c r="AT42" s="563">
        <v>8</v>
      </c>
      <c r="AU42" s="564"/>
      <c r="AV42" s="564"/>
      <c r="AW42" s="564"/>
      <c r="AX42" s="565"/>
      <c r="AY42" s="93"/>
      <c r="AZ42" s="93"/>
      <c r="BA42" s="93"/>
      <c r="BC42" s="76"/>
      <c r="BD42" s="75"/>
      <c r="BE42" s="75"/>
      <c r="BF42" s="75"/>
      <c r="BG42" s="75"/>
      <c r="BH42" s="75"/>
      <c r="BI42" s="75"/>
      <c r="BJ42" s="75"/>
      <c r="BK42" s="75"/>
    </row>
    <row r="43" spans="1:63" s="66" customFormat="1" ht="18.75" customHeight="1" thickBot="1">
      <c r="A43" s="613" t="s">
        <v>30</v>
      </c>
      <c r="B43" s="614"/>
      <c r="C43" s="497">
        <v>10</v>
      </c>
      <c r="D43" s="498"/>
      <c r="E43" s="499">
        <v>31</v>
      </c>
      <c r="F43" s="500"/>
      <c r="G43" s="501"/>
      <c r="H43" s="498">
        <v>2</v>
      </c>
      <c r="I43" s="506"/>
      <c r="J43" s="506"/>
      <c r="K43" s="506"/>
      <c r="L43" s="506"/>
      <c r="M43" s="506"/>
      <c r="N43" s="615">
        <v>1</v>
      </c>
      <c r="O43" s="615"/>
      <c r="P43" s="615"/>
      <c r="Q43" s="497"/>
      <c r="R43" s="502"/>
      <c r="S43" s="502"/>
      <c r="T43" s="502"/>
      <c r="U43" s="506">
        <v>8</v>
      </c>
      <c r="V43" s="506"/>
      <c r="W43" s="506"/>
      <c r="X43" s="507">
        <f>SUM(C43:W43)</f>
        <v>52</v>
      </c>
      <c r="Y43" s="507"/>
      <c r="Z43" s="507"/>
      <c r="AA43" s="76"/>
      <c r="AB43" s="76"/>
      <c r="AC43" s="536" t="s">
        <v>101</v>
      </c>
      <c r="AD43" s="537"/>
      <c r="AE43" s="537"/>
      <c r="AF43" s="538"/>
      <c r="AG43" s="527" t="s">
        <v>123</v>
      </c>
      <c r="AH43" s="528"/>
      <c r="AI43" s="529"/>
      <c r="AJ43" s="527" t="s">
        <v>123</v>
      </c>
      <c r="AK43" s="528"/>
      <c r="AL43" s="529"/>
      <c r="AM43" s="76"/>
      <c r="AN43" s="76"/>
      <c r="AO43" s="533" t="s">
        <v>113</v>
      </c>
      <c r="AP43" s="534"/>
      <c r="AQ43" s="534"/>
      <c r="AR43" s="534"/>
      <c r="AS43" s="535"/>
      <c r="AT43" s="530"/>
      <c r="AU43" s="531"/>
      <c r="AV43" s="531"/>
      <c r="AW43" s="531"/>
      <c r="AX43" s="532"/>
      <c r="AY43" s="82"/>
      <c r="AZ43" s="82"/>
      <c r="BA43" s="82"/>
      <c r="BB43" s="76"/>
      <c r="BC43" s="76"/>
      <c r="BD43" s="75"/>
      <c r="BE43" s="75"/>
      <c r="BF43" s="75"/>
      <c r="BG43" s="75"/>
      <c r="BH43" s="75"/>
      <c r="BI43" s="75"/>
      <c r="BJ43" s="75"/>
      <c r="BK43" s="75"/>
    </row>
    <row r="44" spans="1:63" s="66" customFormat="1" ht="18" customHeight="1" thickBot="1">
      <c r="A44" s="613" t="s">
        <v>31</v>
      </c>
      <c r="B44" s="614"/>
      <c r="C44" s="497">
        <v>10</v>
      </c>
      <c r="D44" s="498"/>
      <c r="E44" s="499">
        <v>31</v>
      </c>
      <c r="F44" s="500"/>
      <c r="G44" s="501"/>
      <c r="H44" s="498">
        <v>2</v>
      </c>
      <c r="I44" s="506"/>
      <c r="J44" s="506"/>
      <c r="K44" s="506"/>
      <c r="L44" s="506"/>
      <c r="M44" s="506"/>
      <c r="N44" s="615">
        <v>1</v>
      </c>
      <c r="O44" s="615"/>
      <c r="P44" s="615"/>
      <c r="Q44" s="497"/>
      <c r="R44" s="502"/>
      <c r="S44" s="502"/>
      <c r="T44" s="502"/>
      <c r="U44" s="506">
        <v>8</v>
      </c>
      <c r="V44" s="506"/>
      <c r="W44" s="506"/>
      <c r="X44" s="507">
        <f>SUM(C44:W44)</f>
        <v>52</v>
      </c>
      <c r="Y44" s="507"/>
      <c r="Z44" s="507"/>
      <c r="AA44" s="183"/>
      <c r="AM44" s="86"/>
      <c r="AO44" s="524" t="s">
        <v>118</v>
      </c>
      <c r="AP44" s="525"/>
      <c r="AQ44" s="525"/>
      <c r="AR44" s="525"/>
      <c r="AS44" s="526"/>
      <c r="AT44" s="515">
        <v>8</v>
      </c>
      <c r="AU44" s="516"/>
      <c r="AV44" s="516"/>
      <c r="AW44" s="516"/>
      <c r="AX44" s="517"/>
      <c r="AY44" s="93"/>
      <c r="AZ44" s="93"/>
      <c r="BA44" s="93"/>
      <c r="BB44" s="76"/>
      <c r="BC44" s="76"/>
      <c r="BD44" s="75"/>
      <c r="BE44" s="75"/>
      <c r="BF44" s="75"/>
      <c r="BG44" s="75"/>
      <c r="BH44" s="75"/>
      <c r="BI44" s="75"/>
      <c r="BJ44" s="75"/>
      <c r="BK44" s="75"/>
    </row>
    <row r="45" spans="1:63" s="66" customFormat="1" ht="18" thickBot="1">
      <c r="A45" s="613" t="s">
        <v>32</v>
      </c>
      <c r="B45" s="614"/>
      <c r="C45" s="497">
        <v>0</v>
      </c>
      <c r="D45" s="498"/>
      <c r="E45" s="499">
        <v>38</v>
      </c>
      <c r="F45" s="500"/>
      <c r="G45" s="501"/>
      <c r="H45" s="502">
        <v>0</v>
      </c>
      <c r="I45" s="502"/>
      <c r="J45" s="498"/>
      <c r="K45" s="497">
        <v>5</v>
      </c>
      <c r="L45" s="502"/>
      <c r="M45" s="498"/>
      <c r="N45" s="499">
        <v>1</v>
      </c>
      <c r="O45" s="500"/>
      <c r="P45" s="501"/>
      <c r="Q45" s="497"/>
      <c r="R45" s="502"/>
      <c r="S45" s="502"/>
      <c r="T45" s="498"/>
      <c r="U45" s="506">
        <v>8</v>
      </c>
      <c r="V45" s="506"/>
      <c r="W45" s="506"/>
      <c r="X45" s="507">
        <f>SUM(C45:W45)</f>
        <v>52</v>
      </c>
      <c r="Y45" s="507"/>
      <c r="Z45" s="507"/>
      <c r="AA45" s="184"/>
      <c r="AB45" s="185"/>
      <c r="AM45" s="86"/>
      <c r="AO45" s="524"/>
      <c r="AP45" s="525"/>
      <c r="AQ45" s="525"/>
      <c r="AR45" s="525"/>
      <c r="AS45" s="526"/>
      <c r="AT45" s="515"/>
      <c r="AU45" s="516"/>
      <c r="AV45" s="516"/>
      <c r="AW45" s="516"/>
      <c r="AX45" s="517"/>
      <c r="AY45" s="93"/>
      <c r="AZ45" s="93"/>
      <c r="BA45" s="93"/>
      <c r="BB45" s="76"/>
      <c r="BC45" s="76"/>
      <c r="BD45" s="75"/>
      <c r="BE45" s="75"/>
      <c r="BF45" s="75"/>
      <c r="BG45" s="75"/>
      <c r="BH45" s="75"/>
      <c r="BI45" s="75"/>
      <c r="BJ45" s="75"/>
      <c r="BK45" s="75"/>
    </row>
    <row r="46" spans="1:63" s="66" customFormat="1" ht="18" customHeight="1" thickBot="1">
      <c r="A46" s="613" t="s">
        <v>33</v>
      </c>
      <c r="B46" s="614"/>
      <c r="C46" s="497">
        <v>0</v>
      </c>
      <c r="D46" s="498"/>
      <c r="E46" s="497">
        <v>16</v>
      </c>
      <c r="F46" s="502"/>
      <c r="G46" s="498"/>
      <c r="H46" s="502">
        <v>0</v>
      </c>
      <c r="I46" s="502"/>
      <c r="J46" s="498"/>
      <c r="K46" s="497">
        <v>0</v>
      </c>
      <c r="L46" s="502"/>
      <c r="M46" s="498"/>
      <c r="N46" s="504">
        <v>2</v>
      </c>
      <c r="O46" s="502"/>
      <c r="P46" s="498"/>
      <c r="Q46" s="504">
        <v>26</v>
      </c>
      <c r="R46" s="502"/>
      <c r="S46" s="502"/>
      <c r="T46" s="505"/>
      <c r="U46" s="506">
        <v>8</v>
      </c>
      <c r="V46" s="506"/>
      <c r="W46" s="506"/>
      <c r="X46" s="507">
        <f>SUM(C46:W46)</f>
        <v>52</v>
      </c>
      <c r="Y46" s="507"/>
      <c r="Z46" s="507"/>
      <c r="AO46" s="518" t="s">
        <v>287</v>
      </c>
      <c r="AP46" s="519"/>
      <c r="AQ46" s="519"/>
      <c r="AR46" s="519"/>
      <c r="AS46" s="520"/>
      <c r="AT46" s="521" t="s">
        <v>286</v>
      </c>
      <c r="AU46" s="522"/>
      <c r="AV46" s="522"/>
      <c r="AW46" s="522"/>
      <c r="AX46" s="523"/>
      <c r="AY46" s="186"/>
      <c r="AZ46" s="187"/>
      <c r="BA46" s="187"/>
      <c r="BB46" s="76"/>
      <c r="BC46" s="76"/>
      <c r="BD46" s="75"/>
      <c r="BE46" s="75"/>
      <c r="BF46" s="75"/>
      <c r="BG46" s="75"/>
      <c r="BH46" s="75"/>
      <c r="BI46" s="75"/>
      <c r="BJ46" s="75"/>
      <c r="BK46" s="75"/>
    </row>
    <row r="47" spans="1:63" s="66" customFormat="1" ht="18" thickBot="1">
      <c r="A47" s="613" t="s">
        <v>37</v>
      </c>
      <c r="B47" s="614"/>
      <c r="C47" s="510">
        <f>SUM(C43:C46)</f>
        <v>20</v>
      </c>
      <c r="D47" s="511"/>
      <c r="E47" s="510">
        <f>SUM(E43:G46)</f>
        <v>116</v>
      </c>
      <c r="F47" s="511"/>
      <c r="G47" s="512"/>
      <c r="H47" s="511">
        <f>SUM(H43:J46)</f>
        <v>4</v>
      </c>
      <c r="I47" s="511"/>
      <c r="J47" s="512"/>
      <c r="K47" s="510">
        <f>SUM(K43:M46)</f>
        <v>5</v>
      </c>
      <c r="L47" s="511"/>
      <c r="M47" s="512"/>
      <c r="N47" s="510">
        <f>SUM(N43:P46)</f>
        <v>5</v>
      </c>
      <c r="O47" s="511"/>
      <c r="P47" s="512"/>
      <c r="Q47" s="513">
        <f>SUM(Q43:T46)</f>
        <v>26</v>
      </c>
      <c r="R47" s="511"/>
      <c r="S47" s="511"/>
      <c r="T47" s="514"/>
      <c r="U47" s="503">
        <f>SUM(U43:W46)</f>
        <v>32</v>
      </c>
      <c r="V47" s="503"/>
      <c r="W47" s="503"/>
      <c r="X47" s="503">
        <f>SUM(X43:Z46)</f>
        <v>208</v>
      </c>
      <c r="Y47" s="503"/>
      <c r="Z47" s="503"/>
      <c r="BA47" s="76"/>
      <c r="BB47" s="76"/>
      <c r="BC47" s="76"/>
      <c r="BD47" s="75"/>
      <c r="BE47" s="75"/>
      <c r="BF47" s="75"/>
      <c r="BG47" s="75"/>
      <c r="BH47" s="75"/>
      <c r="BI47" s="75"/>
      <c r="BJ47" s="75"/>
      <c r="BK47" s="75"/>
    </row>
    <row r="48" spans="1:63" s="66" customFormat="1" ht="15">
      <c r="A48" s="75"/>
      <c r="B48" s="75"/>
      <c r="C48" s="75"/>
      <c r="D48" s="76"/>
      <c r="E48" s="76"/>
      <c r="F48" s="76"/>
      <c r="G48" s="76"/>
      <c r="H48" s="76"/>
      <c r="I48" s="76"/>
      <c r="J48" s="229"/>
      <c r="K48" s="229"/>
      <c r="L48" s="229"/>
      <c r="M48" s="229"/>
      <c r="N48" s="229"/>
      <c r="O48" s="229"/>
      <c r="P48" s="229"/>
      <c r="R48" s="229"/>
      <c r="S48" s="229"/>
      <c r="T48" s="229"/>
      <c r="U48" s="229"/>
      <c r="V48" s="229"/>
      <c r="W48" s="229"/>
      <c r="X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5"/>
      <c r="BE48" s="75"/>
      <c r="BF48" s="75"/>
      <c r="BG48" s="75"/>
      <c r="BH48" s="75"/>
      <c r="BI48" s="75"/>
      <c r="BJ48" s="75"/>
      <c r="BK48" s="75"/>
    </row>
    <row r="49" spans="1:63" s="66" customFormat="1" ht="15">
      <c r="A49" s="75"/>
      <c r="B49" s="75"/>
      <c r="C49" s="75"/>
      <c r="D49" s="76"/>
      <c r="E49" s="76"/>
      <c r="F49" s="76"/>
      <c r="G49" s="76"/>
      <c r="H49" s="76"/>
      <c r="I49" s="76"/>
      <c r="J49" s="229"/>
      <c r="K49" s="229"/>
      <c r="L49" s="229"/>
      <c r="M49" s="229"/>
      <c r="N49" s="229"/>
      <c r="O49" s="229"/>
      <c r="P49" s="229"/>
      <c r="R49" s="229"/>
      <c r="S49" s="229"/>
      <c r="T49" s="229"/>
      <c r="U49" s="229"/>
      <c r="V49" s="229"/>
      <c r="W49" s="229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5"/>
      <c r="BE49" s="75"/>
      <c r="BF49" s="75"/>
      <c r="BG49" s="75"/>
      <c r="BH49" s="75"/>
      <c r="BI49" s="75"/>
      <c r="BJ49" s="75"/>
      <c r="BK49" s="75"/>
    </row>
    <row r="50" spans="1:63" s="66" customFormat="1" ht="15">
      <c r="A50" s="75"/>
      <c r="B50" s="75"/>
      <c r="C50" s="75"/>
      <c r="D50" s="76"/>
      <c r="E50" s="76"/>
      <c r="F50" s="76"/>
      <c r="G50" s="76"/>
      <c r="H50" s="76"/>
      <c r="I50" s="76"/>
      <c r="J50" s="229"/>
      <c r="K50" s="229"/>
      <c r="L50" s="229"/>
      <c r="M50" s="229"/>
      <c r="N50" s="229"/>
      <c r="O50" s="229"/>
      <c r="P50" s="229"/>
      <c r="R50" s="229"/>
      <c r="S50" s="229"/>
      <c r="T50" s="229"/>
      <c r="U50" s="229"/>
      <c r="V50" s="229"/>
      <c r="W50" s="229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5"/>
      <c r="BE50" s="75"/>
      <c r="BF50" s="75"/>
      <c r="BG50" s="75"/>
      <c r="BH50" s="75"/>
      <c r="BI50" s="75"/>
      <c r="BJ50" s="75"/>
      <c r="BK50" s="75"/>
    </row>
    <row r="51" spans="1:63" s="66" customFormat="1" ht="15">
      <c r="A51" s="75"/>
      <c r="B51" s="75"/>
      <c r="C51" s="75"/>
      <c r="D51" s="76"/>
      <c r="E51" s="76"/>
      <c r="F51" s="76"/>
      <c r="G51" s="76"/>
      <c r="H51" s="76"/>
      <c r="I51" s="76"/>
      <c r="J51" s="229"/>
      <c r="K51" s="229"/>
      <c r="L51" s="229"/>
      <c r="M51" s="229"/>
      <c r="N51" s="229"/>
      <c r="O51" s="229"/>
      <c r="P51" s="229"/>
      <c r="R51" s="229"/>
      <c r="S51" s="229"/>
      <c r="T51" s="229"/>
      <c r="U51" s="229"/>
      <c r="V51" s="229"/>
      <c r="W51" s="229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5"/>
      <c r="BE51" s="75"/>
      <c r="BF51" s="75"/>
      <c r="BG51" s="75"/>
      <c r="BH51" s="75"/>
      <c r="BI51" s="75"/>
      <c r="BJ51" s="75"/>
      <c r="BK51" s="75"/>
    </row>
    <row r="52" spans="1:63" s="66" customFormat="1" ht="21">
      <c r="A52" s="207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  <c r="BI52" s="207"/>
      <c r="BJ52" s="207"/>
      <c r="BK52" s="207"/>
    </row>
    <row r="53" spans="1:63" s="233" customFormat="1" ht="17.399999999999999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71"/>
      <c r="O53" s="71"/>
      <c r="P53" s="231"/>
      <c r="Q53" s="231"/>
      <c r="R53" s="232"/>
      <c r="S53" s="232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61"/>
      <c r="AE53" s="61"/>
      <c r="AF53" s="61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</row>
    <row r="54" spans="1:63" s="233" customFormat="1" ht="16.5" customHeight="1">
      <c r="A54" s="234"/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237"/>
      <c r="AE54" s="238"/>
      <c r="AF54" s="238"/>
      <c r="AG54" s="239"/>
      <c r="AH54" s="239"/>
      <c r="AI54" s="239"/>
      <c r="AJ54" s="239"/>
      <c r="AK54" s="239"/>
      <c r="AL54" s="239"/>
      <c r="AM54" s="239"/>
      <c r="AN54" s="239"/>
      <c r="AO54" s="240"/>
      <c r="AP54" s="240"/>
      <c r="AQ54" s="240"/>
      <c r="AR54" s="240"/>
      <c r="AS54" s="240"/>
      <c r="AT54" s="240"/>
      <c r="AU54" s="240"/>
      <c r="AV54" s="240"/>
      <c r="AW54" s="240"/>
      <c r="AX54" s="240"/>
      <c r="AY54" s="240"/>
      <c r="AZ54" s="240"/>
      <c r="BA54" s="240"/>
      <c r="BB54" s="240"/>
      <c r="BC54" s="240"/>
      <c r="BD54" s="240"/>
      <c r="BE54" s="239"/>
      <c r="BF54" s="239"/>
      <c r="BG54" s="239"/>
      <c r="BH54" s="239"/>
      <c r="BI54" s="239"/>
      <c r="BJ54" s="239"/>
      <c r="BK54" s="239"/>
    </row>
    <row r="55" spans="1:63" s="244" customFormat="1" ht="15.75" customHeight="1">
      <c r="A55" s="234"/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41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242"/>
      <c r="AE55" s="238"/>
      <c r="AF55" s="238"/>
      <c r="AG55" s="243"/>
      <c r="AH55" s="243"/>
      <c r="AI55" s="243"/>
      <c r="AJ55" s="243"/>
      <c r="AK55" s="243"/>
      <c r="AL55" s="243"/>
      <c r="AM55" s="243"/>
      <c r="AN55" s="243"/>
      <c r="AO55" s="240"/>
      <c r="AP55" s="240"/>
      <c r="AQ55" s="240"/>
      <c r="AR55" s="240"/>
      <c r="AS55" s="240"/>
      <c r="AT55" s="240"/>
      <c r="AU55" s="240"/>
      <c r="AV55" s="240"/>
      <c r="AW55" s="240"/>
      <c r="AX55" s="240"/>
      <c r="AY55" s="240"/>
      <c r="AZ55" s="240"/>
      <c r="BA55" s="240"/>
      <c r="BB55" s="240"/>
      <c r="BC55" s="240"/>
      <c r="BD55" s="240"/>
      <c r="BF55" s="245"/>
      <c r="BG55" s="245"/>
      <c r="BH55" s="245"/>
      <c r="BJ55" s="245"/>
      <c r="BK55" s="245"/>
    </row>
    <row r="56" spans="1:63" s="244" customFormat="1" ht="15.75" customHeight="1">
      <c r="A56" s="234"/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41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238"/>
      <c r="AE56" s="238"/>
      <c r="AF56" s="238"/>
      <c r="AG56" s="243"/>
      <c r="AH56" s="243"/>
      <c r="AI56" s="243"/>
      <c r="AJ56" s="243"/>
      <c r="AK56" s="243"/>
      <c r="AL56" s="243"/>
      <c r="AM56" s="243"/>
      <c r="AN56" s="243"/>
      <c r="AO56" s="246"/>
      <c r="AP56" s="246"/>
      <c r="AQ56" s="246"/>
      <c r="AR56" s="246"/>
      <c r="AS56" s="246"/>
      <c r="AT56" s="246"/>
      <c r="AU56" s="246"/>
      <c r="AV56" s="246"/>
      <c r="AW56" s="246"/>
      <c r="AX56" s="246"/>
      <c r="AY56" s="246"/>
      <c r="AZ56" s="246"/>
      <c r="BA56" s="246"/>
      <c r="BB56" s="246"/>
      <c r="BC56" s="246"/>
      <c r="BD56" s="246"/>
      <c r="BF56" s="246"/>
      <c r="BG56" s="246"/>
      <c r="BH56" s="246"/>
      <c r="BJ56" s="246"/>
      <c r="BK56" s="246"/>
    </row>
    <row r="57" spans="1:63" s="244" customFormat="1" ht="15" customHeight="1">
      <c r="A57" s="234"/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41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238"/>
      <c r="AE57" s="238"/>
      <c r="AF57" s="238"/>
      <c r="AG57" s="243"/>
      <c r="AH57" s="243"/>
      <c r="AI57" s="243"/>
      <c r="AJ57" s="243"/>
      <c r="AK57" s="243"/>
      <c r="AL57" s="243"/>
      <c r="AM57" s="243"/>
      <c r="AN57" s="243"/>
      <c r="AO57" s="240"/>
      <c r="AP57" s="240"/>
      <c r="AQ57" s="240"/>
      <c r="AR57" s="240"/>
      <c r="AS57" s="240"/>
      <c r="AT57" s="240"/>
      <c r="AU57" s="240"/>
      <c r="AV57" s="240"/>
      <c r="AW57" s="240"/>
      <c r="AX57" s="240"/>
      <c r="AY57" s="240"/>
      <c r="AZ57" s="240"/>
      <c r="BA57" s="240"/>
      <c r="BB57" s="240"/>
      <c r="BC57" s="240"/>
      <c r="BD57" s="240"/>
      <c r="BE57" s="247"/>
      <c r="BF57" s="247"/>
      <c r="BG57" s="247"/>
      <c r="BH57" s="247"/>
      <c r="BI57" s="247"/>
      <c r="BJ57" s="247"/>
      <c r="BK57" s="247"/>
    </row>
    <row r="58" spans="1:63" s="239" customFormat="1" ht="21" customHeight="1">
      <c r="A58" s="248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50"/>
      <c r="T58" s="250"/>
      <c r="U58" s="250"/>
      <c r="V58" s="250"/>
      <c r="W58" s="250"/>
      <c r="X58" s="250"/>
      <c r="Y58" s="250"/>
      <c r="Z58" s="250"/>
      <c r="AA58" s="250"/>
      <c r="AB58" s="250"/>
      <c r="AC58" s="250"/>
      <c r="AD58" s="250"/>
      <c r="AE58" s="250"/>
      <c r="AF58" s="250"/>
      <c r="AG58" s="250"/>
      <c r="AH58" s="250"/>
      <c r="AI58" s="250"/>
      <c r="AJ58" s="250"/>
      <c r="AK58" s="250"/>
      <c r="AL58" s="250"/>
      <c r="AM58" s="250"/>
      <c r="AN58" s="250"/>
      <c r="AO58" s="250"/>
      <c r="AP58" s="250"/>
      <c r="AQ58" s="250"/>
      <c r="AR58" s="250"/>
      <c r="AS58" s="250"/>
      <c r="AT58" s="250"/>
      <c r="AU58" s="250"/>
      <c r="AV58" s="250"/>
      <c r="AW58" s="250"/>
      <c r="AX58" s="250"/>
      <c r="AY58" s="250"/>
      <c r="AZ58" s="250"/>
      <c r="BA58" s="250"/>
      <c r="BB58" s="250"/>
      <c r="BC58" s="250"/>
      <c r="BD58" s="250"/>
      <c r="BE58" s="251"/>
      <c r="BF58" s="251"/>
      <c r="BG58" s="209"/>
      <c r="BH58" s="251"/>
      <c r="BI58" s="251"/>
      <c r="BJ58" s="251"/>
      <c r="BK58" s="251"/>
    </row>
    <row r="59" spans="1:63" s="254" customFormat="1" ht="21" customHeight="1">
      <c r="A59" s="252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  <c r="AU59" s="252"/>
      <c r="AV59" s="252"/>
      <c r="AW59" s="252"/>
      <c r="AX59" s="252"/>
      <c r="AY59" s="252"/>
      <c r="AZ59" s="252"/>
      <c r="BA59" s="252"/>
      <c r="BB59" s="252"/>
      <c r="BC59" s="252"/>
      <c r="BD59" s="252"/>
      <c r="BE59" s="253"/>
      <c r="BF59" s="253"/>
      <c r="BG59" s="253"/>
      <c r="BH59" s="253"/>
      <c r="BI59" s="253"/>
      <c r="BJ59" s="253"/>
      <c r="BK59" s="253"/>
    </row>
    <row r="60" spans="1:63" s="254" customFormat="1" ht="21" customHeight="1">
      <c r="A60" s="255"/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7"/>
      <c r="T60" s="257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8"/>
      <c r="AJ60" s="258"/>
      <c r="AK60" s="258"/>
      <c r="AL60" s="258"/>
      <c r="AM60" s="258"/>
      <c r="AN60" s="258"/>
      <c r="AO60" s="258"/>
      <c r="AP60" s="258"/>
      <c r="AQ60" s="258"/>
      <c r="AR60" s="258"/>
      <c r="AS60" s="258"/>
      <c r="AT60" s="258"/>
      <c r="AU60" s="258"/>
      <c r="AV60" s="258"/>
      <c r="AW60" s="258"/>
      <c r="AX60" s="258"/>
      <c r="AY60" s="258"/>
      <c r="AZ60" s="258"/>
      <c r="BA60" s="258"/>
      <c r="BB60" s="258"/>
      <c r="BC60" s="258"/>
      <c r="BD60" s="258"/>
      <c r="BE60" s="253"/>
      <c r="BF60" s="253"/>
      <c r="BG60" s="253"/>
      <c r="BH60" s="253"/>
      <c r="BI60" s="253"/>
      <c r="BJ60" s="253"/>
      <c r="BK60" s="253"/>
    </row>
    <row r="61" spans="1:63" s="254" customFormat="1" ht="21" customHeight="1">
      <c r="A61" s="255"/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7"/>
      <c r="T61" s="257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8"/>
      <c r="AK61" s="258"/>
      <c r="AL61" s="258"/>
      <c r="AM61" s="258"/>
      <c r="AN61" s="258"/>
      <c r="AO61" s="258"/>
      <c r="AP61" s="258"/>
      <c r="AQ61" s="258"/>
      <c r="AR61" s="258"/>
      <c r="AS61" s="258"/>
      <c r="AT61" s="258"/>
      <c r="AU61" s="258"/>
      <c r="AV61" s="258"/>
      <c r="AW61" s="258"/>
      <c r="AX61" s="258"/>
      <c r="AY61" s="258"/>
      <c r="AZ61" s="258"/>
      <c r="BA61" s="258"/>
      <c r="BB61" s="258"/>
      <c r="BC61" s="258"/>
      <c r="BD61" s="258"/>
      <c r="BE61" s="253"/>
      <c r="BF61" s="253"/>
      <c r="BG61" s="253"/>
      <c r="BH61" s="253"/>
      <c r="BI61" s="253"/>
      <c r="BJ61" s="253"/>
      <c r="BK61" s="253"/>
    </row>
    <row r="62" spans="1:63" s="254" customFormat="1" ht="21" customHeight="1">
      <c r="A62" s="255"/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7"/>
      <c r="T62" s="257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8"/>
      <c r="AN62" s="258"/>
      <c r="AO62" s="258"/>
      <c r="AP62" s="258"/>
      <c r="AQ62" s="258"/>
      <c r="AR62" s="258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3"/>
      <c r="BF62" s="253"/>
      <c r="BG62" s="253"/>
      <c r="BH62" s="253"/>
      <c r="BI62" s="253"/>
      <c r="BJ62" s="253"/>
      <c r="BK62" s="253"/>
    </row>
    <row r="63" spans="1:63" s="254" customFormat="1" ht="21" customHeight="1">
      <c r="A63" s="255"/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7"/>
      <c r="T63" s="257"/>
      <c r="U63" s="258"/>
      <c r="V63" s="258"/>
      <c r="W63" s="258"/>
      <c r="X63" s="258"/>
      <c r="Y63" s="258"/>
      <c r="Z63" s="258"/>
      <c r="AA63" s="258"/>
      <c r="AB63" s="258"/>
      <c r="AC63" s="258"/>
      <c r="AD63" s="258"/>
      <c r="AE63" s="258"/>
      <c r="AF63" s="258"/>
      <c r="AG63" s="258"/>
      <c r="AH63" s="258"/>
      <c r="AI63" s="259"/>
      <c r="AJ63" s="259"/>
      <c r="AK63" s="258"/>
      <c r="AL63" s="258"/>
      <c r="AM63" s="258"/>
      <c r="AN63" s="258"/>
      <c r="AO63" s="258"/>
      <c r="AP63" s="258"/>
      <c r="AQ63" s="258"/>
      <c r="AR63" s="258"/>
      <c r="AS63" s="258"/>
      <c r="AT63" s="258"/>
      <c r="AU63" s="258"/>
      <c r="AV63" s="258"/>
      <c r="AW63" s="258"/>
      <c r="AX63" s="258"/>
      <c r="AY63" s="258"/>
      <c r="AZ63" s="258"/>
      <c r="BA63" s="258"/>
      <c r="BB63" s="258"/>
      <c r="BC63" s="258"/>
      <c r="BD63" s="258"/>
      <c r="BE63" s="253"/>
      <c r="BF63" s="253"/>
      <c r="BG63" s="253"/>
      <c r="BH63" s="253"/>
      <c r="BI63" s="253"/>
      <c r="BJ63" s="253"/>
      <c r="BK63" s="253"/>
    </row>
    <row r="64" spans="1:63" s="254" customFormat="1" ht="21" customHeight="1">
      <c r="A64" s="255"/>
      <c r="B64" s="256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7"/>
      <c r="T64" s="257"/>
      <c r="U64" s="258"/>
      <c r="V64" s="258"/>
      <c r="W64" s="258"/>
      <c r="X64" s="258"/>
      <c r="Y64" s="258"/>
      <c r="Z64" s="258"/>
      <c r="AA64" s="258"/>
      <c r="AB64" s="258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58"/>
      <c r="AP64" s="258"/>
      <c r="AQ64" s="258"/>
      <c r="AR64" s="258"/>
      <c r="AS64" s="258"/>
      <c r="AT64" s="258"/>
      <c r="AU64" s="258"/>
      <c r="AV64" s="258"/>
      <c r="AW64" s="258"/>
      <c r="AX64" s="258"/>
      <c r="AY64" s="258"/>
      <c r="AZ64" s="258"/>
      <c r="BA64" s="258"/>
      <c r="BB64" s="258"/>
      <c r="BC64" s="258"/>
      <c r="BD64" s="258"/>
      <c r="BE64" s="253"/>
      <c r="BF64" s="253"/>
      <c r="BG64" s="253"/>
      <c r="BH64" s="253"/>
      <c r="BI64" s="253"/>
      <c r="BJ64" s="253"/>
      <c r="BK64" s="253"/>
    </row>
    <row r="65" spans="1:63" s="264" customFormat="1" ht="21" customHeight="1">
      <c r="A65" s="260"/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1"/>
      <c r="T65" s="250"/>
      <c r="U65" s="261"/>
      <c r="V65" s="250"/>
      <c r="W65" s="261"/>
      <c r="X65" s="250"/>
      <c r="Y65" s="261"/>
      <c r="Z65" s="250"/>
      <c r="AA65" s="261"/>
      <c r="AB65" s="250"/>
      <c r="AC65" s="261"/>
      <c r="AD65" s="250"/>
      <c r="AE65" s="261"/>
      <c r="AF65" s="250"/>
      <c r="AG65" s="262"/>
      <c r="AH65" s="262"/>
      <c r="AI65" s="262"/>
      <c r="AJ65" s="262"/>
      <c r="AK65" s="262"/>
      <c r="AL65" s="262"/>
      <c r="AM65" s="262"/>
      <c r="AN65" s="262"/>
      <c r="AO65" s="262"/>
      <c r="AP65" s="262"/>
      <c r="AQ65" s="262"/>
      <c r="AR65" s="262"/>
      <c r="AS65" s="262"/>
      <c r="AT65" s="262"/>
      <c r="AU65" s="262"/>
      <c r="AV65" s="262"/>
      <c r="AW65" s="262"/>
      <c r="AX65" s="262"/>
      <c r="AY65" s="262"/>
      <c r="AZ65" s="262"/>
      <c r="BA65" s="258"/>
      <c r="BB65" s="258"/>
      <c r="BC65" s="258"/>
      <c r="BD65" s="258"/>
      <c r="BE65" s="263"/>
      <c r="BF65" s="263"/>
      <c r="BG65" s="263"/>
      <c r="BH65" s="263"/>
      <c r="BI65" s="263"/>
      <c r="BJ65" s="263"/>
      <c r="BK65" s="263"/>
    </row>
    <row r="66" spans="1:63" s="254" customFormat="1" ht="21" customHeight="1">
      <c r="A66" s="252"/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52"/>
      <c r="AL66" s="252"/>
      <c r="AM66" s="252"/>
      <c r="AN66" s="252"/>
      <c r="AO66" s="252"/>
      <c r="AP66" s="252"/>
      <c r="AQ66" s="252"/>
      <c r="AR66" s="252"/>
      <c r="AS66" s="252"/>
      <c r="AT66" s="252"/>
      <c r="AU66" s="252"/>
      <c r="AV66" s="252"/>
      <c r="AW66" s="252"/>
      <c r="AX66" s="252"/>
      <c r="AY66" s="252"/>
      <c r="AZ66" s="252"/>
      <c r="BA66" s="252"/>
      <c r="BB66" s="252"/>
      <c r="BC66" s="252"/>
      <c r="BD66" s="252"/>
      <c r="BE66" s="253"/>
      <c r="BF66" s="253"/>
      <c r="BG66" s="253"/>
      <c r="BH66" s="253"/>
      <c r="BI66" s="253"/>
      <c r="BJ66" s="253"/>
      <c r="BK66" s="253"/>
    </row>
    <row r="67" spans="1:63" s="254" customFormat="1" ht="21" customHeight="1">
      <c r="A67" s="255"/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7"/>
      <c r="T67" s="257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8"/>
      <c r="AG67" s="258"/>
      <c r="AH67" s="258"/>
      <c r="AI67" s="258"/>
      <c r="AJ67" s="258"/>
      <c r="AK67" s="258"/>
      <c r="AL67" s="258"/>
      <c r="AM67" s="258"/>
      <c r="AN67" s="258"/>
      <c r="AO67" s="258"/>
      <c r="AP67" s="258"/>
      <c r="AQ67" s="258"/>
      <c r="AR67" s="258"/>
      <c r="AS67" s="258"/>
      <c r="AT67" s="258"/>
      <c r="AU67" s="258"/>
      <c r="AV67" s="258"/>
      <c r="AW67" s="258"/>
      <c r="AX67" s="258"/>
      <c r="AY67" s="258"/>
      <c r="AZ67" s="258"/>
      <c r="BA67" s="258"/>
      <c r="BB67" s="258"/>
      <c r="BC67" s="258"/>
      <c r="BD67" s="258"/>
      <c r="BE67" s="253"/>
      <c r="BF67" s="253"/>
      <c r="BG67" s="253"/>
      <c r="BH67" s="253"/>
      <c r="BI67" s="253"/>
      <c r="BJ67" s="253"/>
      <c r="BK67" s="253"/>
    </row>
    <row r="68" spans="1:63" s="254" customFormat="1" ht="21" customHeight="1">
      <c r="A68" s="265"/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7"/>
      <c r="T68" s="258"/>
      <c r="U68" s="258"/>
      <c r="V68" s="258"/>
      <c r="W68" s="258"/>
      <c r="X68" s="258"/>
      <c r="Y68" s="258"/>
      <c r="Z68" s="258"/>
      <c r="AA68" s="258"/>
      <c r="AB68" s="258"/>
      <c r="AC68" s="258"/>
      <c r="AD68" s="258"/>
      <c r="AE68" s="258"/>
      <c r="AF68" s="258"/>
      <c r="AG68" s="258"/>
      <c r="AH68" s="258"/>
      <c r="AI68" s="258"/>
      <c r="AJ68" s="258"/>
      <c r="AK68" s="258"/>
      <c r="AL68" s="258"/>
      <c r="AM68" s="258"/>
      <c r="AN68" s="258"/>
      <c r="AO68" s="258"/>
      <c r="AP68" s="258"/>
      <c r="AQ68" s="258"/>
      <c r="AR68" s="258"/>
      <c r="AS68" s="258"/>
      <c r="AT68" s="258"/>
      <c r="AU68" s="258"/>
      <c r="AV68" s="258"/>
      <c r="AW68" s="258"/>
      <c r="AX68" s="258"/>
      <c r="AY68" s="258"/>
      <c r="AZ68" s="258"/>
      <c r="BA68" s="262"/>
      <c r="BB68" s="262"/>
      <c r="BC68" s="262"/>
      <c r="BD68" s="262"/>
      <c r="BE68" s="253"/>
      <c r="BF68" s="253"/>
      <c r="BG68" s="253"/>
      <c r="BH68" s="253"/>
      <c r="BI68" s="253"/>
      <c r="BJ68" s="253"/>
      <c r="BK68" s="253"/>
    </row>
    <row r="69" spans="1:63" s="254" customFormat="1" ht="21" customHeight="1">
      <c r="A69" s="252"/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252"/>
      <c r="AK69" s="252"/>
      <c r="AL69" s="252"/>
      <c r="AM69" s="252"/>
      <c r="AN69" s="252"/>
      <c r="AO69" s="252"/>
      <c r="AP69" s="252"/>
      <c r="AQ69" s="252"/>
      <c r="AR69" s="252"/>
      <c r="AS69" s="252"/>
      <c r="AT69" s="252"/>
      <c r="AU69" s="252"/>
      <c r="AV69" s="252"/>
      <c r="AW69" s="252"/>
      <c r="AX69" s="252"/>
      <c r="AY69" s="252"/>
      <c r="AZ69" s="252"/>
      <c r="BA69" s="252"/>
      <c r="BB69" s="252"/>
      <c r="BC69" s="252"/>
      <c r="BD69" s="252"/>
      <c r="BE69" s="253"/>
      <c r="BF69" s="253"/>
      <c r="BG69" s="253"/>
      <c r="BH69" s="253"/>
      <c r="BI69" s="253"/>
      <c r="BJ69" s="253"/>
      <c r="BK69" s="253"/>
    </row>
    <row r="70" spans="1:63" s="254" customFormat="1" ht="21" customHeight="1">
      <c r="A70" s="255"/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57"/>
      <c r="T70" s="257"/>
      <c r="U70" s="258"/>
      <c r="V70" s="258"/>
      <c r="W70" s="258"/>
      <c r="X70" s="258"/>
      <c r="Y70" s="258"/>
      <c r="Z70" s="258"/>
      <c r="AA70" s="258"/>
      <c r="AB70" s="258"/>
      <c r="AC70" s="258"/>
      <c r="AD70" s="258"/>
      <c r="AE70" s="258"/>
      <c r="AF70" s="258"/>
      <c r="AG70" s="258"/>
      <c r="AH70" s="258"/>
      <c r="AI70" s="258"/>
      <c r="AJ70" s="258"/>
      <c r="AK70" s="258"/>
      <c r="AL70" s="258"/>
      <c r="AM70" s="258"/>
      <c r="AN70" s="258"/>
      <c r="AO70" s="258"/>
      <c r="AP70" s="258"/>
      <c r="AQ70" s="258"/>
      <c r="AR70" s="258"/>
      <c r="AS70" s="258"/>
      <c r="AT70" s="258"/>
      <c r="AU70" s="258"/>
      <c r="AV70" s="258"/>
      <c r="AW70" s="258"/>
      <c r="AX70" s="258"/>
      <c r="AY70" s="258"/>
      <c r="AZ70" s="258"/>
      <c r="BA70" s="258"/>
      <c r="BB70" s="258"/>
      <c r="BC70" s="258"/>
      <c r="BD70" s="258"/>
      <c r="BE70" s="253"/>
      <c r="BF70" s="253"/>
      <c r="BG70" s="253"/>
      <c r="BH70" s="253"/>
      <c r="BI70" s="253"/>
      <c r="BJ70" s="253"/>
      <c r="BK70" s="253"/>
    </row>
    <row r="71" spans="1:63" s="254" customFormat="1" ht="21" customHeight="1">
      <c r="A71" s="255"/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7"/>
      <c r="T71" s="257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8"/>
      <c r="AG71" s="258"/>
      <c r="AH71" s="258"/>
      <c r="AI71" s="258"/>
      <c r="AJ71" s="258"/>
      <c r="AK71" s="258"/>
      <c r="AL71" s="258"/>
      <c r="AM71" s="258"/>
      <c r="AN71" s="258"/>
      <c r="AO71" s="258"/>
      <c r="AP71" s="258"/>
      <c r="AQ71" s="258"/>
      <c r="AR71" s="258"/>
      <c r="AS71" s="258"/>
      <c r="AT71" s="258"/>
      <c r="AU71" s="258"/>
      <c r="AV71" s="258"/>
      <c r="AW71" s="258"/>
      <c r="AX71" s="258"/>
      <c r="AY71" s="258"/>
      <c r="AZ71" s="258"/>
      <c r="BA71" s="258"/>
      <c r="BB71" s="258"/>
      <c r="BC71" s="258"/>
      <c r="BD71" s="258"/>
      <c r="BE71" s="253"/>
      <c r="BF71" s="253"/>
      <c r="BG71" s="253"/>
      <c r="BH71" s="253"/>
      <c r="BI71" s="253"/>
      <c r="BJ71" s="253"/>
      <c r="BK71" s="253"/>
    </row>
    <row r="72" spans="1:63" s="254" customFormat="1" ht="21" customHeight="1">
      <c r="A72" s="255"/>
      <c r="B72" s="256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7"/>
      <c r="T72" s="257"/>
      <c r="U72" s="258"/>
      <c r="V72" s="258"/>
      <c r="W72" s="258"/>
      <c r="X72" s="258"/>
      <c r="Y72" s="258"/>
      <c r="Z72" s="258"/>
      <c r="AA72" s="258"/>
      <c r="AB72" s="258"/>
      <c r="AC72" s="258"/>
      <c r="AD72" s="258"/>
      <c r="AE72" s="258"/>
      <c r="AF72" s="258"/>
      <c r="AG72" s="258"/>
      <c r="AH72" s="258"/>
      <c r="AI72" s="258"/>
      <c r="AJ72" s="258"/>
      <c r="AK72" s="258"/>
      <c r="AL72" s="258"/>
      <c r="AM72" s="258"/>
      <c r="AN72" s="258"/>
      <c r="AO72" s="258"/>
      <c r="AP72" s="258"/>
      <c r="AQ72" s="258"/>
      <c r="AR72" s="258"/>
      <c r="AS72" s="258"/>
      <c r="AT72" s="258"/>
      <c r="AU72" s="258"/>
      <c r="AV72" s="258"/>
      <c r="AW72" s="258"/>
      <c r="AX72" s="258"/>
      <c r="AY72" s="258"/>
      <c r="AZ72" s="258"/>
      <c r="BA72" s="258"/>
      <c r="BB72" s="258"/>
      <c r="BC72" s="258"/>
      <c r="BD72" s="258"/>
      <c r="BE72" s="253"/>
      <c r="BF72" s="253"/>
      <c r="BG72" s="253"/>
      <c r="BH72" s="253"/>
      <c r="BI72" s="253"/>
      <c r="BJ72" s="253"/>
      <c r="BK72" s="253"/>
    </row>
    <row r="73" spans="1:63" s="254" customFormat="1" ht="21" customHeight="1">
      <c r="A73" s="255"/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7"/>
      <c r="T73" s="257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8"/>
      <c r="AG73" s="258"/>
      <c r="AH73" s="258"/>
      <c r="AI73" s="258"/>
      <c r="AJ73" s="258"/>
      <c r="AK73" s="258"/>
      <c r="AL73" s="258"/>
      <c r="AM73" s="258"/>
      <c r="AN73" s="258"/>
      <c r="AO73" s="258"/>
      <c r="AP73" s="258"/>
      <c r="AQ73" s="258"/>
      <c r="AR73" s="258"/>
      <c r="AS73" s="258"/>
      <c r="AT73" s="258"/>
      <c r="AU73" s="258"/>
      <c r="AV73" s="258"/>
      <c r="AW73" s="258"/>
      <c r="AX73" s="258"/>
      <c r="AY73" s="258"/>
      <c r="AZ73" s="258"/>
      <c r="BA73" s="258"/>
      <c r="BB73" s="258"/>
      <c r="BC73" s="258"/>
      <c r="BD73" s="258"/>
      <c r="BE73" s="253"/>
      <c r="BF73" s="253"/>
      <c r="BG73" s="253"/>
      <c r="BH73" s="253"/>
      <c r="BI73" s="253"/>
      <c r="BJ73" s="253"/>
      <c r="BK73" s="253"/>
    </row>
    <row r="74" spans="1:63" s="254" customFormat="1" ht="36.75" customHeight="1">
      <c r="A74" s="255"/>
      <c r="B74" s="256"/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257"/>
      <c r="T74" s="257"/>
      <c r="U74" s="258"/>
      <c r="V74" s="258"/>
      <c r="W74" s="258"/>
      <c r="X74" s="258"/>
      <c r="Y74" s="258"/>
      <c r="Z74" s="258"/>
      <c r="AA74" s="258"/>
      <c r="AB74" s="258"/>
      <c r="AC74" s="258"/>
      <c r="AD74" s="258"/>
      <c r="AE74" s="258"/>
      <c r="AF74" s="258"/>
      <c r="AG74" s="258"/>
      <c r="AH74" s="258"/>
      <c r="AI74" s="258"/>
      <c r="AJ74" s="258"/>
      <c r="AK74" s="259"/>
      <c r="AL74" s="259"/>
      <c r="AM74" s="259"/>
      <c r="AN74" s="259"/>
      <c r="AO74" s="258"/>
      <c r="AP74" s="258"/>
      <c r="AQ74" s="258"/>
      <c r="AR74" s="258"/>
      <c r="AS74" s="258"/>
      <c r="AT74" s="258"/>
      <c r="AU74" s="258"/>
      <c r="AV74" s="258"/>
      <c r="AW74" s="258"/>
      <c r="AX74" s="258"/>
      <c r="AY74" s="258"/>
      <c r="AZ74" s="258"/>
      <c r="BA74" s="258"/>
      <c r="BB74" s="258"/>
      <c r="BC74" s="258"/>
      <c r="BD74" s="258"/>
      <c r="BE74" s="253"/>
      <c r="BF74" s="253"/>
      <c r="BG74" s="253"/>
      <c r="BH74" s="253"/>
      <c r="BI74" s="253"/>
      <c r="BJ74" s="253"/>
      <c r="BK74" s="253"/>
    </row>
    <row r="75" spans="1:63" s="254" customFormat="1" ht="21" customHeight="1">
      <c r="A75" s="255"/>
      <c r="B75" s="256"/>
      <c r="C75" s="256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257"/>
      <c r="T75" s="257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8"/>
      <c r="AG75" s="259"/>
      <c r="AH75" s="259"/>
      <c r="AI75" s="258"/>
      <c r="AJ75" s="258"/>
      <c r="AK75" s="258"/>
      <c r="AL75" s="258"/>
      <c r="AM75" s="258"/>
      <c r="AN75" s="258"/>
      <c r="AO75" s="258"/>
      <c r="AP75" s="258"/>
      <c r="AQ75" s="258"/>
      <c r="AR75" s="258"/>
      <c r="AS75" s="258"/>
      <c r="AT75" s="258"/>
      <c r="AU75" s="258"/>
      <c r="AV75" s="258"/>
      <c r="AW75" s="258"/>
      <c r="AX75" s="258"/>
      <c r="AY75" s="258"/>
      <c r="AZ75" s="258"/>
      <c r="BA75" s="258"/>
      <c r="BB75" s="258"/>
      <c r="BC75" s="258"/>
      <c r="BD75" s="258"/>
      <c r="BE75" s="253"/>
      <c r="BF75" s="253"/>
      <c r="BG75" s="253"/>
      <c r="BH75" s="253"/>
      <c r="BI75" s="253"/>
      <c r="BJ75" s="253"/>
      <c r="BK75" s="253"/>
    </row>
    <row r="76" spans="1:63" s="254" customFormat="1" ht="21" customHeight="1">
      <c r="A76" s="255"/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7"/>
      <c r="T76" s="257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9"/>
      <c r="AH76" s="259"/>
      <c r="AI76" s="258"/>
      <c r="AJ76" s="258"/>
      <c r="AK76" s="258"/>
      <c r="AL76" s="258"/>
      <c r="AM76" s="258"/>
      <c r="AN76" s="258"/>
      <c r="AO76" s="258"/>
      <c r="AP76" s="258"/>
      <c r="AQ76" s="258"/>
      <c r="AR76" s="258"/>
      <c r="AS76" s="258"/>
      <c r="AT76" s="258"/>
      <c r="AU76" s="258"/>
      <c r="AV76" s="258"/>
      <c r="AW76" s="258"/>
      <c r="AX76" s="258"/>
      <c r="AY76" s="258"/>
      <c r="AZ76" s="258"/>
      <c r="BA76" s="258"/>
      <c r="BB76" s="258"/>
      <c r="BC76" s="258"/>
      <c r="BD76" s="258"/>
      <c r="BE76" s="253"/>
      <c r="BF76" s="253"/>
      <c r="BG76" s="253"/>
      <c r="BH76" s="253"/>
      <c r="BI76" s="253"/>
      <c r="BJ76" s="253"/>
      <c r="BK76" s="253"/>
    </row>
    <row r="77" spans="1:63" s="254" customFormat="1" ht="35.25" customHeight="1">
      <c r="A77" s="255"/>
      <c r="B77" s="256"/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57"/>
      <c r="T77" s="257"/>
      <c r="U77" s="258"/>
      <c r="V77" s="258"/>
      <c r="W77" s="258"/>
      <c r="X77" s="258"/>
      <c r="Y77" s="258"/>
      <c r="Z77" s="267"/>
      <c r="AA77" s="258"/>
      <c r="AB77" s="267"/>
      <c r="AC77" s="258"/>
      <c r="AD77" s="267"/>
      <c r="AE77" s="258"/>
      <c r="AF77" s="267"/>
      <c r="AG77" s="258"/>
      <c r="AH77" s="267"/>
      <c r="AI77" s="258"/>
      <c r="AJ77" s="267"/>
      <c r="AK77" s="258"/>
      <c r="AL77" s="267"/>
      <c r="AM77" s="258"/>
      <c r="AN77" s="267"/>
      <c r="AO77" s="258"/>
      <c r="AP77" s="267"/>
      <c r="AQ77" s="267"/>
      <c r="AR77" s="267"/>
      <c r="AS77" s="258"/>
      <c r="AT77" s="267"/>
      <c r="AU77" s="267"/>
      <c r="AV77" s="267"/>
      <c r="AW77" s="258"/>
      <c r="AX77" s="267"/>
      <c r="AY77" s="267"/>
      <c r="AZ77" s="267"/>
      <c r="BA77" s="258"/>
      <c r="BB77" s="267"/>
      <c r="BC77" s="267"/>
      <c r="BD77" s="267"/>
      <c r="BE77" s="253"/>
      <c r="BF77" s="253"/>
      <c r="BG77" s="253"/>
      <c r="BH77" s="253"/>
      <c r="BI77" s="253"/>
      <c r="BJ77" s="253"/>
      <c r="BK77" s="253"/>
    </row>
    <row r="78" spans="1:63" s="254" customFormat="1" ht="21" customHeight="1">
      <c r="A78" s="255"/>
      <c r="B78" s="256"/>
      <c r="C78" s="256"/>
      <c r="D78" s="256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6"/>
      <c r="P78" s="256"/>
      <c r="Q78" s="256"/>
      <c r="R78" s="256"/>
      <c r="S78" s="257"/>
      <c r="T78" s="257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/>
      <c r="AK78" s="258"/>
      <c r="AL78" s="258"/>
      <c r="AM78" s="258"/>
      <c r="AN78" s="258"/>
      <c r="AO78" s="258"/>
      <c r="AP78" s="258"/>
      <c r="AQ78" s="258"/>
      <c r="AR78" s="258"/>
      <c r="AS78" s="258"/>
      <c r="AT78" s="258"/>
      <c r="AU78" s="258"/>
      <c r="AV78" s="258"/>
      <c r="AW78" s="258"/>
      <c r="AX78" s="258"/>
      <c r="AY78" s="258"/>
      <c r="AZ78" s="258"/>
      <c r="BA78" s="258"/>
      <c r="BB78" s="258"/>
      <c r="BC78" s="258"/>
      <c r="BD78" s="258"/>
      <c r="BE78" s="253"/>
      <c r="BF78" s="253"/>
      <c r="BG78" s="253"/>
      <c r="BH78" s="253"/>
      <c r="BI78" s="253"/>
      <c r="BJ78" s="253"/>
      <c r="BK78" s="253"/>
    </row>
    <row r="79" spans="1:63" s="254" customFormat="1" ht="21" customHeight="1">
      <c r="A79" s="255"/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256"/>
      <c r="R79" s="256"/>
      <c r="S79" s="257"/>
      <c r="T79" s="257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8"/>
      <c r="AG79" s="258"/>
      <c r="AH79" s="258"/>
      <c r="AI79" s="258"/>
      <c r="AJ79" s="258"/>
      <c r="AK79" s="258"/>
      <c r="AL79" s="258"/>
      <c r="AM79" s="258"/>
      <c r="AN79" s="258"/>
      <c r="AO79" s="258"/>
      <c r="AP79" s="258"/>
      <c r="AQ79" s="258"/>
      <c r="AR79" s="258"/>
      <c r="AS79" s="258"/>
      <c r="AT79" s="258"/>
      <c r="AU79" s="258"/>
      <c r="AV79" s="258"/>
      <c r="AW79" s="258"/>
      <c r="AX79" s="258"/>
      <c r="AY79" s="258"/>
      <c r="AZ79" s="258"/>
      <c r="BA79" s="258"/>
      <c r="BB79" s="258"/>
      <c r="BC79" s="258"/>
      <c r="BD79" s="258"/>
      <c r="BE79" s="253"/>
      <c r="BF79" s="253"/>
      <c r="BG79" s="253"/>
      <c r="BH79" s="253"/>
      <c r="BI79" s="253"/>
      <c r="BJ79" s="253"/>
      <c r="BK79" s="253"/>
    </row>
    <row r="80" spans="1:63" s="254" customFormat="1" ht="21" customHeight="1">
      <c r="A80" s="255"/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  <c r="P80" s="256"/>
      <c r="Q80" s="256"/>
      <c r="R80" s="256"/>
      <c r="S80" s="257"/>
      <c r="T80" s="257"/>
      <c r="U80" s="258"/>
      <c r="V80" s="258"/>
      <c r="W80" s="258"/>
      <c r="X80" s="258"/>
      <c r="Y80" s="258"/>
      <c r="Z80" s="258"/>
      <c r="AA80" s="258"/>
      <c r="AB80" s="258"/>
      <c r="AC80" s="258"/>
      <c r="AD80" s="258"/>
      <c r="AE80" s="258"/>
      <c r="AF80" s="258"/>
      <c r="AG80" s="258"/>
      <c r="AH80" s="258"/>
      <c r="AI80" s="258"/>
      <c r="AJ80" s="258"/>
      <c r="AK80" s="258"/>
      <c r="AL80" s="258"/>
      <c r="AM80" s="258"/>
      <c r="AN80" s="258"/>
      <c r="AO80" s="258"/>
      <c r="AP80" s="258"/>
      <c r="AQ80" s="258"/>
      <c r="AR80" s="258"/>
      <c r="AS80" s="258"/>
      <c r="AT80" s="258"/>
      <c r="AU80" s="258"/>
      <c r="AV80" s="258"/>
      <c r="AW80" s="258"/>
      <c r="AX80" s="258"/>
      <c r="AY80" s="258"/>
      <c r="AZ80" s="258"/>
      <c r="BA80" s="258"/>
      <c r="BB80" s="258"/>
      <c r="BC80" s="258"/>
      <c r="BD80" s="258"/>
      <c r="BE80" s="253"/>
      <c r="BF80" s="253"/>
      <c r="BG80" s="253"/>
      <c r="BH80" s="253"/>
      <c r="BI80" s="253"/>
      <c r="BJ80" s="253"/>
      <c r="BK80" s="253"/>
    </row>
    <row r="81" spans="1:67" s="254" customFormat="1" ht="21" customHeight="1">
      <c r="A81" s="255"/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7"/>
      <c r="T81" s="257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58"/>
      <c r="AG81" s="258"/>
      <c r="AH81" s="258"/>
      <c r="AI81" s="258"/>
      <c r="AJ81" s="258"/>
      <c r="AK81" s="258"/>
      <c r="AL81" s="258"/>
      <c r="AM81" s="258"/>
      <c r="AN81" s="258"/>
      <c r="AO81" s="258"/>
      <c r="AP81" s="258"/>
      <c r="AQ81" s="258"/>
      <c r="AR81" s="258"/>
      <c r="AS81" s="258"/>
      <c r="AT81" s="258"/>
      <c r="AU81" s="258"/>
      <c r="AV81" s="258"/>
      <c r="AW81" s="258"/>
      <c r="AX81" s="258"/>
      <c r="AY81" s="258"/>
      <c r="AZ81" s="258"/>
      <c r="BA81" s="258"/>
      <c r="BB81" s="258"/>
      <c r="BC81" s="258"/>
      <c r="BD81" s="258"/>
      <c r="BE81" s="253"/>
      <c r="BF81" s="253"/>
      <c r="BG81" s="253"/>
      <c r="BH81" s="253"/>
      <c r="BI81" s="253"/>
      <c r="BJ81" s="253"/>
      <c r="BK81" s="253"/>
    </row>
    <row r="82" spans="1:67" s="254" customFormat="1" ht="21" customHeight="1">
      <c r="A82" s="255"/>
      <c r="B82" s="256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56"/>
      <c r="S82" s="257"/>
      <c r="T82" s="257"/>
      <c r="U82" s="258"/>
      <c r="V82" s="258"/>
      <c r="W82" s="258"/>
      <c r="X82" s="258"/>
      <c r="Y82" s="258"/>
      <c r="Z82" s="258"/>
      <c r="AA82" s="258"/>
      <c r="AB82" s="258"/>
      <c r="AC82" s="258"/>
      <c r="AD82" s="258"/>
      <c r="AE82" s="258"/>
      <c r="AF82" s="258"/>
      <c r="AG82" s="258"/>
      <c r="AH82" s="258"/>
      <c r="AI82" s="258"/>
      <c r="AJ82" s="258"/>
      <c r="AK82" s="258"/>
      <c r="AL82" s="258"/>
      <c r="AM82" s="258"/>
      <c r="AN82" s="258"/>
      <c r="AO82" s="258"/>
      <c r="AP82" s="258"/>
      <c r="AQ82" s="258"/>
      <c r="AR82" s="258"/>
      <c r="AS82" s="258"/>
      <c r="AT82" s="258"/>
      <c r="AU82" s="258"/>
      <c r="AV82" s="258"/>
      <c r="AW82" s="258"/>
      <c r="AX82" s="258"/>
      <c r="AY82" s="258"/>
      <c r="AZ82" s="258"/>
      <c r="BA82" s="258"/>
      <c r="BB82" s="258"/>
      <c r="BC82" s="258"/>
      <c r="BD82" s="258"/>
      <c r="BE82" s="253"/>
      <c r="BF82" s="253"/>
      <c r="BG82" s="253"/>
      <c r="BH82" s="253"/>
      <c r="BI82" s="253"/>
      <c r="BJ82" s="253"/>
      <c r="BK82" s="253"/>
    </row>
    <row r="83" spans="1:67" s="254" customFormat="1" ht="21" customHeight="1">
      <c r="A83" s="255"/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256"/>
      <c r="S83" s="257"/>
      <c r="T83" s="257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8"/>
      <c r="AG83" s="258"/>
      <c r="AH83" s="258"/>
      <c r="AI83" s="258"/>
      <c r="AJ83" s="258"/>
      <c r="AK83" s="258"/>
      <c r="AL83" s="258"/>
      <c r="AM83" s="258"/>
      <c r="AN83" s="258"/>
      <c r="AO83" s="258"/>
      <c r="AP83" s="258"/>
      <c r="AQ83" s="258"/>
      <c r="AR83" s="258"/>
      <c r="AS83" s="258"/>
      <c r="AT83" s="258"/>
      <c r="AU83" s="258"/>
      <c r="AV83" s="258"/>
      <c r="AW83" s="258"/>
      <c r="AX83" s="258"/>
      <c r="AY83" s="258"/>
      <c r="AZ83" s="258"/>
      <c r="BA83" s="258"/>
      <c r="BB83" s="258"/>
      <c r="BC83" s="258"/>
      <c r="BD83" s="258"/>
      <c r="BE83" s="258"/>
      <c r="BF83" s="258"/>
      <c r="BG83" s="258"/>
      <c r="BH83" s="258"/>
      <c r="BI83" s="253"/>
      <c r="BJ83" s="253"/>
      <c r="BK83" s="253"/>
      <c r="BL83" s="253"/>
      <c r="BM83" s="253"/>
      <c r="BN83" s="253"/>
      <c r="BO83" s="253"/>
    </row>
    <row r="84" spans="1:67" s="254" customFormat="1" ht="21" customHeight="1">
      <c r="A84" s="255"/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57"/>
      <c r="T84" s="257"/>
      <c r="U84" s="258"/>
      <c r="V84" s="258"/>
      <c r="W84" s="258"/>
      <c r="X84" s="258"/>
      <c r="Y84" s="258"/>
      <c r="Z84" s="258"/>
      <c r="AA84" s="258"/>
      <c r="AB84" s="258"/>
      <c r="AC84" s="258"/>
      <c r="AD84" s="258"/>
      <c r="AE84" s="258"/>
      <c r="AF84" s="258"/>
      <c r="AG84" s="258"/>
      <c r="AH84" s="258"/>
      <c r="AI84" s="258"/>
      <c r="AJ84" s="258"/>
      <c r="AK84" s="258"/>
      <c r="AL84" s="258"/>
      <c r="AM84" s="258"/>
      <c r="AN84" s="258"/>
      <c r="AO84" s="258"/>
      <c r="AP84" s="258"/>
      <c r="AQ84" s="258"/>
      <c r="AR84" s="258"/>
      <c r="AS84" s="258"/>
      <c r="AT84" s="258"/>
      <c r="AU84" s="258"/>
      <c r="AV84" s="258"/>
      <c r="AW84" s="258"/>
      <c r="AX84" s="258"/>
      <c r="AY84" s="258"/>
      <c r="AZ84" s="258"/>
      <c r="BA84" s="258"/>
      <c r="BB84" s="258"/>
      <c r="BC84" s="258"/>
      <c r="BD84" s="258"/>
      <c r="BE84" s="253"/>
      <c r="BF84" s="253"/>
      <c r="BG84" s="253"/>
      <c r="BH84" s="253"/>
      <c r="BI84" s="253"/>
      <c r="BJ84" s="253"/>
      <c r="BK84" s="253"/>
    </row>
    <row r="85" spans="1:67" s="264" customFormat="1" ht="21" customHeight="1">
      <c r="A85" s="260"/>
      <c r="B85" s="260"/>
      <c r="C85" s="260"/>
      <c r="D85" s="260"/>
      <c r="E85" s="260"/>
      <c r="F85" s="260"/>
      <c r="G85" s="260"/>
      <c r="H85" s="260"/>
      <c r="I85" s="260"/>
      <c r="J85" s="260"/>
      <c r="K85" s="260"/>
      <c r="L85" s="260"/>
      <c r="M85" s="260"/>
      <c r="N85" s="260"/>
      <c r="O85" s="260"/>
      <c r="P85" s="260"/>
      <c r="Q85" s="260"/>
      <c r="R85" s="260"/>
      <c r="S85" s="268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262"/>
      <c r="AK85" s="262"/>
      <c r="AL85" s="262"/>
      <c r="AM85" s="262"/>
      <c r="AN85" s="262"/>
      <c r="AO85" s="262"/>
      <c r="AP85" s="262"/>
      <c r="AQ85" s="262"/>
      <c r="AR85" s="262"/>
      <c r="AS85" s="262"/>
      <c r="AT85" s="262"/>
      <c r="AU85" s="262"/>
      <c r="AV85" s="262"/>
      <c r="AW85" s="262"/>
      <c r="AX85" s="262"/>
      <c r="AY85" s="262"/>
      <c r="AZ85" s="262"/>
      <c r="BA85" s="262"/>
      <c r="BB85" s="262"/>
      <c r="BC85" s="262"/>
      <c r="BD85" s="262"/>
      <c r="BE85" s="263"/>
      <c r="BF85" s="263"/>
      <c r="BG85" s="263"/>
      <c r="BH85" s="263"/>
      <c r="BI85" s="263"/>
      <c r="BJ85" s="263"/>
      <c r="BK85" s="263"/>
    </row>
    <row r="86" spans="1:67" s="254" customFormat="1" ht="21" customHeight="1">
      <c r="A86" s="252"/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2"/>
      <c r="S86" s="252"/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252"/>
      <c r="AI86" s="252"/>
      <c r="AJ86" s="252"/>
      <c r="AK86" s="252"/>
      <c r="AL86" s="252"/>
      <c r="AM86" s="252"/>
      <c r="AN86" s="252"/>
      <c r="AO86" s="252"/>
      <c r="AP86" s="252"/>
      <c r="AQ86" s="252"/>
      <c r="AR86" s="252"/>
      <c r="AS86" s="252"/>
      <c r="AT86" s="252"/>
      <c r="AU86" s="252"/>
      <c r="AV86" s="252"/>
      <c r="AW86" s="252"/>
      <c r="AX86" s="252"/>
      <c r="AY86" s="252"/>
      <c r="AZ86" s="252"/>
      <c r="BA86" s="252"/>
      <c r="BB86" s="252"/>
      <c r="BC86" s="252"/>
      <c r="BD86" s="252"/>
      <c r="BE86" s="253"/>
      <c r="BF86" s="253"/>
      <c r="BG86" s="253"/>
      <c r="BH86" s="253"/>
      <c r="BI86" s="253"/>
      <c r="BJ86" s="253"/>
      <c r="BK86" s="253"/>
    </row>
    <row r="87" spans="1:67" s="254" customFormat="1" ht="21" customHeight="1">
      <c r="A87" s="255"/>
      <c r="B87" s="256"/>
      <c r="C87" s="256"/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/>
      <c r="P87" s="256"/>
      <c r="Q87" s="256"/>
      <c r="R87" s="256"/>
      <c r="S87" s="257"/>
      <c r="T87" s="257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8"/>
      <c r="AG87" s="258"/>
      <c r="AH87" s="258"/>
      <c r="AI87" s="258"/>
      <c r="AJ87" s="258"/>
      <c r="AK87" s="258"/>
      <c r="AL87" s="258"/>
      <c r="AM87" s="258"/>
      <c r="AN87" s="258"/>
      <c r="AO87" s="258"/>
      <c r="AP87" s="258"/>
      <c r="AQ87" s="258"/>
      <c r="AR87" s="258"/>
      <c r="AS87" s="258"/>
      <c r="AT87" s="258"/>
      <c r="AU87" s="258"/>
      <c r="AV87" s="258"/>
      <c r="AW87" s="258"/>
      <c r="AX87" s="258"/>
      <c r="AY87" s="258"/>
      <c r="AZ87" s="258"/>
      <c r="BA87" s="258"/>
      <c r="BB87" s="258"/>
      <c r="BC87" s="258"/>
      <c r="BD87" s="258"/>
      <c r="BE87" s="253"/>
      <c r="BF87" s="253"/>
      <c r="BG87" s="253"/>
      <c r="BH87" s="253"/>
      <c r="BI87" s="253"/>
      <c r="BJ87" s="253"/>
      <c r="BK87" s="253"/>
    </row>
    <row r="88" spans="1:67" s="254" customFormat="1" ht="21" customHeight="1">
      <c r="A88" s="255"/>
      <c r="B88" s="256"/>
      <c r="C88" s="256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7"/>
      <c r="T88" s="257"/>
      <c r="U88" s="258"/>
      <c r="V88" s="258"/>
      <c r="W88" s="258"/>
      <c r="X88" s="258"/>
      <c r="Y88" s="267"/>
      <c r="Z88" s="267"/>
      <c r="AA88" s="267"/>
      <c r="AB88" s="267"/>
      <c r="AC88" s="267"/>
      <c r="AD88" s="267"/>
      <c r="AE88" s="267"/>
      <c r="AF88" s="267"/>
      <c r="AG88" s="258"/>
      <c r="AH88" s="258"/>
      <c r="AI88" s="258"/>
      <c r="AJ88" s="258"/>
      <c r="AK88" s="258"/>
      <c r="AL88" s="258"/>
      <c r="AM88" s="258"/>
      <c r="AN88" s="258"/>
      <c r="AO88" s="258"/>
      <c r="AP88" s="258"/>
      <c r="AQ88" s="258"/>
      <c r="AR88" s="258"/>
      <c r="AS88" s="258"/>
      <c r="AT88" s="258"/>
      <c r="AU88" s="258"/>
      <c r="AV88" s="258"/>
      <c r="AW88" s="258"/>
      <c r="AX88" s="258"/>
      <c r="AY88" s="258"/>
      <c r="AZ88" s="258"/>
      <c r="BA88" s="258"/>
      <c r="BB88" s="258"/>
      <c r="BC88" s="258"/>
      <c r="BD88" s="258"/>
      <c r="BE88" s="253"/>
      <c r="BF88" s="253"/>
      <c r="BG88" s="253"/>
      <c r="BH88" s="253"/>
      <c r="BI88" s="253"/>
      <c r="BJ88" s="253"/>
      <c r="BK88" s="253"/>
    </row>
    <row r="89" spans="1:67" s="254" customFormat="1" ht="21" customHeight="1">
      <c r="A89" s="255"/>
      <c r="B89" s="256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7"/>
      <c r="T89" s="257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  <c r="AI89" s="259"/>
      <c r="AJ89" s="259"/>
      <c r="AK89" s="258"/>
      <c r="AL89" s="258"/>
      <c r="AM89" s="258"/>
      <c r="AN89" s="258"/>
      <c r="AO89" s="258"/>
      <c r="AP89" s="258"/>
      <c r="AQ89" s="258"/>
      <c r="AR89" s="258"/>
      <c r="AS89" s="258"/>
      <c r="AT89" s="258"/>
      <c r="AU89" s="258"/>
      <c r="AV89" s="258"/>
      <c r="AW89" s="258"/>
      <c r="AX89" s="258"/>
      <c r="AY89" s="258"/>
      <c r="AZ89" s="258"/>
      <c r="BA89" s="258"/>
      <c r="BB89" s="258"/>
      <c r="BC89" s="258"/>
      <c r="BD89" s="258"/>
      <c r="BE89" s="253"/>
      <c r="BF89" s="253"/>
      <c r="BG89" s="253"/>
      <c r="BH89" s="253"/>
      <c r="BI89" s="253"/>
      <c r="BJ89" s="253"/>
      <c r="BK89" s="253"/>
    </row>
    <row r="90" spans="1:67" s="254" customFormat="1" ht="21" customHeight="1">
      <c r="A90" s="255"/>
      <c r="B90" s="269"/>
      <c r="C90" s="269"/>
      <c r="D90" s="269"/>
      <c r="E90" s="269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  <c r="AG90" s="258"/>
      <c r="AH90" s="258"/>
      <c r="AI90" s="258"/>
      <c r="AJ90" s="258"/>
      <c r="AK90" s="258"/>
      <c r="AL90" s="258"/>
      <c r="AM90" s="258"/>
      <c r="AN90" s="258"/>
      <c r="AO90" s="258"/>
      <c r="AP90" s="258"/>
      <c r="AQ90" s="258"/>
      <c r="AR90" s="258"/>
      <c r="AS90" s="258"/>
      <c r="AT90" s="258"/>
      <c r="AU90" s="258"/>
      <c r="AV90" s="258"/>
      <c r="AW90" s="258"/>
      <c r="AX90" s="258"/>
      <c r="AY90" s="258"/>
      <c r="AZ90" s="258"/>
      <c r="BA90" s="258"/>
      <c r="BB90" s="258"/>
      <c r="BC90" s="258"/>
      <c r="BD90" s="258"/>
      <c r="BE90" s="253"/>
      <c r="BF90" s="253"/>
      <c r="BG90" s="253"/>
      <c r="BH90" s="253"/>
      <c r="BI90" s="253"/>
      <c r="BJ90" s="253"/>
      <c r="BK90" s="253"/>
    </row>
    <row r="91" spans="1:67" s="254" customFormat="1" ht="21" customHeight="1">
      <c r="A91" s="255"/>
      <c r="B91" s="269"/>
      <c r="C91" s="269"/>
      <c r="D91" s="269"/>
      <c r="E91" s="269"/>
      <c r="F91" s="269"/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/>
      <c r="AK91" s="258"/>
      <c r="AL91" s="258"/>
      <c r="AM91" s="258"/>
      <c r="AN91" s="258"/>
      <c r="AO91" s="258"/>
      <c r="AP91" s="258"/>
      <c r="AQ91" s="258"/>
      <c r="AR91" s="258"/>
      <c r="AS91" s="258"/>
      <c r="AT91" s="258"/>
      <c r="AU91" s="258"/>
      <c r="AV91" s="258"/>
      <c r="AW91" s="258"/>
      <c r="AX91" s="258"/>
      <c r="AY91" s="258"/>
      <c r="AZ91" s="258"/>
      <c r="BA91" s="258"/>
      <c r="BB91" s="258"/>
      <c r="BC91" s="258"/>
      <c r="BD91" s="258"/>
      <c r="BE91" s="253"/>
      <c r="BF91" s="253"/>
      <c r="BG91" s="253"/>
      <c r="BH91" s="253"/>
      <c r="BI91" s="253"/>
      <c r="BJ91" s="253"/>
      <c r="BK91" s="253"/>
    </row>
    <row r="92" spans="1:67" s="264" customFormat="1" ht="21" customHeight="1">
      <c r="A92" s="260"/>
      <c r="B92" s="260"/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8"/>
      <c r="T92" s="262"/>
      <c r="U92" s="262"/>
      <c r="V92" s="262"/>
      <c r="W92" s="262"/>
      <c r="X92" s="262"/>
      <c r="Y92" s="262"/>
      <c r="Z92" s="262"/>
      <c r="AA92" s="262"/>
      <c r="AB92" s="262"/>
      <c r="AC92" s="262"/>
      <c r="AD92" s="262"/>
      <c r="AE92" s="262"/>
      <c r="AF92" s="262"/>
      <c r="AG92" s="262"/>
      <c r="AH92" s="262"/>
      <c r="AI92" s="262"/>
      <c r="AJ92" s="262"/>
      <c r="AK92" s="262"/>
      <c r="AL92" s="262"/>
      <c r="AM92" s="262"/>
      <c r="AN92" s="262"/>
      <c r="AO92" s="262"/>
      <c r="AP92" s="262"/>
      <c r="AQ92" s="262"/>
      <c r="AR92" s="262"/>
      <c r="AS92" s="262"/>
      <c r="AT92" s="262"/>
      <c r="AU92" s="262"/>
      <c r="AV92" s="262"/>
      <c r="AW92" s="262"/>
      <c r="AX92" s="262"/>
      <c r="AY92" s="262"/>
      <c r="AZ92" s="262"/>
      <c r="BA92" s="262"/>
      <c r="BB92" s="262"/>
      <c r="BC92" s="262"/>
      <c r="BD92" s="262"/>
      <c r="BE92" s="263"/>
      <c r="BF92" s="263"/>
      <c r="BG92" s="263"/>
      <c r="BH92" s="263"/>
      <c r="BI92" s="263"/>
      <c r="BJ92" s="263"/>
      <c r="BK92" s="263"/>
    </row>
    <row r="93" spans="1:67" s="272" customFormat="1" ht="21" customHeight="1">
      <c r="A93" s="260"/>
      <c r="B93" s="260"/>
      <c r="C93" s="260"/>
      <c r="D93" s="260"/>
      <c r="E93" s="260"/>
      <c r="F93" s="260"/>
      <c r="G93" s="260"/>
      <c r="H93" s="260"/>
      <c r="I93" s="260"/>
      <c r="J93" s="260"/>
      <c r="K93" s="260"/>
      <c r="L93" s="260"/>
      <c r="M93" s="260"/>
      <c r="N93" s="260"/>
      <c r="O93" s="260"/>
      <c r="P93" s="260"/>
      <c r="Q93" s="260"/>
      <c r="R93" s="260"/>
      <c r="S93" s="270"/>
      <c r="T93" s="271"/>
      <c r="U93" s="270"/>
      <c r="V93" s="271"/>
      <c r="W93" s="270"/>
      <c r="X93" s="271"/>
      <c r="Y93" s="270"/>
      <c r="Z93" s="271"/>
      <c r="AA93" s="270"/>
      <c r="AB93" s="271"/>
      <c r="AC93" s="270"/>
      <c r="AD93" s="271"/>
      <c r="AE93" s="270"/>
      <c r="AF93" s="271"/>
      <c r="AG93" s="258"/>
      <c r="AH93" s="258"/>
      <c r="AI93" s="258"/>
      <c r="AJ93" s="258"/>
      <c r="AK93" s="258"/>
      <c r="AL93" s="258"/>
      <c r="AM93" s="258"/>
      <c r="AN93" s="258"/>
      <c r="AO93" s="258"/>
      <c r="AP93" s="258"/>
      <c r="AQ93" s="258"/>
      <c r="AR93" s="258"/>
      <c r="AS93" s="258"/>
      <c r="AT93" s="258"/>
      <c r="AU93" s="258"/>
      <c r="AV93" s="258"/>
      <c r="AW93" s="258"/>
      <c r="AX93" s="258"/>
      <c r="AY93" s="258"/>
      <c r="AZ93" s="258"/>
      <c r="BA93" s="258"/>
      <c r="BB93" s="258"/>
      <c r="BC93" s="258"/>
      <c r="BD93" s="258"/>
      <c r="BE93" s="263"/>
      <c r="BF93" s="263"/>
      <c r="BG93" s="263"/>
      <c r="BH93" s="263"/>
      <c r="BI93" s="263"/>
      <c r="BJ93" s="263"/>
      <c r="BK93" s="263"/>
    </row>
    <row r="94" spans="1:67" s="254" customFormat="1" ht="21" customHeight="1">
      <c r="A94" s="273"/>
      <c r="B94" s="274"/>
      <c r="C94" s="274"/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58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75"/>
      <c r="AA94" s="275"/>
      <c r="AB94" s="271"/>
      <c r="AC94" s="271"/>
      <c r="AD94" s="271"/>
      <c r="AE94" s="271"/>
      <c r="AF94" s="271"/>
      <c r="AG94" s="258"/>
      <c r="AH94" s="258"/>
      <c r="AI94" s="258"/>
      <c r="AJ94" s="258"/>
      <c r="AK94" s="258"/>
      <c r="AL94" s="258"/>
      <c r="AM94" s="258"/>
      <c r="AN94" s="258"/>
      <c r="AO94" s="258"/>
      <c r="AP94" s="258"/>
      <c r="AQ94" s="258"/>
      <c r="AR94" s="258"/>
      <c r="AS94" s="258"/>
      <c r="AT94" s="258"/>
      <c r="AU94" s="258"/>
      <c r="AV94" s="258"/>
      <c r="AW94" s="258"/>
      <c r="AX94" s="258"/>
      <c r="AY94" s="258"/>
      <c r="AZ94" s="258"/>
      <c r="BA94" s="258"/>
      <c r="BB94" s="258"/>
      <c r="BC94" s="258"/>
      <c r="BD94" s="258"/>
      <c r="BE94" s="236"/>
      <c r="BF94" s="236"/>
      <c r="BG94" s="236"/>
      <c r="BH94" s="236"/>
      <c r="BI94" s="236"/>
      <c r="BJ94" s="236"/>
      <c r="BK94" s="236"/>
    </row>
    <row r="95" spans="1:67" s="254" customFormat="1" ht="21" customHeight="1">
      <c r="A95" s="273"/>
      <c r="B95" s="276"/>
      <c r="C95" s="276"/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58"/>
      <c r="U95" s="258"/>
      <c r="V95" s="258"/>
      <c r="W95" s="258"/>
      <c r="X95" s="258"/>
      <c r="Y95" s="258"/>
      <c r="Z95" s="275"/>
      <c r="AA95" s="275"/>
      <c r="AB95" s="271"/>
      <c r="AC95" s="271"/>
      <c r="AD95" s="271"/>
      <c r="AE95" s="271"/>
      <c r="AF95" s="271"/>
      <c r="AG95" s="258"/>
      <c r="AH95" s="258"/>
      <c r="AI95" s="258"/>
      <c r="AJ95" s="258"/>
      <c r="AK95" s="258"/>
      <c r="AL95" s="258"/>
      <c r="AM95" s="258"/>
      <c r="AN95" s="258"/>
      <c r="AO95" s="258"/>
      <c r="AP95" s="258"/>
      <c r="AQ95" s="258"/>
      <c r="AR95" s="258"/>
      <c r="AS95" s="258"/>
      <c r="AT95" s="258"/>
      <c r="AU95" s="258"/>
      <c r="AV95" s="258"/>
      <c r="AW95" s="258"/>
      <c r="AX95" s="258"/>
      <c r="AY95" s="258"/>
      <c r="AZ95" s="258"/>
      <c r="BA95" s="258"/>
      <c r="BB95" s="258"/>
      <c r="BC95" s="258"/>
      <c r="BD95" s="258"/>
      <c r="BE95" s="236"/>
      <c r="BF95" s="236"/>
      <c r="BG95" s="236"/>
      <c r="BH95" s="236"/>
      <c r="BI95" s="236"/>
      <c r="BJ95" s="236"/>
      <c r="BK95" s="236"/>
    </row>
    <row r="96" spans="1:67" s="254" customFormat="1" ht="21" customHeight="1">
      <c r="A96" s="273"/>
      <c r="B96" s="276"/>
      <c r="C96" s="276"/>
      <c r="D96" s="276"/>
      <c r="E96" s="276"/>
      <c r="F96" s="276"/>
      <c r="G96" s="276"/>
      <c r="H96" s="276"/>
      <c r="I96" s="276"/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58"/>
      <c r="U96" s="258"/>
      <c r="V96" s="258"/>
      <c r="W96" s="258"/>
      <c r="X96" s="258"/>
      <c r="Y96" s="258"/>
      <c r="Z96" s="275"/>
      <c r="AA96" s="275"/>
      <c r="AB96" s="271"/>
      <c r="AC96" s="271"/>
      <c r="AD96" s="271"/>
      <c r="AE96" s="271"/>
      <c r="AF96" s="271"/>
      <c r="AG96" s="258"/>
      <c r="AH96" s="258"/>
      <c r="AI96" s="258"/>
      <c r="AJ96" s="258"/>
      <c r="AK96" s="258"/>
      <c r="AL96" s="258"/>
      <c r="AM96" s="258"/>
      <c r="AN96" s="258"/>
      <c r="AO96" s="258"/>
      <c r="AP96" s="258"/>
      <c r="AQ96" s="258"/>
      <c r="AR96" s="258"/>
      <c r="AS96" s="258"/>
      <c r="AT96" s="258"/>
      <c r="AU96" s="258"/>
      <c r="AV96" s="258"/>
      <c r="AW96" s="258"/>
      <c r="AX96" s="258"/>
      <c r="AY96" s="258"/>
      <c r="AZ96" s="258"/>
      <c r="BA96" s="258"/>
      <c r="BB96" s="258"/>
      <c r="BC96" s="258"/>
      <c r="BD96" s="258"/>
      <c r="BE96" s="236"/>
      <c r="BF96" s="236"/>
      <c r="BG96" s="236"/>
      <c r="BH96" s="236"/>
      <c r="BI96" s="236"/>
      <c r="BJ96" s="236"/>
      <c r="BK96" s="236"/>
    </row>
    <row r="97" spans="1:63" s="185" customFormat="1" ht="21" customHeight="1">
      <c r="A97" s="273"/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58"/>
      <c r="R97" s="258"/>
      <c r="S97" s="258"/>
      <c r="T97" s="258"/>
      <c r="U97" s="258"/>
      <c r="V97" s="258"/>
      <c r="W97" s="258"/>
      <c r="X97" s="258"/>
      <c r="Y97" s="258"/>
      <c r="Z97" s="275"/>
      <c r="AA97" s="275"/>
      <c r="AB97" s="271"/>
      <c r="AC97" s="271"/>
      <c r="AD97" s="271"/>
      <c r="AE97" s="271"/>
      <c r="AF97" s="271"/>
      <c r="AG97" s="258"/>
      <c r="AH97" s="258"/>
      <c r="AI97" s="258"/>
      <c r="AJ97" s="258"/>
      <c r="AK97" s="258"/>
      <c r="AL97" s="258"/>
      <c r="AM97" s="258"/>
      <c r="AN97" s="258"/>
      <c r="AO97" s="258"/>
      <c r="AP97" s="258"/>
      <c r="AQ97" s="258"/>
      <c r="AR97" s="258"/>
      <c r="AS97" s="258"/>
      <c r="AT97" s="258"/>
      <c r="AU97" s="258"/>
      <c r="AV97" s="258"/>
      <c r="AW97" s="258"/>
      <c r="AX97" s="258"/>
      <c r="AY97" s="258"/>
      <c r="AZ97" s="258"/>
      <c r="BA97" s="258"/>
      <c r="BB97" s="258"/>
      <c r="BC97" s="258"/>
      <c r="BD97" s="258"/>
      <c r="BE97" s="236"/>
      <c r="BF97" s="236"/>
      <c r="BG97" s="236"/>
      <c r="BH97" s="236"/>
      <c r="BI97" s="236"/>
      <c r="BJ97" s="236"/>
      <c r="BK97" s="236"/>
    </row>
    <row r="98" spans="1:63" s="185" customFormat="1" ht="15.75" customHeight="1"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9"/>
      <c r="U98" s="279"/>
      <c r="V98" s="279"/>
      <c r="W98" s="279"/>
      <c r="X98" s="279"/>
      <c r="Y98" s="279"/>
      <c r="Z98" s="279"/>
      <c r="AA98" s="279"/>
      <c r="AB98" s="279"/>
      <c r="AC98" s="280"/>
      <c r="AD98" s="280"/>
      <c r="AE98" s="280"/>
      <c r="AF98" s="280"/>
    </row>
    <row r="99" spans="1:63" s="254" customFormat="1" ht="15.75" customHeight="1">
      <c r="A99" s="185"/>
      <c r="B99" s="278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81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185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</row>
    <row r="100" spans="1:63" s="254" customFormat="1" ht="18.75" customHeight="1">
      <c r="A100" s="282"/>
      <c r="B100" s="278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83"/>
      <c r="W100" s="271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51"/>
      <c r="AH100" s="251"/>
      <c r="AI100" s="251"/>
      <c r="AJ100" s="251"/>
      <c r="AK100" s="251"/>
      <c r="AL100" s="240"/>
      <c r="AM100" s="240"/>
      <c r="AN100" s="240"/>
      <c r="AO100" s="285"/>
      <c r="AP100" s="285"/>
      <c r="AQ100" s="285"/>
      <c r="AT100" s="248"/>
      <c r="AU100" s="248"/>
      <c r="AV100" s="248"/>
      <c r="AW100" s="248"/>
      <c r="AX100" s="248"/>
      <c r="AY100" s="248"/>
      <c r="AZ100" s="248"/>
      <c r="BA100" s="248"/>
      <c r="BB100" s="248"/>
      <c r="BC100" s="248"/>
      <c r="BD100" s="248"/>
      <c r="BE100" s="248"/>
      <c r="BF100" s="248"/>
      <c r="BG100" s="248"/>
      <c r="BH100" s="248"/>
      <c r="BI100" s="248"/>
      <c r="BJ100" s="248"/>
    </row>
    <row r="101" spans="1:63" s="254" customFormat="1" ht="18" customHeight="1">
      <c r="A101" s="286"/>
      <c r="B101" s="278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83"/>
      <c r="W101" s="287"/>
      <c r="X101" s="288"/>
      <c r="Y101" s="288"/>
      <c r="Z101" s="288"/>
      <c r="AA101" s="288"/>
      <c r="AB101" s="288"/>
      <c r="AC101" s="288"/>
      <c r="AD101" s="288"/>
      <c r="AE101" s="288"/>
      <c r="AF101" s="288"/>
      <c r="AG101" s="289"/>
      <c r="AH101" s="289"/>
      <c r="AI101" s="289"/>
      <c r="AJ101" s="289"/>
      <c r="AK101" s="289"/>
      <c r="AL101" s="290"/>
      <c r="AM101" s="290"/>
      <c r="AN101" s="290"/>
      <c r="AO101" s="209"/>
      <c r="AP101" s="209"/>
      <c r="AQ101" s="209"/>
      <c r="AT101" s="291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3"/>
      <c r="BG101" s="293"/>
      <c r="BH101" s="293"/>
      <c r="BI101" s="293"/>
      <c r="BJ101" s="293"/>
    </row>
    <row r="102" spans="1:63" s="254" customFormat="1" ht="18" customHeight="1">
      <c r="A102" s="286"/>
      <c r="T102" s="294"/>
      <c r="W102" s="295"/>
      <c r="X102" s="288"/>
      <c r="Y102" s="288"/>
      <c r="Z102" s="288"/>
      <c r="AA102" s="288"/>
      <c r="AB102" s="288"/>
      <c r="AC102" s="288"/>
      <c r="AD102" s="288"/>
      <c r="AE102" s="288"/>
      <c r="AF102" s="288"/>
      <c r="AG102" s="289"/>
      <c r="AH102" s="289"/>
      <c r="AI102" s="289"/>
      <c r="AJ102" s="289"/>
      <c r="AK102" s="289"/>
      <c r="AL102" s="290"/>
      <c r="AM102" s="290"/>
      <c r="AN102" s="290"/>
      <c r="AO102" s="209"/>
      <c r="AP102" s="209"/>
      <c r="AQ102" s="209"/>
      <c r="AT102" s="291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3"/>
      <c r="BG102" s="293"/>
      <c r="BH102" s="293"/>
      <c r="BI102" s="293"/>
      <c r="BJ102" s="293"/>
    </row>
    <row r="103" spans="1:63" s="254" customFormat="1" ht="15.75" customHeight="1">
      <c r="A103" s="286"/>
      <c r="T103" s="294"/>
      <c r="AT103" s="291"/>
      <c r="AU103" s="296"/>
      <c r="AV103" s="296"/>
      <c r="AW103" s="296"/>
      <c r="AX103" s="296"/>
      <c r="AY103" s="296"/>
      <c r="AZ103" s="296"/>
      <c r="BA103" s="296"/>
      <c r="BB103" s="296"/>
      <c r="BC103" s="296"/>
      <c r="BD103" s="296"/>
      <c r="BE103" s="296"/>
      <c r="BF103" s="297"/>
      <c r="BG103" s="297"/>
      <c r="BH103" s="297"/>
      <c r="BI103" s="297"/>
      <c r="BJ103" s="297"/>
    </row>
    <row r="104" spans="1:63" s="254" customFormat="1" ht="18" customHeight="1">
      <c r="A104" s="286"/>
      <c r="B104" s="298"/>
      <c r="C104" s="299"/>
      <c r="D104" s="299"/>
      <c r="E104" s="299"/>
      <c r="F104" s="299"/>
      <c r="G104" s="299"/>
      <c r="H104" s="299"/>
      <c r="I104" s="299"/>
      <c r="J104" s="299"/>
      <c r="K104" s="300"/>
      <c r="L104" s="300"/>
      <c r="M104" s="300"/>
      <c r="N104" s="300"/>
      <c r="O104" s="301"/>
      <c r="P104" s="298"/>
      <c r="Q104" s="302"/>
      <c r="R104" s="302"/>
      <c r="S104" s="302"/>
      <c r="T104" s="302"/>
      <c r="U104" s="303"/>
      <c r="V104" s="70"/>
      <c r="AT104" s="304"/>
      <c r="AU104" s="286"/>
      <c r="AV104" s="305"/>
      <c r="AX104" s="304"/>
      <c r="AY104" s="304"/>
      <c r="AZ104" s="304"/>
      <c r="BA104" s="304"/>
      <c r="BB104" s="304"/>
      <c r="BC104" s="304"/>
      <c r="BD104" s="304"/>
      <c r="BE104" s="304"/>
      <c r="BF104" s="304"/>
      <c r="BG104" s="304"/>
      <c r="BH104" s="306"/>
      <c r="BI104" s="62"/>
      <c r="BJ104" s="62"/>
      <c r="BK104" s="62"/>
    </row>
    <row r="105" spans="1:63" s="254" customFormat="1" ht="16.5" customHeight="1">
      <c r="A105" s="286"/>
      <c r="B105" s="298"/>
      <c r="C105" s="299"/>
      <c r="D105" s="299"/>
      <c r="E105" s="299"/>
      <c r="F105" s="299"/>
      <c r="G105" s="300"/>
      <c r="H105" s="300"/>
      <c r="I105" s="300"/>
      <c r="J105" s="300"/>
      <c r="K105" s="300"/>
      <c r="L105" s="300"/>
      <c r="M105" s="293"/>
      <c r="N105" s="300"/>
      <c r="O105" s="307"/>
      <c r="P105" s="308"/>
      <c r="Q105" s="70"/>
      <c r="R105" s="70"/>
      <c r="S105" s="309"/>
      <c r="T105" s="310"/>
      <c r="U105" s="311"/>
      <c r="V105" s="70"/>
      <c r="AR105" s="312"/>
      <c r="AS105" s="312"/>
      <c r="AT105" s="312"/>
      <c r="AU105" s="312"/>
      <c r="AV105" s="312"/>
      <c r="AW105" s="312"/>
      <c r="AX105" s="312"/>
      <c r="AY105" s="312"/>
      <c r="AZ105" s="312"/>
      <c r="BA105" s="312"/>
      <c r="BB105" s="312"/>
      <c r="BC105" s="312"/>
      <c r="BD105" s="312"/>
      <c r="BE105" s="312"/>
      <c r="BF105" s="312"/>
      <c r="BG105" s="312"/>
      <c r="BH105" s="312"/>
      <c r="BI105" s="312"/>
      <c r="BJ105" s="312"/>
      <c r="BK105" s="312"/>
    </row>
    <row r="106" spans="1:63" s="254" customFormat="1" ht="15" customHeight="1">
      <c r="A106" s="286"/>
      <c r="B106" s="313"/>
      <c r="C106" s="70"/>
      <c r="D106" s="300"/>
      <c r="E106" s="300"/>
      <c r="F106" s="300"/>
      <c r="G106" s="300"/>
      <c r="H106" s="300"/>
      <c r="I106" s="300"/>
      <c r="J106" s="300"/>
      <c r="K106" s="300"/>
      <c r="L106" s="300"/>
      <c r="M106" s="300"/>
      <c r="N106" s="300"/>
      <c r="O106" s="307"/>
      <c r="P106" s="309"/>
      <c r="Q106" s="309"/>
      <c r="R106" s="309"/>
      <c r="S106" s="309"/>
      <c r="T106" s="310"/>
      <c r="U106" s="314"/>
      <c r="V106" s="294"/>
      <c r="W106" s="294"/>
      <c r="X106" s="315"/>
      <c r="Y106" s="315"/>
      <c r="Z106" s="316"/>
      <c r="AA106" s="317"/>
      <c r="AB106" s="317"/>
      <c r="AC106" s="317"/>
      <c r="AD106" s="317"/>
      <c r="AE106" s="317"/>
      <c r="AF106" s="317"/>
      <c r="AG106" s="317"/>
      <c r="AH106" s="317"/>
      <c r="AI106" s="317"/>
      <c r="AJ106" s="318"/>
      <c r="AK106" s="319"/>
      <c r="AL106" s="319"/>
      <c r="AM106" s="319"/>
      <c r="AN106" s="319"/>
      <c r="AO106" s="320"/>
      <c r="AP106" s="321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</row>
    <row r="107" spans="1:63" s="254" customFormat="1" ht="16.5" customHeight="1">
      <c r="A107" s="286"/>
      <c r="B107" s="298"/>
      <c r="C107" s="299"/>
      <c r="D107" s="299"/>
      <c r="E107" s="299"/>
      <c r="F107" s="299"/>
      <c r="G107" s="299"/>
      <c r="H107" s="299"/>
      <c r="I107" s="299"/>
      <c r="J107" s="299"/>
      <c r="K107" s="300"/>
      <c r="L107" s="300"/>
      <c r="M107" s="300"/>
      <c r="N107" s="300"/>
      <c r="O107" s="301"/>
      <c r="P107" s="298"/>
      <c r="Q107" s="302"/>
      <c r="R107" s="302"/>
      <c r="S107" s="302"/>
      <c r="T107" s="302"/>
      <c r="U107" s="322"/>
      <c r="V107" s="294"/>
      <c r="W107" s="294"/>
      <c r="X107" s="315"/>
      <c r="Y107" s="315"/>
      <c r="Z107" s="316"/>
      <c r="AA107" s="317"/>
      <c r="AB107" s="317"/>
      <c r="AC107" s="317"/>
      <c r="AD107" s="317"/>
      <c r="AE107" s="317"/>
      <c r="AF107" s="317"/>
      <c r="AG107" s="317"/>
      <c r="AH107" s="317"/>
      <c r="AI107" s="317"/>
      <c r="AJ107" s="318"/>
      <c r="AK107" s="319"/>
      <c r="AL107" s="319"/>
      <c r="AM107" s="319"/>
      <c r="AN107" s="319"/>
      <c r="AO107" s="320"/>
      <c r="AP107" s="321"/>
      <c r="AR107" s="70"/>
      <c r="AS107" s="70"/>
      <c r="AT107" s="313"/>
      <c r="AU107" s="313"/>
      <c r="AV107" s="313"/>
      <c r="AW107" s="313"/>
      <c r="AX107" s="313"/>
      <c r="AY107" s="313"/>
      <c r="AZ107" s="323"/>
      <c r="BA107" s="323"/>
      <c r="BB107" s="324"/>
      <c r="BC107" s="324"/>
      <c r="BD107" s="325"/>
      <c r="BE107" s="326"/>
      <c r="BF107" s="302"/>
      <c r="BG107" s="302"/>
      <c r="BH107" s="302"/>
      <c r="BI107" s="302"/>
      <c r="BJ107" s="70"/>
      <c r="BK107" s="70"/>
    </row>
    <row r="108" spans="1:63" s="254" customFormat="1" ht="16.5" customHeight="1">
      <c r="A108" s="286"/>
      <c r="B108" s="298"/>
      <c r="C108" s="327"/>
      <c r="D108" s="327"/>
      <c r="E108" s="327"/>
      <c r="F108" s="327"/>
      <c r="G108" s="300"/>
      <c r="H108" s="300"/>
      <c r="I108" s="300"/>
      <c r="J108" s="300"/>
      <c r="K108" s="300"/>
      <c r="L108" s="300"/>
      <c r="M108" s="293"/>
      <c r="N108" s="300"/>
      <c r="O108" s="307"/>
      <c r="P108" s="308"/>
      <c r="Q108" s="70"/>
      <c r="R108" s="70"/>
      <c r="S108" s="309"/>
      <c r="T108" s="70"/>
      <c r="U108" s="314"/>
      <c r="V108" s="294"/>
      <c r="W108" s="294"/>
      <c r="X108" s="315"/>
      <c r="Y108" s="315"/>
      <c r="Z108" s="316"/>
      <c r="AA108" s="317"/>
      <c r="AB108" s="317"/>
      <c r="AC108" s="317"/>
      <c r="AD108" s="317"/>
      <c r="AE108" s="317"/>
      <c r="AF108" s="317"/>
      <c r="AG108" s="317"/>
      <c r="AH108" s="317"/>
      <c r="AI108" s="317"/>
      <c r="AJ108" s="318"/>
      <c r="AK108" s="319"/>
      <c r="AL108" s="319"/>
      <c r="AM108" s="319"/>
      <c r="AN108" s="319"/>
      <c r="AO108" s="320"/>
      <c r="AP108" s="321"/>
      <c r="AR108" s="70"/>
      <c r="AS108" s="70"/>
      <c r="AT108" s="313"/>
      <c r="AU108" s="313"/>
      <c r="AV108" s="313"/>
      <c r="AW108" s="313"/>
      <c r="AX108" s="313"/>
      <c r="AY108" s="313"/>
      <c r="AZ108" s="70"/>
      <c r="BA108" s="70"/>
      <c r="BB108" s="293"/>
      <c r="BC108" s="70"/>
      <c r="BD108" s="309"/>
      <c r="BE108" s="70"/>
      <c r="BF108" s="70"/>
      <c r="BG108" s="70"/>
      <c r="BH108" s="70"/>
      <c r="BI108" s="328"/>
      <c r="BJ108" s="70"/>
      <c r="BK108" s="70"/>
    </row>
    <row r="109" spans="1:63" s="254" customFormat="1" ht="15" customHeight="1">
      <c r="A109" s="286"/>
      <c r="B109" s="313"/>
      <c r="C109" s="70"/>
      <c r="D109" s="300"/>
      <c r="E109" s="300"/>
      <c r="F109" s="300"/>
      <c r="G109" s="300"/>
      <c r="H109" s="300"/>
      <c r="I109" s="300"/>
      <c r="J109" s="300"/>
      <c r="K109" s="300"/>
      <c r="L109" s="300"/>
      <c r="M109" s="300"/>
      <c r="N109" s="300"/>
      <c r="O109" s="307"/>
      <c r="P109" s="309"/>
      <c r="Q109" s="309"/>
      <c r="R109" s="309"/>
      <c r="S109" s="309"/>
      <c r="T109" s="70"/>
      <c r="U109" s="314"/>
      <c r="V109" s="294"/>
      <c r="W109" s="294"/>
      <c r="X109" s="315"/>
      <c r="Y109" s="315"/>
      <c r="Z109" s="316"/>
      <c r="AA109" s="317"/>
      <c r="AB109" s="317"/>
      <c r="AC109" s="317"/>
      <c r="AD109" s="317"/>
      <c r="AE109" s="317"/>
      <c r="AF109" s="317"/>
      <c r="AG109" s="317"/>
      <c r="AH109" s="317"/>
      <c r="AI109" s="317"/>
      <c r="AJ109" s="318"/>
      <c r="AK109" s="319"/>
      <c r="AL109" s="319"/>
      <c r="AM109" s="319"/>
      <c r="AN109" s="319"/>
      <c r="AO109" s="320"/>
      <c r="AP109" s="321"/>
      <c r="AR109" s="70"/>
      <c r="AS109" s="70"/>
      <c r="AT109" s="313"/>
      <c r="AU109" s="313"/>
      <c r="AV109" s="313"/>
      <c r="AW109" s="313"/>
      <c r="AX109" s="313"/>
      <c r="AY109" s="313"/>
      <c r="AZ109" s="323"/>
      <c r="BA109" s="323"/>
      <c r="BB109" s="324"/>
      <c r="BC109" s="324"/>
      <c r="BD109" s="325"/>
      <c r="BE109" s="324"/>
      <c r="BF109" s="324"/>
      <c r="BG109" s="325"/>
      <c r="BH109" s="70"/>
      <c r="BI109" s="328"/>
      <c r="BJ109" s="70"/>
      <c r="BK109" s="70"/>
    </row>
    <row r="110" spans="1:63" s="254" customFormat="1" ht="16.5" customHeight="1">
      <c r="A110" s="286"/>
      <c r="B110" s="298"/>
      <c r="C110" s="327"/>
      <c r="D110" s="327"/>
      <c r="E110" s="327"/>
      <c r="F110" s="327"/>
      <c r="G110" s="327"/>
      <c r="H110" s="327"/>
      <c r="I110" s="327"/>
      <c r="J110" s="327"/>
      <c r="K110" s="300"/>
      <c r="L110" s="300"/>
      <c r="M110" s="300"/>
      <c r="N110" s="300"/>
      <c r="O110" s="301"/>
      <c r="P110" s="298"/>
      <c r="Q110" s="298"/>
      <c r="R110" s="298"/>
      <c r="S110" s="301"/>
      <c r="T110" s="301"/>
      <c r="U110" s="329"/>
      <c r="V110" s="294"/>
      <c r="W110" s="294"/>
      <c r="X110" s="315"/>
      <c r="Y110" s="315"/>
      <c r="Z110" s="316"/>
      <c r="AA110" s="317"/>
      <c r="AB110" s="317"/>
      <c r="AC110" s="317"/>
      <c r="AD110" s="317"/>
      <c r="AE110" s="317"/>
      <c r="AF110" s="317"/>
      <c r="AG110" s="317"/>
      <c r="AH110" s="317"/>
      <c r="AI110" s="317"/>
      <c r="AJ110" s="318"/>
      <c r="AK110" s="319"/>
      <c r="AL110" s="319"/>
      <c r="AM110" s="319"/>
      <c r="AN110" s="319"/>
      <c r="AO110" s="320"/>
      <c r="AP110" s="321"/>
      <c r="AR110" s="70"/>
      <c r="AS110" s="70"/>
      <c r="AT110" s="298"/>
      <c r="AU110" s="299"/>
      <c r="AV110" s="299"/>
      <c r="AW110" s="299"/>
      <c r="AX110" s="299"/>
      <c r="AY110" s="299"/>
      <c r="AZ110" s="70"/>
      <c r="BA110" s="70"/>
      <c r="BB110" s="70"/>
      <c r="BC110" s="70"/>
      <c r="BD110" s="325"/>
      <c r="BE110" s="307"/>
      <c r="BF110" s="330"/>
      <c r="BG110" s="330"/>
      <c r="BH110" s="330"/>
      <c r="BI110" s="330"/>
      <c r="BJ110" s="70"/>
      <c r="BK110" s="70"/>
    </row>
    <row r="111" spans="1:63" s="254" customFormat="1" ht="15.75" customHeight="1">
      <c r="A111" s="286"/>
      <c r="B111" s="331"/>
      <c r="C111" s="313"/>
      <c r="D111" s="300"/>
      <c r="E111" s="300"/>
      <c r="F111" s="300"/>
      <c r="G111" s="300"/>
      <c r="H111" s="300"/>
      <c r="I111" s="300"/>
      <c r="J111" s="300"/>
      <c r="K111" s="300"/>
      <c r="L111" s="300"/>
      <c r="M111" s="293"/>
      <c r="N111" s="300"/>
      <c r="O111" s="308"/>
      <c r="P111" s="308"/>
      <c r="Q111" s="70"/>
      <c r="R111" s="70"/>
      <c r="S111" s="309"/>
      <c r="T111" s="70"/>
      <c r="U111" s="294"/>
      <c r="V111" s="294"/>
      <c r="W111" s="294"/>
      <c r="X111" s="315"/>
      <c r="Y111" s="315"/>
      <c r="Z111" s="316"/>
      <c r="AA111" s="316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05"/>
      <c r="AL111" s="305"/>
      <c r="AM111" s="304"/>
      <c r="AN111" s="286"/>
      <c r="AO111" s="286"/>
      <c r="AP111" s="304"/>
      <c r="AR111" s="70"/>
      <c r="AS111" s="70"/>
      <c r="AT111" s="70"/>
      <c r="AU111" s="292"/>
      <c r="AV111" s="70"/>
      <c r="AW111" s="70"/>
      <c r="AX111" s="293"/>
      <c r="AY111" s="70"/>
      <c r="AZ111" s="70"/>
      <c r="BA111" s="70"/>
      <c r="BB111" s="293"/>
      <c r="BC111" s="293"/>
      <c r="BD111" s="309"/>
      <c r="BE111" s="70"/>
      <c r="BF111" s="70"/>
      <c r="BG111" s="70"/>
      <c r="BH111" s="70"/>
      <c r="BI111" s="309"/>
      <c r="BJ111" s="70"/>
      <c r="BK111" s="70"/>
    </row>
    <row r="112" spans="1:63" ht="17.399999999999999"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293"/>
      <c r="S112" s="293"/>
      <c r="T112" s="70"/>
      <c r="U112" s="56"/>
      <c r="V112" s="56"/>
      <c r="W112" s="56"/>
      <c r="X112" s="56"/>
      <c r="Y112" s="56"/>
      <c r="AR112" s="70"/>
      <c r="AS112" s="70"/>
      <c r="AT112" s="70"/>
      <c r="AU112" s="70"/>
      <c r="AV112" s="70"/>
      <c r="AW112" s="70"/>
      <c r="AX112" s="332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</row>
    <row r="113" spans="2:63" ht="21">
      <c r="B113" s="333"/>
      <c r="C113" s="334"/>
      <c r="D113" s="334"/>
      <c r="E113" s="334"/>
      <c r="F113" s="334"/>
      <c r="G113" s="333"/>
      <c r="H113" s="333"/>
      <c r="I113" s="70"/>
      <c r="J113" s="70"/>
      <c r="K113" s="70"/>
      <c r="L113" s="70"/>
      <c r="M113" s="70"/>
      <c r="N113" s="70"/>
      <c r="O113" s="70"/>
      <c r="P113" s="335"/>
      <c r="Q113" s="335"/>
      <c r="R113" s="336"/>
      <c r="S113" s="336"/>
      <c r="T113" s="336"/>
      <c r="Z113" s="56"/>
      <c r="AA113" s="56"/>
      <c r="AB113" s="56"/>
      <c r="AC113" s="56"/>
      <c r="AD113" s="56"/>
      <c r="AE113" s="56"/>
      <c r="AQ113" s="332"/>
      <c r="AX113" s="185"/>
      <c r="AY113" s="185"/>
      <c r="AZ113" s="185"/>
      <c r="BA113" s="185"/>
      <c r="BB113" s="185"/>
      <c r="BC113" s="185"/>
      <c r="BD113" s="185"/>
      <c r="BE113" s="185"/>
      <c r="BF113" s="185"/>
      <c r="BG113" s="337"/>
      <c r="BH113" s="185"/>
      <c r="BI113" s="185"/>
      <c r="BJ113" s="185"/>
      <c r="BK113" s="185"/>
    </row>
    <row r="114" spans="2:63" ht="17.399999999999999">
      <c r="B114" s="332"/>
      <c r="C114" s="332"/>
      <c r="D114" s="332"/>
      <c r="E114" s="332"/>
      <c r="F114" s="332"/>
      <c r="G114" s="332"/>
      <c r="H114" s="332"/>
      <c r="I114" s="332"/>
      <c r="J114" s="332"/>
      <c r="K114" s="70"/>
      <c r="L114" s="70"/>
      <c r="M114" s="70"/>
      <c r="N114" s="71"/>
      <c r="O114" s="71"/>
      <c r="P114" s="70"/>
      <c r="Q114" s="70"/>
      <c r="R114" s="70"/>
      <c r="S114" s="70"/>
      <c r="T114" s="70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X114" s="70"/>
      <c r="BA114" s="70"/>
      <c r="BD114" s="338"/>
      <c r="BG114" s="338"/>
      <c r="BH114" s="338"/>
      <c r="BI114" s="338"/>
      <c r="BK114" s="338"/>
    </row>
    <row r="115" spans="2:63" ht="17.399999999999999">
      <c r="B115" s="332"/>
      <c r="C115" s="332"/>
      <c r="D115" s="332"/>
      <c r="E115" s="332"/>
      <c r="F115" s="332"/>
      <c r="G115" s="332"/>
      <c r="H115" s="332"/>
      <c r="I115" s="332"/>
      <c r="J115" s="332"/>
      <c r="K115" s="70"/>
      <c r="L115" s="70"/>
      <c r="M115" s="70"/>
      <c r="N115" s="332"/>
      <c r="O115" s="332"/>
      <c r="P115" s="70"/>
      <c r="Q115" s="70"/>
      <c r="R115" s="293"/>
      <c r="S115" s="293"/>
      <c r="T115" s="70"/>
      <c r="U115" s="56"/>
      <c r="V115" s="56"/>
      <c r="W115" s="56"/>
      <c r="X115" s="56"/>
      <c r="Y115" s="56"/>
    </row>
    <row r="116" spans="2:63" ht="17.399999999999999">
      <c r="B116" s="300"/>
      <c r="C116" s="300"/>
      <c r="D116" s="300"/>
      <c r="E116" s="300"/>
      <c r="F116" s="301"/>
      <c r="G116" s="309"/>
      <c r="H116" s="309"/>
      <c r="I116" s="309"/>
      <c r="J116" s="325"/>
      <c r="K116" s="325"/>
      <c r="L116" s="303"/>
      <c r="M116" s="70"/>
      <c r="N116" s="70"/>
      <c r="O116" s="70"/>
      <c r="P116" s="335"/>
      <c r="Q116" s="335"/>
      <c r="R116" s="336"/>
      <c r="S116" s="336"/>
      <c r="T116" s="336"/>
      <c r="AX116" s="332"/>
      <c r="AZ116" s="339"/>
    </row>
    <row r="117" spans="2:63" ht="17.399999999999999">
      <c r="B117" s="300"/>
      <c r="C117" s="293"/>
      <c r="D117" s="300"/>
      <c r="E117" s="300"/>
      <c r="F117" s="308"/>
      <c r="G117" s="308"/>
      <c r="H117" s="70"/>
      <c r="I117" s="70"/>
      <c r="J117" s="309"/>
      <c r="K117" s="70"/>
      <c r="L117" s="310"/>
      <c r="M117" s="70"/>
      <c r="N117" s="71"/>
      <c r="O117" s="71"/>
      <c r="P117" s="335"/>
      <c r="Q117" s="335"/>
      <c r="R117" s="336"/>
      <c r="S117" s="336"/>
      <c r="T117" s="336"/>
      <c r="AZ117" s="339"/>
      <c r="BG117" s="339"/>
    </row>
    <row r="118" spans="2:63" ht="17.399999999999999"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1"/>
      <c r="O118" s="71"/>
      <c r="P118" s="335"/>
      <c r="Q118" s="335"/>
      <c r="R118" s="336"/>
      <c r="S118" s="336"/>
      <c r="T118" s="336"/>
    </row>
    <row r="120" spans="2:63">
      <c r="AY120" s="339"/>
      <c r="AZ120" s="339"/>
    </row>
  </sheetData>
  <sheetProtection password="CA56" sheet="1" objects="1" scenarios="1"/>
  <mergeCells count="103">
    <mergeCell ref="A41:B42"/>
    <mergeCell ref="A47:B47"/>
    <mergeCell ref="A46:B46"/>
    <mergeCell ref="A45:B45"/>
    <mergeCell ref="A44:B44"/>
    <mergeCell ref="Y7:AC7"/>
    <mergeCell ref="A43:B43"/>
    <mergeCell ref="K43:M43"/>
    <mergeCell ref="C44:D44"/>
    <mergeCell ref="E44:G44"/>
    <mergeCell ref="C41:D42"/>
    <mergeCell ref="E41:G42"/>
    <mergeCell ref="H41:J42"/>
    <mergeCell ref="K41:M42"/>
    <mergeCell ref="N43:P43"/>
    <mergeCell ref="Q43:T43"/>
    <mergeCell ref="C43:D43"/>
    <mergeCell ref="E43:G43"/>
    <mergeCell ref="H43:J43"/>
    <mergeCell ref="H44:J44"/>
    <mergeCell ref="K44:M44"/>
    <mergeCell ref="N44:P44"/>
    <mergeCell ref="E46:G46"/>
    <mergeCell ref="K47:M47"/>
    <mergeCell ref="AD7:AE7"/>
    <mergeCell ref="AF7:AV7"/>
    <mergeCell ref="F23:J23"/>
    <mergeCell ref="O23:S23"/>
    <mergeCell ref="K23:N23"/>
    <mergeCell ref="AF23:AJ23"/>
    <mergeCell ref="AO23:AS23"/>
    <mergeCell ref="AT1:BA1"/>
    <mergeCell ref="A3:BB3"/>
    <mergeCell ref="A4:BB4"/>
    <mergeCell ref="A5:BB5"/>
    <mergeCell ref="AQ12:AU12"/>
    <mergeCell ref="B23:E23"/>
    <mergeCell ref="Z12:AA13"/>
    <mergeCell ref="AB12:AO13"/>
    <mergeCell ref="Y12:Y13"/>
    <mergeCell ref="AY23:BB23"/>
    <mergeCell ref="A23:A24"/>
    <mergeCell ref="T23:W23"/>
    <mergeCell ref="X23:AA23"/>
    <mergeCell ref="AT23:AX23"/>
    <mergeCell ref="AV24:AW24"/>
    <mergeCell ref="V14:Y14"/>
    <mergeCell ref="Y10:Y11"/>
    <mergeCell ref="AV27:AW27"/>
    <mergeCell ref="AV25:AW25"/>
    <mergeCell ref="AV26:AW26"/>
    <mergeCell ref="AT42:AX42"/>
    <mergeCell ref="Q41:T42"/>
    <mergeCell ref="AO41:AS41"/>
    <mergeCell ref="U41:W42"/>
    <mergeCell ref="N41:P42"/>
    <mergeCell ref="AV28:AW28"/>
    <mergeCell ref="AD38:AH38"/>
    <mergeCell ref="AJ41:AL42"/>
    <mergeCell ref="AJ43:AL43"/>
    <mergeCell ref="AT43:AX43"/>
    <mergeCell ref="AO43:AS43"/>
    <mergeCell ref="AC43:AF43"/>
    <mergeCell ref="AG43:AI43"/>
    <mergeCell ref="AC41:AF42"/>
    <mergeCell ref="AG41:AI42"/>
    <mergeCell ref="AO42:AS42"/>
    <mergeCell ref="AT41:AX41"/>
    <mergeCell ref="K46:M46"/>
    <mergeCell ref="AT44:AX45"/>
    <mergeCell ref="X45:Z45"/>
    <mergeCell ref="U44:W44"/>
    <mergeCell ref="X44:Z44"/>
    <mergeCell ref="Q44:T44"/>
    <mergeCell ref="N45:P45"/>
    <mergeCell ref="AO46:AS46"/>
    <mergeCell ref="AT46:AX46"/>
    <mergeCell ref="U45:W45"/>
    <mergeCell ref="AO44:AS45"/>
    <mergeCell ref="Z10:AA11"/>
    <mergeCell ref="AB10:AO11"/>
    <mergeCell ref="C46:D46"/>
    <mergeCell ref="E45:G45"/>
    <mergeCell ref="H45:J45"/>
    <mergeCell ref="H46:J46"/>
    <mergeCell ref="C45:D45"/>
    <mergeCell ref="K45:M45"/>
    <mergeCell ref="X47:Z47"/>
    <mergeCell ref="Q46:T46"/>
    <mergeCell ref="U46:W46"/>
    <mergeCell ref="X46:Z46"/>
    <mergeCell ref="Q45:T45"/>
    <mergeCell ref="U43:W43"/>
    <mergeCell ref="X43:Z43"/>
    <mergeCell ref="X41:Z42"/>
    <mergeCell ref="A21:AX21"/>
    <mergeCell ref="N47:P47"/>
    <mergeCell ref="Q47:T47"/>
    <mergeCell ref="U47:W47"/>
    <mergeCell ref="N46:P46"/>
    <mergeCell ref="C47:D47"/>
    <mergeCell ref="E47:G47"/>
    <mergeCell ref="H47:J47"/>
  </mergeCells>
  <phoneticPr fontId="29" type="noConversion"/>
  <pageMargins left="0.39370078740157483" right="0" top="0.39370078740157483" bottom="0.3937007874015748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2"/>
  <sheetViews>
    <sheetView zoomScale="40" zoomScaleNormal="40" zoomScaleSheetLayoutView="55" workbookViewId="0">
      <pane ySplit="11" topLeftCell="A31" activePane="bottomLeft" state="frozen"/>
      <selection pane="bottomLeft" activeCell="B21" sqref="B21"/>
    </sheetView>
  </sheetViews>
  <sheetFormatPr defaultColWidth="5.88671875" defaultRowHeight="27.75" customHeight="1"/>
  <cols>
    <col min="1" max="1" width="14.5546875" style="189" customWidth="1"/>
    <col min="2" max="2" width="87.5546875" style="189" customWidth="1"/>
    <col min="3" max="4" width="10.88671875" style="189" customWidth="1"/>
    <col min="5" max="5" width="11.88671875" style="189" customWidth="1"/>
    <col min="6" max="6" width="15.6640625" style="189" bestFit="1" customWidth="1"/>
    <col min="7" max="7" width="13.5546875" style="189" customWidth="1"/>
    <col min="8" max="8" width="12.5546875" style="189" customWidth="1"/>
    <col min="9" max="11" width="11.88671875" style="189" customWidth="1"/>
    <col min="12" max="12" width="13.44140625" style="189" customWidth="1"/>
    <col min="13" max="13" width="10.33203125" style="189" customWidth="1"/>
    <col min="14" max="14" width="9.33203125" style="189" customWidth="1"/>
    <col min="15" max="15" width="10.44140625" style="189" customWidth="1"/>
    <col min="16" max="16" width="10.109375" style="189" customWidth="1"/>
    <col min="17" max="17" width="9.88671875" style="189" customWidth="1"/>
    <col min="18" max="18" width="9.6640625" style="189" customWidth="1"/>
    <col min="19" max="19" width="10.5546875" style="189" customWidth="1"/>
    <col min="20" max="20" width="9.88671875" style="189" customWidth="1"/>
    <col min="21" max="21" width="10.6640625" style="189" customWidth="1"/>
    <col min="22" max="22" width="11.109375" style="189" customWidth="1"/>
    <col min="23" max="23" width="10.109375" style="189" customWidth="1"/>
    <col min="24" max="24" width="9.88671875" style="189" customWidth="1"/>
    <col min="25" max="25" width="9.6640625" style="189" customWidth="1"/>
    <col min="26" max="26" width="11.44140625" style="189" bestFit="1" customWidth="1"/>
    <col min="27" max="27" width="10" style="189" customWidth="1"/>
    <col min="28" max="28" width="9.5546875" style="189" customWidth="1"/>
    <col min="29" max="29" width="11.109375" style="189" customWidth="1"/>
    <col min="30" max="30" width="22.6640625" style="52" bestFit="1" customWidth="1"/>
    <col min="31" max="256" width="5.88671875" style="189"/>
    <col min="257" max="257" width="14.5546875" style="189" customWidth="1"/>
    <col min="258" max="258" width="87.5546875" style="189" customWidth="1"/>
    <col min="259" max="260" width="10.88671875" style="189" customWidth="1"/>
    <col min="261" max="261" width="11.88671875" style="189" customWidth="1"/>
    <col min="262" max="262" width="15.6640625" style="189" bestFit="1" customWidth="1"/>
    <col min="263" max="263" width="13.5546875" style="189" customWidth="1"/>
    <col min="264" max="264" width="12.5546875" style="189" customWidth="1"/>
    <col min="265" max="267" width="11.88671875" style="189" customWidth="1"/>
    <col min="268" max="268" width="13.44140625" style="189" customWidth="1"/>
    <col min="269" max="269" width="10.33203125" style="189" customWidth="1"/>
    <col min="270" max="270" width="9.33203125" style="189" customWidth="1"/>
    <col min="271" max="271" width="10.44140625" style="189" customWidth="1"/>
    <col min="272" max="272" width="10.109375" style="189" customWidth="1"/>
    <col min="273" max="273" width="9.88671875" style="189" customWidth="1"/>
    <col min="274" max="274" width="9.6640625" style="189" customWidth="1"/>
    <col min="275" max="275" width="10.5546875" style="189" customWidth="1"/>
    <col min="276" max="276" width="9.88671875" style="189" customWidth="1"/>
    <col min="277" max="277" width="10.6640625" style="189" customWidth="1"/>
    <col min="278" max="278" width="11.109375" style="189" customWidth="1"/>
    <col min="279" max="279" width="10.109375" style="189" customWidth="1"/>
    <col min="280" max="280" width="9.88671875" style="189" customWidth="1"/>
    <col min="281" max="281" width="9.6640625" style="189" customWidth="1"/>
    <col min="282" max="282" width="11.44140625" style="189" bestFit="1" customWidth="1"/>
    <col min="283" max="283" width="10" style="189" customWidth="1"/>
    <col min="284" max="284" width="9.5546875" style="189" customWidth="1"/>
    <col min="285" max="285" width="11.109375" style="189" customWidth="1"/>
    <col min="286" max="286" width="22.6640625" style="189" bestFit="1" customWidth="1"/>
    <col min="287" max="512" width="5.88671875" style="189"/>
    <col min="513" max="513" width="14.5546875" style="189" customWidth="1"/>
    <col min="514" max="514" width="87.5546875" style="189" customWidth="1"/>
    <col min="515" max="516" width="10.88671875" style="189" customWidth="1"/>
    <col min="517" max="517" width="11.88671875" style="189" customWidth="1"/>
    <col min="518" max="518" width="15.6640625" style="189" bestFit="1" customWidth="1"/>
    <col min="519" max="519" width="13.5546875" style="189" customWidth="1"/>
    <col min="520" max="520" width="12.5546875" style="189" customWidth="1"/>
    <col min="521" max="523" width="11.88671875" style="189" customWidth="1"/>
    <col min="524" max="524" width="13.44140625" style="189" customWidth="1"/>
    <col min="525" max="525" width="10.33203125" style="189" customWidth="1"/>
    <col min="526" max="526" width="9.33203125" style="189" customWidth="1"/>
    <col min="527" max="527" width="10.44140625" style="189" customWidth="1"/>
    <col min="528" max="528" width="10.109375" style="189" customWidth="1"/>
    <col min="529" max="529" width="9.88671875" style="189" customWidth="1"/>
    <col min="530" max="530" width="9.6640625" style="189" customWidth="1"/>
    <col min="531" max="531" width="10.5546875" style="189" customWidth="1"/>
    <col min="532" max="532" width="9.88671875" style="189" customWidth="1"/>
    <col min="533" max="533" width="10.6640625" style="189" customWidth="1"/>
    <col min="534" max="534" width="11.109375" style="189" customWidth="1"/>
    <col min="535" max="535" width="10.109375" style="189" customWidth="1"/>
    <col min="536" max="536" width="9.88671875" style="189" customWidth="1"/>
    <col min="537" max="537" width="9.6640625" style="189" customWidth="1"/>
    <col min="538" max="538" width="11.44140625" style="189" bestFit="1" customWidth="1"/>
    <col min="539" max="539" width="10" style="189" customWidth="1"/>
    <col min="540" max="540" width="9.5546875" style="189" customWidth="1"/>
    <col min="541" max="541" width="11.109375" style="189" customWidth="1"/>
    <col min="542" max="542" width="22.6640625" style="189" bestFit="1" customWidth="1"/>
    <col min="543" max="768" width="5.88671875" style="189"/>
    <col min="769" max="769" width="14.5546875" style="189" customWidth="1"/>
    <col min="770" max="770" width="87.5546875" style="189" customWidth="1"/>
    <col min="771" max="772" width="10.88671875" style="189" customWidth="1"/>
    <col min="773" max="773" width="11.88671875" style="189" customWidth="1"/>
    <col min="774" max="774" width="15.6640625" style="189" bestFit="1" customWidth="1"/>
    <col min="775" max="775" width="13.5546875" style="189" customWidth="1"/>
    <col min="776" max="776" width="12.5546875" style="189" customWidth="1"/>
    <col min="777" max="779" width="11.88671875" style="189" customWidth="1"/>
    <col min="780" max="780" width="13.44140625" style="189" customWidth="1"/>
    <col min="781" max="781" width="10.33203125" style="189" customWidth="1"/>
    <col min="782" max="782" width="9.33203125" style="189" customWidth="1"/>
    <col min="783" max="783" width="10.44140625" style="189" customWidth="1"/>
    <col min="784" max="784" width="10.109375" style="189" customWidth="1"/>
    <col min="785" max="785" width="9.88671875" style="189" customWidth="1"/>
    <col min="786" max="786" width="9.6640625" style="189" customWidth="1"/>
    <col min="787" max="787" width="10.5546875" style="189" customWidth="1"/>
    <col min="788" max="788" width="9.88671875" style="189" customWidth="1"/>
    <col min="789" max="789" width="10.6640625" style="189" customWidth="1"/>
    <col min="790" max="790" width="11.109375" style="189" customWidth="1"/>
    <col min="791" max="791" width="10.109375" style="189" customWidth="1"/>
    <col min="792" max="792" width="9.88671875" style="189" customWidth="1"/>
    <col min="793" max="793" width="9.6640625" style="189" customWidth="1"/>
    <col min="794" max="794" width="11.44140625" style="189" bestFit="1" customWidth="1"/>
    <col min="795" max="795" width="10" style="189" customWidth="1"/>
    <col min="796" max="796" width="9.5546875" style="189" customWidth="1"/>
    <col min="797" max="797" width="11.109375" style="189" customWidth="1"/>
    <col min="798" max="798" width="22.6640625" style="189" bestFit="1" customWidth="1"/>
    <col min="799" max="1024" width="5.88671875" style="189"/>
    <col min="1025" max="1025" width="14.5546875" style="189" customWidth="1"/>
    <col min="1026" max="1026" width="87.5546875" style="189" customWidth="1"/>
    <col min="1027" max="1028" width="10.88671875" style="189" customWidth="1"/>
    <col min="1029" max="1029" width="11.88671875" style="189" customWidth="1"/>
    <col min="1030" max="1030" width="15.6640625" style="189" bestFit="1" customWidth="1"/>
    <col min="1031" max="1031" width="13.5546875" style="189" customWidth="1"/>
    <col min="1032" max="1032" width="12.5546875" style="189" customWidth="1"/>
    <col min="1033" max="1035" width="11.88671875" style="189" customWidth="1"/>
    <col min="1036" max="1036" width="13.44140625" style="189" customWidth="1"/>
    <col min="1037" max="1037" width="10.33203125" style="189" customWidth="1"/>
    <col min="1038" max="1038" width="9.33203125" style="189" customWidth="1"/>
    <col min="1039" max="1039" width="10.44140625" style="189" customWidth="1"/>
    <col min="1040" max="1040" width="10.109375" style="189" customWidth="1"/>
    <col min="1041" max="1041" width="9.88671875" style="189" customWidth="1"/>
    <col min="1042" max="1042" width="9.6640625" style="189" customWidth="1"/>
    <col min="1043" max="1043" width="10.5546875" style="189" customWidth="1"/>
    <col min="1044" max="1044" width="9.88671875" style="189" customWidth="1"/>
    <col min="1045" max="1045" width="10.6640625" style="189" customWidth="1"/>
    <col min="1046" max="1046" width="11.109375" style="189" customWidth="1"/>
    <col min="1047" max="1047" width="10.109375" style="189" customWidth="1"/>
    <col min="1048" max="1048" width="9.88671875" style="189" customWidth="1"/>
    <col min="1049" max="1049" width="9.6640625" style="189" customWidth="1"/>
    <col min="1050" max="1050" width="11.44140625" style="189" bestFit="1" customWidth="1"/>
    <col min="1051" max="1051" width="10" style="189" customWidth="1"/>
    <col min="1052" max="1052" width="9.5546875" style="189" customWidth="1"/>
    <col min="1053" max="1053" width="11.109375" style="189" customWidth="1"/>
    <col min="1054" max="1054" width="22.6640625" style="189" bestFit="1" customWidth="1"/>
    <col min="1055" max="1280" width="5.88671875" style="189"/>
    <col min="1281" max="1281" width="14.5546875" style="189" customWidth="1"/>
    <col min="1282" max="1282" width="87.5546875" style="189" customWidth="1"/>
    <col min="1283" max="1284" width="10.88671875" style="189" customWidth="1"/>
    <col min="1285" max="1285" width="11.88671875" style="189" customWidth="1"/>
    <col min="1286" max="1286" width="15.6640625" style="189" bestFit="1" customWidth="1"/>
    <col min="1287" max="1287" width="13.5546875" style="189" customWidth="1"/>
    <col min="1288" max="1288" width="12.5546875" style="189" customWidth="1"/>
    <col min="1289" max="1291" width="11.88671875" style="189" customWidth="1"/>
    <col min="1292" max="1292" width="13.44140625" style="189" customWidth="1"/>
    <col min="1293" max="1293" width="10.33203125" style="189" customWidth="1"/>
    <col min="1294" max="1294" width="9.33203125" style="189" customWidth="1"/>
    <col min="1295" max="1295" width="10.44140625" style="189" customWidth="1"/>
    <col min="1296" max="1296" width="10.109375" style="189" customWidth="1"/>
    <col min="1297" max="1297" width="9.88671875" style="189" customWidth="1"/>
    <col min="1298" max="1298" width="9.6640625" style="189" customWidth="1"/>
    <col min="1299" max="1299" width="10.5546875" style="189" customWidth="1"/>
    <col min="1300" max="1300" width="9.88671875" style="189" customWidth="1"/>
    <col min="1301" max="1301" width="10.6640625" style="189" customWidth="1"/>
    <col min="1302" max="1302" width="11.109375" style="189" customWidth="1"/>
    <col min="1303" max="1303" width="10.109375" style="189" customWidth="1"/>
    <col min="1304" max="1304" width="9.88671875" style="189" customWidth="1"/>
    <col min="1305" max="1305" width="9.6640625" style="189" customWidth="1"/>
    <col min="1306" max="1306" width="11.44140625" style="189" bestFit="1" customWidth="1"/>
    <col min="1307" max="1307" width="10" style="189" customWidth="1"/>
    <col min="1308" max="1308" width="9.5546875" style="189" customWidth="1"/>
    <col min="1309" max="1309" width="11.109375" style="189" customWidth="1"/>
    <col min="1310" max="1310" width="22.6640625" style="189" bestFit="1" customWidth="1"/>
    <col min="1311" max="1536" width="5.88671875" style="189"/>
    <col min="1537" max="1537" width="14.5546875" style="189" customWidth="1"/>
    <col min="1538" max="1538" width="87.5546875" style="189" customWidth="1"/>
    <col min="1539" max="1540" width="10.88671875" style="189" customWidth="1"/>
    <col min="1541" max="1541" width="11.88671875" style="189" customWidth="1"/>
    <col min="1542" max="1542" width="15.6640625" style="189" bestFit="1" customWidth="1"/>
    <col min="1543" max="1543" width="13.5546875" style="189" customWidth="1"/>
    <col min="1544" max="1544" width="12.5546875" style="189" customWidth="1"/>
    <col min="1545" max="1547" width="11.88671875" style="189" customWidth="1"/>
    <col min="1548" max="1548" width="13.44140625" style="189" customWidth="1"/>
    <col min="1549" max="1549" width="10.33203125" style="189" customWidth="1"/>
    <col min="1550" max="1550" width="9.33203125" style="189" customWidth="1"/>
    <col min="1551" max="1551" width="10.44140625" style="189" customWidth="1"/>
    <col min="1552" max="1552" width="10.109375" style="189" customWidth="1"/>
    <col min="1553" max="1553" width="9.88671875" style="189" customWidth="1"/>
    <col min="1554" max="1554" width="9.6640625" style="189" customWidth="1"/>
    <col min="1555" max="1555" width="10.5546875" style="189" customWidth="1"/>
    <col min="1556" max="1556" width="9.88671875" style="189" customWidth="1"/>
    <col min="1557" max="1557" width="10.6640625" style="189" customWidth="1"/>
    <col min="1558" max="1558" width="11.109375" style="189" customWidth="1"/>
    <col min="1559" max="1559" width="10.109375" style="189" customWidth="1"/>
    <col min="1560" max="1560" width="9.88671875" style="189" customWidth="1"/>
    <col min="1561" max="1561" width="9.6640625" style="189" customWidth="1"/>
    <col min="1562" max="1562" width="11.44140625" style="189" bestFit="1" customWidth="1"/>
    <col min="1563" max="1563" width="10" style="189" customWidth="1"/>
    <col min="1564" max="1564" width="9.5546875" style="189" customWidth="1"/>
    <col min="1565" max="1565" width="11.109375" style="189" customWidth="1"/>
    <col min="1566" max="1566" width="22.6640625" style="189" bestFit="1" customWidth="1"/>
    <col min="1567" max="1792" width="5.88671875" style="189"/>
    <col min="1793" max="1793" width="14.5546875" style="189" customWidth="1"/>
    <col min="1794" max="1794" width="87.5546875" style="189" customWidth="1"/>
    <col min="1795" max="1796" width="10.88671875" style="189" customWidth="1"/>
    <col min="1797" max="1797" width="11.88671875" style="189" customWidth="1"/>
    <col min="1798" max="1798" width="15.6640625" style="189" bestFit="1" customWidth="1"/>
    <col min="1799" max="1799" width="13.5546875" style="189" customWidth="1"/>
    <col min="1800" max="1800" width="12.5546875" style="189" customWidth="1"/>
    <col min="1801" max="1803" width="11.88671875" style="189" customWidth="1"/>
    <col min="1804" max="1804" width="13.44140625" style="189" customWidth="1"/>
    <col min="1805" max="1805" width="10.33203125" style="189" customWidth="1"/>
    <col min="1806" max="1806" width="9.33203125" style="189" customWidth="1"/>
    <col min="1807" max="1807" width="10.44140625" style="189" customWidth="1"/>
    <col min="1808" max="1808" width="10.109375" style="189" customWidth="1"/>
    <col min="1809" max="1809" width="9.88671875" style="189" customWidth="1"/>
    <col min="1810" max="1810" width="9.6640625" style="189" customWidth="1"/>
    <col min="1811" max="1811" width="10.5546875" style="189" customWidth="1"/>
    <col min="1812" max="1812" width="9.88671875" style="189" customWidth="1"/>
    <col min="1813" max="1813" width="10.6640625" style="189" customWidth="1"/>
    <col min="1814" max="1814" width="11.109375" style="189" customWidth="1"/>
    <col min="1815" max="1815" width="10.109375" style="189" customWidth="1"/>
    <col min="1816" max="1816" width="9.88671875" style="189" customWidth="1"/>
    <col min="1817" max="1817" width="9.6640625" style="189" customWidth="1"/>
    <col min="1818" max="1818" width="11.44140625" style="189" bestFit="1" customWidth="1"/>
    <col min="1819" max="1819" width="10" style="189" customWidth="1"/>
    <col min="1820" max="1820" width="9.5546875" style="189" customWidth="1"/>
    <col min="1821" max="1821" width="11.109375" style="189" customWidth="1"/>
    <col min="1822" max="1822" width="22.6640625" style="189" bestFit="1" customWidth="1"/>
    <col min="1823" max="2048" width="5.88671875" style="189"/>
    <col min="2049" max="2049" width="14.5546875" style="189" customWidth="1"/>
    <col min="2050" max="2050" width="87.5546875" style="189" customWidth="1"/>
    <col min="2051" max="2052" width="10.88671875" style="189" customWidth="1"/>
    <col min="2053" max="2053" width="11.88671875" style="189" customWidth="1"/>
    <col min="2054" max="2054" width="15.6640625" style="189" bestFit="1" customWidth="1"/>
    <col min="2055" max="2055" width="13.5546875" style="189" customWidth="1"/>
    <col min="2056" max="2056" width="12.5546875" style="189" customWidth="1"/>
    <col min="2057" max="2059" width="11.88671875" style="189" customWidth="1"/>
    <col min="2060" max="2060" width="13.44140625" style="189" customWidth="1"/>
    <col min="2061" max="2061" width="10.33203125" style="189" customWidth="1"/>
    <col min="2062" max="2062" width="9.33203125" style="189" customWidth="1"/>
    <col min="2063" max="2063" width="10.44140625" style="189" customWidth="1"/>
    <col min="2064" max="2064" width="10.109375" style="189" customWidth="1"/>
    <col min="2065" max="2065" width="9.88671875" style="189" customWidth="1"/>
    <col min="2066" max="2066" width="9.6640625" style="189" customWidth="1"/>
    <col min="2067" max="2067" width="10.5546875" style="189" customWidth="1"/>
    <col min="2068" max="2068" width="9.88671875" style="189" customWidth="1"/>
    <col min="2069" max="2069" width="10.6640625" style="189" customWidth="1"/>
    <col min="2070" max="2070" width="11.109375" style="189" customWidth="1"/>
    <col min="2071" max="2071" width="10.109375" style="189" customWidth="1"/>
    <col min="2072" max="2072" width="9.88671875" style="189" customWidth="1"/>
    <col min="2073" max="2073" width="9.6640625" style="189" customWidth="1"/>
    <col min="2074" max="2074" width="11.44140625" style="189" bestFit="1" customWidth="1"/>
    <col min="2075" max="2075" width="10" style="189" customWidth="1"/>
    <col min="2076" max="2076" width="9.5546875" style="189" customWidth="1"/>
    <col min="2077" max="2077" width="11.109375" style="189" customWidth="1"/>
    <col min="2078" max="2078" width="22.6640625" style="189" bestFit="1" customWidth="1"/>
    <col min="2079" max="2304" width="5.88671875" style="189"/>
    <col min="2305" max="2305" width="14.5546875" style="189" customWidth="1"/>
    <col min="2306" max="2306" width="87.5546875" style="189" customWidth="1"/>
    <col min="2307" max="2308" width="10.88671875" style="189" customWidth="1"/>
    <col min="2309" max="2309" width="11.88671875" style="189" customWidth="1"/>
    <col min="2310" max="2310" width="15.6640625" style="189" bestFit="1" customWidth="1"/>
    <col min="2311" max="2311" width="13.5546875" style="189" customWidth="1"/>
    <col min="2312" max="2312" width="12.5546875" style="189" customWidth="1"/>
    <col min="2313" max="2315" width="11.88671875" style="189" customWidth="1"/>
    <col min="2316" max="2316" width="13.44140625" style="189" customWidth="1"/>
    <col min="2317" max="2317" width="10.33203125" style="189" customWidth="1"/>
    <col min="2318" max="2318" width="9.33203125" style="189" customWidth="1"/>
    <col min="2319" max="2319" width="10.44140625" style="189" customWidth="1"/>
    <col min="2320" max="2320" width="10.109375" style="189" customWidth="1"/>
    <col min="2321" max="2321" width="9.88671875" style="189" customWidth="1"/>
    <col min="2322" max="2322" width="9.6640625" style="189" customWidth="1"/>
    <col min="2323" max="2323" width="10.5546875" style="189" customWidth="1"/>
    <col min="2324" max="2324" width="9.88671875" style="189" customWidth="1"/>
    <col min="2325" max="2325" width="10.6640625" style="189" customWidth="1"/>
    <col min="2326" max="2326" width="11.109375" style="189" customWidth="1"/>
    <col min="2327" max="2327" width="10.109375" style="189" customWidth="1"/>
    <col min="2328" max="2328" width="9.88671875" style="189" customWidth="1"/>
    <col min="2329" max="2329" width="9.6640625" style="189" customWidth="1"/>
    <col min="2330" max="2330" width="11.44140625" style="189" bestFit="1" customWidth="1"/>
    <col min="2331" max="2331" width="10" style="189" customWidth="1"/>
    <col min="2332" max="2332" width="9.5546875" style="189" customWidth="1"/>
    <col min="2333" max="2333" width="11.109375" style="189" customWidth="1"/>
    <col min="2334" max="2334" width="22.6640625" style="189" bestFit="1" customWidth="1"/>
    <col min="2335" max="2560" width="5.88671875" style="189"/>
    <col min="2561" max="2561" width="14.5546875" style="189" customWidth="1"/>
    <col min="2562" max="2562" width="87.5546875" style="189" customWidth="1"/>
    <col min="2563" max="2564" width="10.88671875" style="189" customWidth="1"/>
    <col min="2565" max="2565" width="11.88671875" style="189" customWidth="1"/>
    <col min="2566" max="2566" width="15.6640625" style="189" bestFit="1" customWidth="1"/>
    <col min="2567" max="2567" width="13.5546875" style="189" customWidth="1"/>
    <col min="2568" max="2568" width="12.5546875" style="189" customWidth="1"/>
    <col min="2569" max="2571" width="11.88671875" style="189" customWidth="1"/>
    <col min="2572" max="2572" width="13.44140625" style="189" customWidth="1"/>
    <col min="2573" max="2573" width="10.33203125" style="189" customWidth="1"/>
    <col min="2574" max="2574" width="9.33203125" style="189" customWidth="1"/>
    <col min="2575" max="2575" width="10.44140625" style="189" customWidth="1"/>
    <col min="2576" max="2576" width="10.109375" style="189" customWidth="1"/>
    <col min="2577" max="2577" width="9.88671875" style="189" customWidth="1"/>
    <col min="2578" max="2578" width="9.6640625" style="189" customWidth="1"/>
    <col min="2579" max="2579" width="10.5546875" style="189" customWidth="1"/>
    <col min="2580" max="2580" width="9.88671875" style="189" customWidth="1"/>
    <col min="2581" max="2581" width="10.6640625" style="189" customWidth="1"/>
    <col min="2582" max="2582" width="11.109375" style="189" customWidth="1"/>
    <col min="2583" max="2583" width="10.109375" style="189" customWidth="1"/>
    <col min="2584" max="2584" width="9.88671875" style="189" customWidth="1"/>
    <col min="2585" max="2585" width="9.6640625" style="189" customWidth="1"/>
    <col min="2586" max="2586" width="11.44140625" style="189" bestFit="1" customWidth="1"/>
    <col min="2587" max="2587" width="10" style="189" customWidth="1"/>
    <col min="2588" max="2588" width="9.5546875" style="189" customWidth="1"/>
    <col min="2589" max="2589" width="11.109375" style="189" customWidth="1"/>
    <col min="2590" max="2590" width="22.6640625" style="189" bestFit="1" customWidth="1"/>
    <col min="2591" max="2816" width="5.88671875" style="189"/>
    <col min="2817" max="2817" width="14.5546875" style="189" customWidth="1"/>
    <col min="2818" max="2818" width="87.5546875" style="189" customWidth="1"/>
    <col min="2819" max="2820" width="10.88671875" style="189" customWidth="1"/>
    <col min="2821" max="2821" width="11.88671875" style="189" customWidth="1"/>
    <col min="2822" max="2822" width="15.6640625" style="189" bestFit="1" customWidth="1"/>
    <col min="2823" max="2823" width="13.5546875" style="189" customWidth="1"/>
    <col min="2824" max="2824" width="12.5546875" style="189" customWidth="1"/>
    <col min="2825" max="2827" width="11.88671875" style="189" customWidth="1"/>
    <col min="2828" max="2828" width="13.44140625" style="189" customWidth="1"/>
    <col min="2829" max="2829" width="10.33203125" style="189" customWidth="1"/>
    <col min="2830" max="2830" width="9.33203125" style="189" customWidth="1"/>
    <col min="2831" max="2831" width="10.44140625" style="189" customWidth="1"/>
    <col min="2832" max="2832" width="10.109375" style="189" customWidth="1"/>
    <col min="2833" max="2833" width="9.88671875" style="189" customWidth="1"/>
    <col min="2834" max="2834" width="9.6640625" style="189" customWidth="1"/>
    <col min="2835" max="2835" width="10.5546875" style="189" customWidth="1"/>
    <col min="2836" max="2836" width="9.88671875" style="189" customWidth="1"/>
    <col min="2837" max="2837" width="10.6640625" style="189" customWidth="1"/>
    <col min="2838" max="2838" width="11.109375" style="189" customWidth="1"/>
    <col min="2839" max="2839" width="10.109375" style="189" customWidth="1"/>
    <col min="2840" max="2840" width="9.88671875" style="189" customWidth="1"/>
    <col min="2841" max="2841" width="9.6640625" style="189" customWidth="1"/>
    <col min="2842" max="2842" width="11.44140625" style="189" bestFit="1" customWidth="1"/>
    <col min="2843" max="2843" width="10" style="189" customWidth="1"/>
    <col min="2844" max="2844" width="9.5546875" style="189" customWidth="1"/>
    <col min="2845" max="2845" width="11.109375" style="189" customWidth="1"/>
    <col min="2846" max="2846" width="22.6640625" style="189" bestFit="1" customWidth="1"/>
    <col min="2847" max="3072" width="5.88671875" style="189"/>
    <col min="3073" max="3073" width="14.5546875" style="189" customWidth="1"/>
    <col min="3074" max="3074" width="87.5546875" style="189" customWidth="1"/>
    <col min="3075" max="3076" width="10.88671875" style="189" customWidth="1"/>
    <col min="3077" max="3077" width="11.88671875" style="189" customWidth="1"/>
    <col min="3078" max="3078" width="15.6640625" style="189" bestFit="1" customWidth="1"/>
    <col min="3079" max="3079" width="13.5546875" style="189" customWidth="1"/>
    <col min="3080" max="3080" width="12.5546875" style="189" customWidth="1"/>
    <col min="3081" max="3083" width="11.88671875" style="189" customWidth="1"/>
    <col min="3084" max="3084" width="13.44140625" style="189" customWidth="1"/>
    <col min="3085" max="3085" width="10.33203125" style="189" customWidth="1"/>
    <col min="3086" max="3086" width="9.33203125" style="189" customWidth="1"/>
    <col min="3087" max="3087" width="10.44140625" style="189" customWidth="1"/>
    <col min="3088" max="3088" width="10.109375" style="189" customWidth="1"/>
    <col min="3089" max="3089" width="9.88671875" style="189" customWidth="1"/>
    <col min="3090" max="3090" width="9.6640625" style="189" customWidth="1"/>
    <col min="3091" max="3091" width="10.5546875" style="189" customWidth="1"/>
    <col min="3092" max="3092" width="9.88671875" style="189" customWidth="1"/>
    <col min="3093" max="3093" width="10.6640625" style="189" customWidth="1"/>
    <col min="3094" max="3094" width="11.109375" style="189" customWidth="1"/>
    <col min="3095" max="3095" width="10.109375" style="189" customWidth="1"/>
    <col min="3096" max="3096" width="9.88671875" style="189" customWidth="1"/>
    <col min="3097" max="3097" width="9.6640625" style="189" customWidth="1"/>
    <col min="3098" max="3098" width="11.44140625" style="189" bestFit="1" customWidth="1"/>
    <col min="3099" max="3099" width="10" style="189" customWidth="1"/>
    <col min="3100" max="3100" width="9.5546875" style="189" customWidth="1"/>
    <col min="3101" max="3101" width="11.109375" style="189" customWidth="1"/>
    <col min="3102" max="3102" width="22.6640625" style="189" bestFit="1" customWidth="1"/>
    <col min="3103" max="3328" width="5.88671875" style="189"/>
    <col min="3329" max="3329" width="14.5546875" style="189" customWidth="1"/>
    <col min="3330" max="3330" width="87.5546875" style="189" customWidth="1"/>
    <col min="3331" max="3332" width="10.88671875" style="189" customWidth="1"/>
    <col min="3333" max="3333" width="11.88671875" style="189" customWidth="1"/>
    <col min="3334" max="3334" width="15.6640625" style="189" bestFit="1" customWidth="1"/>
    <col min="3335" max="3335" width="13.5546875" style="189" customWidth="1"/>
    <col min="3336" max="3336" width="12.5546875" style="189" customWidth="1"/>
    <col min="3337" max="3339" width="11.88671875" style="189" customWidth="1"/>
    <col min="3340" max="3340" width="13.44140625" style="189" customWidth="1"/>
    <col min="3341" max="3341" width="10.33203125" style="189" customWidth="1"/>
    <col min="3342" max="3342" width="9.33203125" style="189" customWidth="1"/>
    <col min="3343" max="3343" width="10.44140625" style="189" customWidth="1"/>
    <col min="3344" max="3344" width="10.109375" style="189" customWidth="1"/>
    <col min="3345" max="3345" width="9.88671875" style="189" customWidth="1"/>
    <col min="3346" max="3346" width="9.6640625" style="189" customWidth="1"/>
    <col min="3347" max="3347" width="10.5546875" style="189" customWidth="1"/>
    <col min="3348" max="3348" width="9.88671875" style="189" customWidth="1"/>
    <col min="3349" max="3349" width="10.6640625" style="189" customWidth="1"/>
    <col min="3350" max="3350" width="11.109375" style="189" customWidth="1"/>
    <col min="3351" max="3351" width="10.109375" style="189" customWidth="1"/>
    <col min="3352" max="3352" width="9.88671875" style="189" customWidth="1"/>
    <col min="3353" max="3353" width="9.6640625" style="189" customWidth="1"/>
    <col min="3354" max="3354" width="11.44140625" style="189" bestFit="1" customWidth="1"/>
    <col min="3355" max="3355" width="10" style="189" customWidth="1"/>
    <col min="3356" max="3356" width="9.5546875" style="189" customWidth="1"/>
    <col min="3357" max="3357" width="11.109375" style="189" customWidth="1"/>
    <col min="3358" max="3358" width="22.6640625" style="189" bestFit="1" customWidth="1"/>
    <col min="3359" max="3584" width="5.88671875" style="189"/>
    <col min="3585" max="3585" width="14.5546875" style="189" customWidth="1"/>
    <col min="3586" max="3586" width="87.5546875" style="189" customWidth="1"/>
    <col min="3587" max="3588" width="10.88671875" style="189" customWidth="1"/>
    <col min="3589" max="3589" width="11.88671875" style="189" customWidth="1"/>
    <col min="3590" max="3590" width="15.6640625" style="189" bestFit="1" customWidth="1"/>
    <col min="3591" max="3591" width="13.5546875" style="189" customWidth="1"/>
    <col min="3592" max="3592" width="12.5546875" style="189" customWidth="1"/>
    <col min="3593" max="3595" width="11.88671875" style="189" customWidth="1"/>
    <col min="3596" max="3596" width="13.44140625" style="189" customWidth="1"/>
    <col min="3597" max="3597" width="10.33203125" style="189" customWidth="1"/>
    <col min="3598" max="3598" width="9.33203125" style="189" customWidth="1"/>
    <col min="3599" max="3599" width="10.44140625" style="189" customWidth="1"/>
    <col min="3600" max="3600" width="10.109375" style="189" customWidth="1"/>
    <col min="3601" max="3601" width="9.88671875" style="189" customWidth="1"/>
    <col min="3602" max="3602" width="9.6640625" style="189" customWidth="1"/>
    <col min="3603" max="3603" width="10.5546875" style="189" customWidth="1"/>
    <col min="3604" max="3604" width="9.88671875" style="189" customWidth="1"/>
    <col min="3605" max="3605" width="10.6640625" style="189" customWidth="1"/>
    <col min="3606" max="3606" width="11.109375" style="189" customWidth="1"/>
    <col min="3607" max="3607" width="10.109375" style="189" customWidth="1"/>
    <col min="3608" max="3608" width="9.88671875" style="189" customWidth="1"/>
    <col min="3609" max="3609" width="9.6640625" style="189" customWidth="1"/>
    <col min="3610" max="3610" width="11.44140625" style="189" bestFit="1" customWidth="1"/>
    <col min="3611" max="3611" width="10" style="189" customWidth="1"/>
    <col min="3612" max="3612" width="9.5546875" style="189" customWidth="1"/>
    <col min="3613" max="3613" width="11.109375" style="189" customWidth="1"/>
    <col min="3614" max="3614" width="22.6640625" style="189" bestFit="1" customWidth="1"/>
    <col min="3615" max="3840" width="5.88671875" style="189"/>
    <col min="3841" max="3841" width="14.5546875" style="189" customWidth="1"/>
    <col min="3842" max="3842" width="87.5546875" style="189" customWidth="1"/>
    <col min="3843" max="3844" width="10.88671875" style="189" customWidth="1"/>
    <col min="3845" max="3845" width="11.88671875" style="189" customWidth="1"/>
    <col min="3846" max="3846" width="15.6640625" style="189" bestFit="1" customWidth="1"/>
    <col min="3847" max="3847" width="13.5546875" style="189" customWidth="1"/>
    <col min="3848" max="3848" width="12.5546875" style="189" customWidth="1"/>
    <col min="3849" max="3851" width="11.88671875" style="189" customWidth="1"/>
    <col min="3852" max="3852" width="13.44140625" style="189" customWidth="1"/>
    <col min="3853" max="3853" width="10.33203125" style="189" customWidth="1"/>
    <col min="3854" max="3854" width="9.33203125" style="189" customWidth="1"/>
    <col min="3855" max="3855" width="10.44140625" style="189" customWidth="1"/>
    <col min="3856" max="3856" width="10.109375" style="189" customWidth="1"/>
    <col min="3857" max="3857" width="9.88671875" style="189" customWidth="1"/>
    <col min="3858" max="3858" width="9.6640625" style="189" customWidth="1"/>
    <col min="3859" max="3859" width="10.5546875" style="189" customWidth="1"/>
    <col min="3860" max="3860" width="9.88671875" style="189" customWidth="1"/>
    <col min="3861" max="3861" width="10.6640625" style="189" customWidth="1"/>
    <col min="3862" max="3862" width="11.109375" style="189" customWidth="1"/>
    <col min="3863" max="3863" width="10.109375" style="189" customWidth="1"/>
    <col min="3864" max="3864" width="9.88671875" style="189" customWidth="1"/>
    <col min="3865" max="3865" width="9.6640625" style="189" customWidth="1"/>
    <col min="3866" max="3866" width="11.44140625" style="189" bestFit="1" customWidth="1"/>
    <col min="3867" max="3867" width="10" style="189" customWidth="1"/>
    <col min="3868" max="3868" width="9.5546875" style="189" customWidth="1"/>
    <col min="3869" max="3869" width="11.109375" style="189" customWidth="1"/>
    <col min="3870" max="3870" width="22.6640625" style="189" bestFit="1" customWidth="1"/>
    <col min="3871" max="4096" width="5.88671875" style="189"/>
    <col min="4097" max="4097" width="14.5546875" style="189" customWidth="1"/>
    <col min="4098" max="4098" width="87.5546875" style="189" customWidth="1"/>
    <col min="4099" max="4100" width="10.88671875" style="189" customWidth="1"/>
    <col min="4101" max="4101" width="11.88671875" style="189" customWidth="1"/>
    <col min="4102" max="4102" width="15.6640625" style="189" bestFit="1" customWidth="1"/>
    <col min="4103" max="4103" width="13.5546875" style="189" customWidth="1"/>
    <col min="4104" max="4104" width="12.5546875" style="189" customWidth="1"/>
    <col min="4105" max="4107" width="11.88671875" style="189" customWidth="1"/>
    <col min="4108" max="4108" width="13.44140625" style="189" customWidth="1"/>
    <col min="4109" max="4109" width="10.33203125" style="189" customWidth="1"/>
    <col min="4110" max="4110" width="9.33203125" style="189" customWidth="1"/>
    <col min="4111" max="4111" width="10.44140625" style="189" customWidth="1"/>
    <col min="4112" max="4112" width="10.109375" style="189" customWidth="1"/>
    <col min="4113" max="4113" width="9.88671875" style="189" customWidth="1"/>
    <col min="4114" max="4114" width="9.6640625" style="189" customWidth="1"/>
    <col min="4115" max="4115" width="10.5546875" style="189" customWidth="1"/>
    <col min="4116" max="4116" width="9.88671875" style="189" customWidth="1"/>
    <col min="4117" max="4117" width="10.6640625" style="189" customWidth="1"/>
    <col min="4118" max="4118" width="11.109375" style="189" customWidth="1"/>
    <col min="4119" max="4119" width="10.109375" style="189" customWidth="1"/>
    <col min="4120" max="4120" width="9.88671875" style="189" customWidth="1"/>
    <col min="4121" max="4121" width="9.6640625" style="189" customWidth="1"/>
    <col min="4122" max="4122" width="11.44140625" style="189" bestFit="1" customWidth="1"/>
    <col min="4123" max="4123" width="10" style="189" customWidth="1"/>
    <col min="4124" max="4124" width="9.5546875" style="189" customWidth="1"/>
    <col min="4125" max="4125" width="11.109375" style="189" customWidth="1"/>
    <col min="4126" max="4126" width="22.6640625" style="189" bestFit="1" customWidth="1"/>
    <col min="4127" max="4352" width="5.88671875" style="189"/>
    <col min="4353" max="4353" width="14.5546875" style="189" customWidth="1"/>
    <col min="4354" max="4354" width="87.5546875" style="189" customWidth="1"/>
    <col min="4355" max="4356" width="10.88671875" style="189" customWidth="1"/>
    <col min="4357" max="4357" width="11.88671875" style="189" customWidth="1"/>
    <col min="4358" max="4358" width="15.6640625" style="189" bestFit="1" customWidth="1"/>
    <col min="4359" max="4359" width="13.5546875" style="189" customWidth="1"/>
    <col min="4360" max="4360" width="12.5546875" style="189" customWidth="1"/>
    <col min="4361" max="4363" width="11.88671875" style="189" customWidth="1"/>
    <col min="4364" max="4364" width="13.44140625" style="189" customWidth="1"/>
    <col min="4365" max="4365" width="10.33203125" style="189" customWidth="1"/>
    <col min="4366" max="4366" width="9.33203125" style="189" customWidth="1"/>
    <col min="4367" max="4367" width="10.44140625" style="189" customWidth="1"/>
    <col min="4368" max="4368" width="10.109375" style="189" customWidth="1"/>
    <col min="4369" max="4369" width="9.88671875" style="189" customWidth="1"/>
    <col min="4370" max="4370" width="9.6640625" style="189" customWidth="1"/>
    <col min="4371" max="4371" width="10.5546875" style="189" customWidth="1"/>
    <col min="4372" max="4372" width="9.88671875" style="189" customWidth="1"/>
    <col min="4373" max="4373" width="10.6640625" style="189" customWidth="1"/>
    <col min="4374" max="4374" width="11.109375" style="189" customWidth="1"/>
    <col min="4375" max="4375" width="10.109375" style="189" customWidth="1"/>
    <col min="4376" max="4376" width="9.88671875" style="189" customWidth="1"/>
    <col min="4377" max="4377" width="9.6640625" style="189" customWidth="1"/>
    <col min="4378" max="4378" width="11.44140625" style="189" bestFit="1" customWidth="1"/>
    <col min="4379" max="4379" width="10" style="189" customWidth="1"/>
    <col min="4380" max="4380" width="9.5546875" style="189" customWidth="1"/>
    <col min="4381" max="4381" width="11.109375" style="189" customWidth="1"/>
    <col min="4382" max="4382" width="22.6640625" style="189" bestFit="1" customWidth="1"/>
    <col min="4383" max="4608" width="5.88671875" style="189"/>
    <col min="4609" max="4609" width="14.5546875" style="189" customWidth="1"/>
    <col min="4610" max="4610" width="87.5546875" style="189" customWidth="1"/>
    <col min="4611" max="4612" width="10.88671875" style="189" customWidth="1"/>
    <col min="4613" max="4613" width="11.88671875" style="189" customWidth="1"/>
    <col min="4614" max="4614" width="15.6640625" style="189" bestFit="1" customWidth="1"/>
    <col min="4615" max="4615" width="13.5546875" style="189" customWidth="1"/>
    <col min="4616" max="4616" width="12.5546875" style="189" customWidth="1"/>
    <col min="4617" max="4619" width="11.88671875" style="189" customWidth="1"/>
    <col min="4620" max="4620" width="13.44140625" style="189" customWidth="1"/>
    <col min="4621" max="4621" width="10.33203125" style="189" customWidth="1"/>
    <col min="4622" max="4622" width="9.33203125" style="189" customWidth="1"/>
    <col min="4623" max="4623" width="10.44140625" style="189" customWidth="1"/>
    <col min="4624" max="4624" width="10.109375" style="189" customWidth="1"/>
    <col min="4625" max="4625" width="9.88671875" style="189" customWidth="1"/>
    <col min="4626" max="4626" width="9.6640625" style="189" customWidth="1"/>
    <col min="4627" max="4627" width="10.5546875" style="189" customWidth="1"/>
    <col min="4628" max="4628" width="9.88671875" style="189" customWidth="1"/>
    <col min="4629" max="4629" width="10.6640625" style="189" customWidth="1"/>
    <col min="4630" max="4630" width="11.109375" style="189" customWidth="1"/>
    <col min="4631" max="4631" width="10.109375" style="189" customWidth="1"/>
    <col min="4632" max="4632" width="9.88671875" style="189" customWidth="1"/>
    <col min="4633" max="4633" width="9.6640625" style="189" customWidth="1"/>
    <col min="4634" max="4634" width="11.44140625" style="189" bestFit="1" customWidth="1"/>
    <col min="4635" max="4635" width="10" style="189" customWidth="1"/>
    <col min="4636" max="4636" width="9.5546875" style="189" customWidth="1"/>
    <col min="4637" max="4637" width="11.109375" style="189" customWidth="1"/>
    <col min="4638" max="4638" width="22.6640625" style="189" bestFit="1" customWidth="1"/>
    <col min="4639" max="4864" width="5.88671875" style="189"/>
    <col min="4865" max="4865" width="14.5546875" style="189" customWidth="1"/>
    <col min="4866" max="4866" width="87.5546875" style="189" customWidth="1"/>
    <col min="4867" max="4868" width="10.88671875" style="189" customWidth="1"/>
    <col min="4869" max="4869" width="11.88671875" style="189" customWidth="1"/>
    <col min="4870" max="4870" width="15.6640625" style="189" bestFit="1" customWidth="1"/>
    <col min="4871" max="4871" width="13.5546875" style="189" customWidth="1"/>
    <col min="4872" max="4872" width="12.5546875" style="189" customWidth="1"/>
    <col min="4873" max="4875" width="11.88671875" style="189" customWidth="1"/>
    <col min="4876" max="4876" width="13.44140625" style="189" customWidth="1"/>
    <col min="4877" max="4877" width="10.33203125" style="189" customWidth="1"/>
    <col min="4878" max="4878" width="9.33203125" style="189" customWidth="1"/>
    <col min="4879" max="4879" width="10.44140625" style="189" customWidth="1"/>
    <col min="4880" max="4880" width="10.109375" style="189" customWidth="1"/>
    <col min="4881" max="4881" width="9.88671875" style="189" customWidth="1"/>
    <col min="4882" max="4882" width="9.6640625" style="189" customWidth="1"/>
    <col min="4883" max="4883" width="10.5546875" style="189" customWidth="1"/>
    <col min="4884" max="4884" width="9.88671875" style="189" customWidth="1"/>
    <col min="4885" max="4885" width="10.6640625" style="189" customWidth="1"/>
    <col min="4886" max="4886" width="11.109375" style="189" customWidth="1"/>
    <col min="4887" max="4887" width="10.109375" style="189" customWidth="1"/>
    <col min="4888" max="4888" width="9.88671875" style="189" customWidth="1"/>
    <col min="4889" max="4889" width="9.6640625" style="189" customWidth="1"/>
    <col min="4890" max="4890" width="11.44140625" style="189" bestFit="1" customWidth="1"/>
    <col min="4891" max="4891" width="10" style="189" customWidth="1"/>
    <col min="4892" max="4892" width="9.5546875" style="189" customWidth="1"/>
    <col min="4893" max="4893" width="11.109375" style="189" customWidth="1"/>
    <col min="4894" max="4894" width="22.6640625" style="189" bestFit="1" customWidth="1"/>
    <col min="4895" max="5120" width="5.88671875" style="189"/>
    <col min="5121" max="5121" width="14.5546875" style="189" customWidth="1"/>
    <col min="5122" max="5122" width="87.5546875" style="189" customWidth="1"/>
    <col min="5123" max="5124" width="10.88671875" style="189" customWidth="1"/>
    <col min="5125" max="5125" width="11.88671875" style="189" customWidth="1"/>
    <col min="5126" max="5126" width="15.6640625" style="189" bestFit="1" customWidth="1"/>
    <col min="5127" max="5127" width="13.5546875" style="189" customWidth="1"/>
    <col min="5128" max="5128" width="12.5546875" style="189" customWidth="1"/>
    <col min="5129" max="5131" width="11.88671875" style="189" customWidth="1"/>
    <col min="5132" max="5132" width="13.44140625" style="189" customWidth="1"/>
    <col min="5133" max="5133" width="10.33203125" style="189" customWidth="1"/>
    <col min="5134" max="5134" width="9.33203125" style="189" customWidth="1"/>
    <col min="5135" max="5135" width="10.44140625" style="189" customWidth="1"/>
    <col min="5136" max="5136" width="10.109375" style="189" customWidth="1"/>
    <col min="5137" max="5137" width="9.88671875" style="189" customWidth="1"/>
    <col min="5138" max="5138" width="9.6640625" style="189" customWidth="1"/>
    <col min="5139" max="5139" width="10.5546875" style="189" customWidth="1"/>
    <col min="5140" max="5140" width="9.88671875" style="189" customWidth="1"/>
    <col min="5141" max="5141" width="10.6640625" style="189" customWidth="1"/>
    <col min="5142" max="5142" width="11.109375" style="189" customWidth="1"/>
    <col min="5143" max="5143" width="10.109375" style="189" customWidth="1"/>
    <col min="5144" max="5144" width="9.88671875" style="189" customWidth="1"/>
    <col min="5145" max="5145" width="9.6640625" style="189" customWidth="1"/>
    <col min="5146" max="5146" width="11.44140625" style="189" bestFit="1" customWidth="1"/>
    <col min="5147" max="5147" width="10" style="189" customWidth="1"/>
    <col min="5148" max="5148" width="9.5546875" style="189" customWidth="1"/>
    <col min="5149" max="5149" width="11.109375" style="189" customWidth="1"/>
    <col min="5150" max="5150" width="22.6640625" style="189" bestFit="1" customWidth="1"/>
    <col min="5151" max="5376" width="5.88671875" style="189"/>
    <col min="5377" max="5377" width="14.5546875" style="189" customWidth="1"/>
    <col min="5378" max="5378" width="87.5546875" style="189" customWidth="1"/>
    <col min="5379" max="5380" width="10.88671875" style="189" customWidth="1"/>
    <col min="5381" max="5381" width="11.88671875" style="189" customWidth="1"/>
    <col min="5382" max="5382" width="15.6640625" style="189" bestFit="1" customWidth="1"/>
    <col min="5383" max="5383" width="13.5546875" style="189" customWidth="1"/>
    <col min="5384" max="5384" width="12.5546875" style="189" customWidth="1"/>
    <col min="5385" max="5387" width="11.88671875" style="189" customWidth="1"/>
    <col min="5388" max="5388" width="13.44140625" style="189" customWidth="1"/>
    <col min="5389" max="5389" width="10.33203125" style="189" customWidth="1"/>
    <col min="5390" max="5390" width="9.33203125" style="189" customWidth="1"/>
    <col min="5391" max="5391" width="10.44140625" style="189" customWidth="1"/>
    <col min="5392" max="5392" width="10.109375" style="189" customWidth="1"/>
    <col min="5393" max="5393" width="9.88671875" style="189" customWidth="1"/>
    <col min="5394" max="5394" width="9.6640625" style="189" customWidth="1"/>
    <col min="5395" max="5395" width="10.5546875" style="189" customWidth="1"/>
    <col min="5396" max="5396" width="9.88671875" style="189" customWidth="1"/>
    <col min="5397" max="5397" width="10.6640625" style="189" customWidth="1"/>
    <col min="5398" max="5398" width="11.109375" style="189" customWidth="1"/>
    <col min="5399" max="5399" width="10.109375" style="189" customWidth="1"/>
    <col min="5400" max="5400" width="9.88671875" style="189" customWidth="1"/>
    <col min="5401" max="5401" width="9.6640625" style="189" customWidth="1"/>
    <col min="5402" max="5402" width="11.44140625" style="189" bestFit="1" customWidth="1"/>
    <col min="5403" max="5403" width="10" style="189" customWidth="1"/>
    <col min="5404" max="5404" width="9.5546875" style="189" customWidth="1"/>
    <col min="5405" max="5405" width="11.109375" style="189" customWidth="1"/>
    <col min="5406" max="5406" width="22.6640625" style="189" bestFit="1" customWidth="1"/>
    <col min="5407" max="5632" width="5.88671875" style="189"/>
    <col min="5633" max="5633" width="14.5546875" style="189" customWidth="1"/>
    <col min="5634" max="5634" width="87.5546875" style="189" customWidth="1"/>
    <col min="5635" max="5636" width="10.88671875" style="189" customWidth="1"/>
    <col min="5637" max="5637" width="11.88671875" style="189" customWidth="1"/>
    <col min="5638" max="5638" width="15.6640625" style="189" bestFit="1" customWidth="1"/>
    <col min="5639" max="5639" width="13.5546875" style="189" customWidth="1"/>
    <col min="5640" max="5640" width="12.5546875" style="189" customWidth="1"/>
    <col min="5641" max="5643" width="11.88671875" style="189" customWidth="1"/>
    <col min="5644" max="5644" width="13.44140625" style="189" customWidth="1"/>
    <col min="5645" max="5645" width="10.33203125" style="189" customWidth="1"/>
    <col min="5646" max="5646" width="9.33203125" style="189" customWidth="1"/>
    <col min="5647" max="5647" width="10.44140625" style="189" customWidth="1"/>
    <col min="5648" max="5648" width="10.109375" style="189" customWidth="1"/>
    <col min="5649" max="5649" width="9.88671875" style="189" customWidth="1"/>
    <col min="5650" max="5650" width="9.6640625" style="189" customWidth="1"/>
    <col min="5651" max="5651" width="10.5546875" style="189" customWidth="1"/>
    <col min="5652" max="5652" width="9.88671875" style="189" customWidth="1"/>
    <col min="5653" max="5653" width="10.6640625" style="189" customWidth="1"/>
    <col min="5654" max="5654" width="11.109375" style="189" customWidth="1"/>
    <col min="5655" max="5655" width="10.109375" style="189" customWidth="1"/>
    <col min="5656" max="5656" width="9.88671875" style="189" customWidth="1"/>
    <col min="5657" max="5657" width="9.6640625" style="189" customWidth="1"/>
    <col min="5658" max="5658" width="11.44140625" style="189" bestFit="1" customWidth="1"/>
    <col min="5659" max="5659" width="10" style="189" customWidth="1"/>
    <col min="5660" max="5660" width="9.5546875" style="189" customWidth="1"/>
    <col min="5661" max="5661" width="11.109375" style="189" customWidth="1"/>
    <col min="5662" max="5662" width="22.6640625" style="189" bestFit="1" customWidth="1"/>
    <col min="5663" max="5888" width="5.88671875" style="189"/>
    <col min="5889" max="5889" width="14.5546875" style="189" customWidth="1"/>
    <col min="5890" max="5890" width="87.5546875" style="189" customWidth="1"/>
    <col min="5891" max="5892" width="10.88671875" style="189" customWidth="1"/>
    <col min="5893" max="5893" width="11.88671875" style="189" customWidth="1"/>
    <col min="5894" max="5894" width="15.6640625" style="189" bestFit="1" customWidth="1"/>
    <col min="5895" max="5895" width="13.5546875" style="189" customWidth="1"/>
    <col min="5896" max="5896" width="12.5546875" style="189" customWidth="1"/>
    <col min="5897" max="5899" width="11.88671875" style="189" customWidth="1"/>
    <col min="5900" max="5900" width="13.44140625" style="189" customWidth="1"/>
    <col min="5901" max="5901" width="10.33203125" style="189" customWidth="1"/>
    <col min="5902" max="5902" width="9.33203125" style="189" customWidth="1"/>
    <col min="5903" max="5903" width="10.44140625" style="189" customWidth="1"/>
    <col min="5904" max="5904" width="10.109375" style="189" customWidth="1"/>
    <col min="5905" max="5905" width="9.88671875" style="189" customWidth="1"/>
    <col min="5906" max="5906" width="9.6640625" style="189" customWidth="1"/>
    <col min="5907" max="5907" width="10.5546875" style="189" customWidth="1"/>
    <col min="5908" max="5908" width="9.88671875" style="189" customWidth="1"/>
    <col min="5909" max="5909" width="10.6640625" style="189" customWidth="1"/>
    <col min="5910" max="5910" width="11.109375" style="189" customWidth="1"/>
    <col min="5911" max="5911" width="10.109375" style="189" customWidth="1"/>
    <col min="5912" max="5912" width="9.88671875" style="189" customWidth="1"/>
    <col min="5913" max="5913" width="9.6640625" style="189" customWidth="1"/>
    <col min="5914" max="5914" width="11.44140625" style="189" bestFit="1" customWidth="1"/>
    <col min="5915" max="5915" width="10" style="189" customWidth="1"/>
    <col min="5916" max="5916" width="9.5546875" style="189" customWidth="1"/>
    <col min="5917" max="5917" width="11.109375" style="189" customWidth="1"/>
    <col min="5918" max="5918" width="22.6640625" style="189" bestFit="1" customWidth="1"/>
    <col min="5919" max="6144" width="5.88671875" style="189"/>
    <col min="6145" max="6145" width="14.5546875" style="189" customWidth="1"/>
    <col min="6146" max="6146" width="87.5546875" style="189" customWidth="1"/>
    <col min="6147" max="6148" width="10.88671875" style="189" customWidth="1"/>
    <col min="6149" max="6149" width="11.88671875" style="189" customWidth="1"/>
    <col min="6150" max="6150" width="15.6640625" style="189" bestFit="1" customWidth="1"/>
    <col min="6151" max="6151" width="13.5546875" style="189" customWidth="1"/>
    <col min="6152" max="6152" width="12.5546875" style="189" customWidth="1"/>
    <col min="6153" max="6155" width="11.88671875" style="189" customWidth="1"/>
    <col min="6156" max="6156" width="13.44140625" style="189" customWidth="1"/>
    <col min="6157" max="6157" width="10.33203125" style="189" customWidth="1"/>
    <col min="6158" max="6158" width="9.33203125" style="189" customWidth="1"/>
    <col min="6159" max="6159" width="10.44140625" style="189" customWidth="1"/>
    <col min="6160" max="6160" width="10.109375" style="189" customWidth="1"/>
    <col min="6161" max="6161" width="9.88671875" style="189" customWidth="1"/>
    <col min="6162" max="6162" width="9.6640625" style="189" customWidth="1"/>
    <col min="6163" max="6163" width="10.5546875" style="189" customWidth="1"/>
    <col min="6164" max="6164" width="9.88671875" style="189" customWidth="1"/>
    <col min="6165" max="6165" width="10.6640625" style="189" customWidth="1"/>
    <col min="6166" max="6166" width="11.109375" style="189" customWidth="1"/>
    <col min="6167" max="6167" width="10.109375" style="189" customWidth="1"/>
    <col min="6168" max="6168" width="9.88671875" style="189" customWidth="1"/>
    <col min="6169" max="6169" width="9.6640625" style="189" customWidth="1"/>
    <col min="6170" max="6170" width="11.44140625" style="189" bestFit="1" customWidth="1"/>
    <col min="6171" max="6171" width="10" style="189" customWidth="1"/>
    <col min="6172" max="6172" width="9.5546875" style="189" customWidth="1"/>
    <col min="6173" max="6173" width="11.109375" style="189" customWidth="1"/>
    <col min="6174" max="6174" width="22.6640625" style="189" bestFit="1" customWidth="1"/>
    <col min="6175" max="6400" width="5.88671875" style="189"/>
    <col min="6401" max="6401" width="14.5546875" style="189" customWidth="1"/>
    <col min="6402" max="6402" width="87.5546875" style="189" customWidth="1"/>
    <col min="6403" max="6404" width="10.88671875" style="189" customWidth="1"/>
    <col min="6405" max="6405" width="11.88671875" style="189" customWidth="1"/>
    <col min="6406" max="6406" width="15.6640625" style="189" bestFit="1" customWidth="1"/>
    <col min="6407" max="6407" width="13.5546875" style="189" customWidth="1"/>
    <col min="6408" max="6408" width="12.5546875" style="189" customWidth="1"/>
    <col min="6409" max="6411" width="11.88671875" style="189" customWidth="1"/>
    <col min="6412" max="6412" width="13.44140625" style="189" customWidth="1"/>
    <col min="6413" max="6413" width="10.33203125" style="189" customWidth="1"/>
    <col min="6414" max="6414" width="9.33203125" style="189" customWidth="1"/>
    <col min="6415" max="6415" width="10.44140625" style="189" customWidth="1"/>
    <col min="6416" max="6416" width="10.109375" style="189" customWidth="1"/>
    <col min="6417" max="6417" width="9.88671875" style="189" customWidth="1"/>
    <col min="6418" max="6418" width="9.6640625" style="189" customWidth="1"/>
    <col min="6419" max="6419" width="10.5546875" style="189" customWidth="1"/>
    <col min="6420" max="6420" width="9.88671875" style="189" customWidth="1"/>
    <col min="6421" max="6421" width="10.6640625" style="189" customWidth="1"/>
    <col min="6422" max="6422" width="11.109375" style="189" customWidth="1"/>
    <col min="6423" max="6423" width="10.109375" style="189" customWidth="1"/>
    <col min="6424" max="6424" width="9.88671875" style="189" customWidth="1"/>
    <col min="6425" max="6425" width="9.6640625" style="189" customWidth="1"/>
    <col min="6426" max="6426" width="11.44140625" style="189" bestFit="1" customWidth="1"/>
    <col min="6427" max="6427" width="10" style="189" customWidth="1"/>
    <col min="6428" max="6428" width="9.5546875" style="189" customWidth="1"/>
    <col min="6429" max="6429" width="11.109375" style="189" customWidth="1"/>
    <col min="6430" max="6430" width="22.6640625" style="189" bestFit="1" customWidth="1"/>
    <col min="6431" max="6656" width="5.88671875" style="189"/>
    <col min="6657" max="6657" width="14.5546875" style="189" customWidth="1"/>
    <col min="6658" max="6658" width="87.5546875" style="189" customWidth="1"/>
    <col min="6659" max="6660" width="10.88671875" style="189" customWidth="1"/>
    <col min="6661" max="6661" width="11.88671875" style="189" customWidth="1"/>
    <col min="6662" max="6662" width="15.6640625" style="189" bestFit="1" customWidth="1"/>
    <col min="6663" max="6663" width="13.5546875" style="189" customWidth="1"/>
    <col min="6664" max="6664" width="12.5546875" style="189" customWidth="1"/>
    <col min="6665" max="6667" width="11.88671875" style="189" customWidth="1"/>
    <col min="6668" max="6668" width="13.44140625" style="189" customWidth="1"/>
    <col min="6669" max="6669" width="10.33203125" style="189" customWidth="1"/>
    <col min="6670" max="6670" width="9.33203125" style="189" customWidth="1"/>
    <col min="6671" max="6671" width="10.44140625" style="189" customWidth="1"/>
    <col min="6672" max="6672" width="10.109375" style="189" customWidth="1"/>
    <col min="6673" max="6673" width="9.88671875" style="189" customWidth="1"/>
    <col min="6674" max="6674" width="9.6640625" style="189" customWidth="1"/>
    <col min="6675" max="6675" width="10.5546875" style="189" customWidth="1"/>
    <col min="6676" max="6676" width="9.88671875" style="189" customWidth="1"/>
    <col min="6677" max="6677" width="10.6640625" style="189" customWidth="1"/>
    <col min="6678" max="6678" width="11.109375" style="189" customWidth="1"/>
    <col min="6679" max="6679" width="10.109375" style="189" customWidth="1"/>
    <col min="6680" max="6680" width="9.88671875" style="189" customWidth="1"/>
    <col min="6681" max="6681" width="9.6640625" style="189" customWidth="1"/>
    <col min="6682" max="6682" width="11.44140625" style="189" bestFit="1" customWidth="1"/>
    <col min="6683" max="6683" width="10" style="189" customWidth="1"/>
    <col min="6684" max="6684" width="9.5546875" style="189" customWidth="1"/>
    <col min="6685" max="6685" width="11.109375" style="189" customWidth="1"/>
    <col min="6686" max="6686" width="22.6640625" style="189" bestFit="1" customWidth="1"/>
    <col min="6687" max="6912" width="5.88671875" style="189"/>
    <col min="6913" max="6913" width="14.5546875" style="189" customWidth="1"/>
    <col min="6914" max="6914" width="87.5546875" style="189" customWidth="1"/>
    <col min="6915" max="6916" width="10.88671875" style="189" customWidth="1"/>
    <col min="6917" max="6917" width="11.88671875" style="189" customWidth="1"/>
    <col min="6918" max="6918" width="15.6640625" style="189" bestFit="1" customWidth="1"/>
    <col min="6919" max="6919" width="13.5546875" style="189" customWidth="1"/>
    <col min="6920" max="6920" width="12.5546875" style="189" customWidth="1"/>
    <col min="6921" max="6923" width="11.88671875" style="189" customWidth="1"/>
    <col min="6924" max="6924" width="13.44140625" style="189" customWidth="1"/>
    <col min="6925" max="6925" width="10.33203125" style="189" customWidth="1"/>
    <col min="6926" max="6926" width="9.33203125" style="189" customWidth="1"/>
    <col min="6927" max="6927" width="10.44140625" style="189" customWidth="1"/>
    <col min="6928" max="6928" width="10.109375" style="189" customWidth="1"/>
    <col min="6929" max="6929" width="9.88671875" style="189" customWidth="1"/>
    <col min="6930" max="6930" width="9.6640625" style="189" customWidth="1"/>
    <col min="6931" max="6931" width="10.5546875" style="189" customWidth="1"/>
    <col min="6932" max="6932" width="9.88671875" style="189" customWidth="1"/>
    <col min="6933" max="6933" width="10.6640625" style="189" customWidth="1"/>
    <col min="6934" max="6934" width="11.109375" style="189" customWidth="1"/>
    <col min="6935" max="6935" width="10.109375" style="189" customWidth="1"/>
    <col min="6936" max="6936" width="9.88671875" style="189" customWidth="1"/>
    <col min="6937" max="6937" width="9.6640625" style="189" customWidth="1"/>
    <col min="6938" max="6938" width="11.44140625" style="189" bestFit="1" customWidth="1"/>
    <col min="6939" max="6939" width="10" style="189" customWidth="1"/>
    <col min="6940" max="6940" width="9.5546875" style="189" customWidth="1"/>
    <col min="6941" max="6941" width="11.109375" style="189" customWidth="1"/>
    <col min="6942" max="6942" width="22.6640625" style="189" bestFit="1" customWidth="1"/>
    <col min="6943" max="7168" width="5.88671875" style="189"/>
    <col min="7169" max="7169" width="14.5546875" style="189" customWidth="1"/>
    <col min="7170" max="7170" width="87.5546875" style="189" customWidth="1"/>
    <col min="7171" max="7172" width="10.88671875" style="189" customWidth="1"/>
    <col min="7173" max="7173" width="11.88671875" style="189" customWidth="1"/>
    <col min="7174" max="7174" width="15.6640625" style="189" bestFit="1" customWidth="1"/>
    <col min="7175" max="7175" width="13.5546875" style="189" customWidth="1"/>
    <col min="7176" max="7176" width="12.5546875" style="189" customWidth="1"/>
    <col min="7177" max="7179" width="11.88671875" style="189" customWidth="1"/>
    <col min="7180" max="7180" width="13.44140625" style="189" customWidth="1"/>
    <col min="7181" max="7181" width="10.33203125" style="189" customWidth="1"/>
    <col min="7182" max="7182" width="9.33203125" style="189" customWidth="1"/>
    <col min="7183" max="7183" width="10.44140625" style="189" customWidth="1"/>
    <col min="7184" max="7184" width="10.109375" style="189" customWidth="1"/>
    <col min="7185" max="7185" width="9.88671875" style="189" customWidth="1"/>
    <col min="7186" max="7186" width="9.6640625" style="189" customWidth="1"/>
    <col min="7187" max="7187" width="10.5546875" style="189" customWidth="1"/>
    <col min="7188" max="7188" width="9.88671875" style="189" customWidth="1"/>
    <col min="7189" max="7189" width="10.6640625" style="189" customWidth="1"/>
    <col min="7190" max="7190" width="11.109375" style="189" customWidth="1"/>
    <col min="7191" max="7191" width="10.109375" style="189" customWidth="1"/>
    <col min="7192" max="7192" width="9.88671875" style="189" customWidth="1"/>
    <col min="7193" max="7193" width="9.6640625" style="189" customWidth="1"/>
    <col min="7194" max="7194" width="11.44140625" style="189" bestFit="1" customWidth="1"/>
    <col min="7195" max="7195" width="10" style="189" customWidth="1"/>
    <col min="7196" max="7196" width="9.5546875" style="189" customWidth="1"/>
    <col min="7197" max="7197" width="11.109375" style="189" customWidth="1"/>
    <col min="7198" max="7198" width="22.6640625" style="189" bestFit="1" customWidth="1"/>
    <col min="7199" max="7424" width="5.88671875" style="189"/>
    <col min="7425" max="7425" width="14.5546875" style="189" customWidth="1"/>
    <col min="7426" max="7426" width="87.5546875" style="189" customWidth="1"/>
    <col min="7427" max="7428" width="10.88671875" style="189" customWidth="1"/>
    <col min="7429" max="7429" width="11.88671875" style="189" customWidth="1"/>
    <col min="7430" max="7430" width="15.6640625" style="189" bestFit="1" customWidth="1"/>
    <col min="7431" max="7431" width="13.5546875" style="189" customWidth="1"/>
    <col min="7432" max="7432" width="12.5546875" style="189" customWidth="1"/>
    <col min="7433" max="7435" width="11.88671875" style="189" customWidth="1"/>
    <col min="7436" max="7436" width="13.44140625" style="189" customWidth="1"/>
    <col min="7437" max="7437" width="10.33203125" style="189" customWidth="1"/>
    <col min="7438" max="7438" width="9.33203125" style="189" customWidth="1"/>
    <col min="7439" max="7439" width="10.44140625" style="189" customWidth="1"/>
    <col min="7440" max="7440" width="10.109375" style="189" customWidth="1"/>
    <col min="7441" max="7441" width="9.88671875" style="189" customWidth="1"/>
    <col min="7442" max="7442" width="9.6640625" style="189" customWidth="1"/>
    <col min="7443" max="7443" width="10.5546875" style="189" customWidth="1"/>
    <col min="7444" max="7444" width="9.88671875" style="189" customWidth="1"/>
    <col min="7445" max="7445" width="10.6640625" style="189" customWidth="1"/>
    <col min="7446" max="7446" width="11.109375" style="189" customWidth="1"/>
    <col min="7447" max="7447" width="10.109375" style="189" customWidth="1"/>
    <col min="7448" max="7448" width="9.88671875" style="189" customWidth="1"/>
    <col min="7449" max="7449" width="9.6640625" style="189" customWidth="1"/>
    <col min="7450" max="7450" width="11.44140625" style="189" bestFit="1" customWidth="1"/>
    <col min="7451" max="7451" width="10" style="189" customWidth="1"/>
    <col min="7452" max="7452" width="9.5546875" style="189" customWidth="1"/>
    <col min="7453" max="7453" width="11.109375" style="189" customWidth="1"/>
    <col min="7454" max="7454" width="22.6640625" style="189" bestFit="1" customWidth="1"/>
    <col min="7455" max="7680" width="5.88671875" style="189"/>
    <col min="7681" max="7681" width="14.5546875" style="189" customWidth="1"/>
    <col min="7682" max="7682" width="87.5546875" style="189" customWidth="1"/>
    <col min="7683" max="7684" width="10.88671875" style="189" customWidth="1"/>
    <col min="7685" max="7685" width="11.88671875" style="189" customWidth="1"/>
    <col min="7686" max="7686" width="15.6640625" style="189" bestFit="1" customWidth="1"/>
    <col min="7687" max="7687" width="13.5546875" style="189" customWidth="1"/>
    <col min="7688" max="7688" width="12.5546875" style="189" customWidth="1"/>
    <col min="7689" max="7691" width="11.88671875" style="189" customWidth="1"/>
    <col min="7692" max="7692" width="13.44140625" style="189" customWidth="1"/>
    <col min="7693" max="7693" width="10.33203125" style="189" customWidth="1"/>
    <col min="7694" max="7694" width="9.33203125" style="189" customWidth="1"/>
    <col min="7695" max="7695" width="10.44140625" style="189" customWidth="1"/>
    <col min="7696" max="7696" width="10.109375" style="189" customWidth="1"/>
    <col min="7697" max="7697" width="9.88671875" style="189" customWidth="1"/>
    <col min="7698" max="7698" width="9.6640625" style="189" customWidth="1"/>
    <col min="7699" max="7699" width="10.5546875" style="189" customWidth="1"/>
    <col min="7700" max="7700" width="9.88671875" style="189" customWidth="1"/>
    <col min="7701" max="7701" width="10.6640625" style="189" customWidth="1"/>
    <col min="7702" max="7702" width="11.109375" style="189" customWidth="1"/>
    <col min="7703" max="7703" width="10.109375" style="189" customWidth="1"/>
    <col min="7704" max="7704" width="9.88671875" style="189" customWidth="1"/>
    <col min="7705" max="7705" width="9.6640625" style="189" customWidth="1"/>
    <col min="7706" max="7706" width="11.44140625" style="189" bestFit="1" customWidth="1"/>
    <col min="7707" max="7707" width="10" style="189" customWidth="1"/>
    <col min="7708" max="7708" width="9.5546875" style="189" customWidth="1"/>
    <col min="7709" max="7709" width="11.109375" style="189" customWidth="1"/>
    <col min="7710" max="7710" width="22.6640625" style="189" bestFit="1" customWidth="1"/>
    <col min="7711" max="7936" width="5.88671875" style="189"/>
    <col min="7937" max="7937" width="14.5546875" style="189" customWidth="1"/>
    <col min="7938" max="7938" width="87.5546875" style="189" customWidth="1"/>
    <col min="7939" max="7940" width="10.88671875" style="189" customWidth="1"/>
    <col min="7941" max="7941" width="11.88671875" style="189" customWidth="1"/>
    <col min="7942" max="7942" width="15.6640625" style="189" bestFit="1" customWidth="1"/>
    <col min="7943" max="7943" width="13.5546875" style="189" customWidth="1"/>
    <col min="7944" max="7944" width="12.5546875" style="189" customWidth="1"/>
    <col min="7945" max="7947" width="11.88671875" style="189" customWidth="1"/>
    <col min="7948" max="7948" width="13.44140625" style="189" customWidth="1"/>
    <col min="7949" max="7949" width="10.33203125" style="189" customWidth="1"/>
    <col min="7950" max="7950" width="9.33203125" style="189" customWidth="1"/>
    <col min="7951" max="7951" width="10.44140625" style="189" customWidth="1"/>
    <col min="7952" max="7952" width="10.109375" style="189" customWidth="1"/>
    <col min="7953" max="7953" width="9.88671875" style="189" customWidth="1"/>
    <col min="7954" max="7954" width="9.6640625" style="189" customWidth="1"/>
    <col min="7955" max="7955" width="10.5546875" style="189" customWidth="1"/>
    <col min="7956" max="7956" width="9.88671875" style="189" customWidth="1"/>
    <col min="7957" max="7957" width="10.6640625" style="189" customWidth="1"/>
    <col min="7958" max="7958" width="11.109375" style="189" customWidth="1"/>
    <col min="7959" max="7959" width="10.109375" style="189" customWidth="1"/>
    <col min="7960" max="7960" width="9.88671875" style="189" customWidth="1"/>
    <col min="7961" max="7961" width="9.6640625" style="189" customWidth="1"/>
    <col min="7962" max="7962" width="11.44140625" style="189" bestFit="1" customWidth="1"/>
    <col min="7963" max="7963" width="10" style="189" customWidth="1"/>
    <col min="7964" max="7964" width="9.5546875" style="189" customWidth="1"/>
    <col min="7965" max="7965" width="11.109375" style="189" customWidth="1"/>
    <col min="7966" max="7966" width="22.6640625" style="189" bestFit="1" customWidth="1"/>
    <col min="7967" max="8192" width="5.88671875" style="189"/>
    <col min="8193" max="8193" width="14.5546875" style="189" customWidth="1"/>
    <col min="8194" max="8194" width="87.5546875" style="189" customWidth="1"/>
    <col min="8195" max="8196" width="10.88671875" style="189" customWidth="1"/>
    <col min="8197" max="8197" width="11.88671875" style="189" customWidth="1"/>
    <col min="8198" max="8198" width="15.6640625" style="189" bestFit="1" customWidth="1"/>
    <col min="8199" max="8199" width="13.5546875" style="189" customWidth="1"/>
    <col min="8200" max="8200" width="12.5546875" style="189" customWidth="1"/>
    <col min="8201" max="8203" width="11.88671875" style="189" customWidth="1"/>
    <col min="8204" max="8204" width="13.44140625" style="189" customWidth="1"/>
    <col min="8205" max="8205" width="10.33203125" style="189" customWidth="1"/>
    <col min="8206" max="8206" width="9.33203125" style="189" customWidth="1"/>
    <col min="8207" max="8207" width="10.44140625" style="189" customWidth="1"/>
    <col min="8208" max="8208" width="10.109375" style="189" customWidth="1"/>
    <col min="8209" max="8209" width="9.88671875" style="189" customWidth="1"/>
    <col min="8210" max="8210" width="9.6640625" style="189" customWidth="1"/>
    <col min="8211" max="8211" width="10.5546875" style="189" customWidth="1"/>
    <col min="8212" max="8212" width="9.88671875" style="189" customWidth="1"/>
    <col min="8213" max="8213" width="10.6640625" style="189" customWidth="1"/>
    <col min="8214" max="8214" width="11.109375" style="189" customWidth="1"/>
    <col min="8215" max="8215" width="10.109375" style="189" customWidth="1"/>
    <col min="8216" max="8216" width="9.88671875" style="189" customWidth="1"/>
    <col min="8217" max="8217" width="9.6640625" style="189" customWidth="1"/>
    <col min="8218" max="8218" width="11.44140625" style="189" bestFit="1" customWidth="1"/>
    <col min="8219" max="8219" width="10" style="189" customWidth="1"/>
    <col min="8220" max="8220" width="9.5546875" style="189" customWidth="1"/>
    <col min="8221" max="8221" width="11.109375" style="189" customWidth="1"/>
    <col min="8222" max="8222" width="22.6640625" style="189" bestFit="1" customWidth="1"/>
    <col min="8223" max="8448" width="5.88671875" style="189"/>
    <col min="8449" max="8449" width="14.5546875" style="189" customWidth="1"/>
    <col min="8450" max="8450" width="87.5546875" style="189" customWidth="1"/>
    <col min="8451" max="8452" width="10.88671875" style="189" customWidth="1"/>
    <col min="8453" max="8453" width="11.88671875" style="189" customWidth="1"/>
    <col min="8454" max="8454" width="15.6640625" style="189" bestFit="1" customWidth="1"/>
    <col min="8455" max="8455" width="13.5546875" style="189" customWidth="1"/>
    <col min="8456" max="8456" width="12.5546875" style="189" customWidth="1"/>
    <col min="8457" max="8459" width="11.88671875" style="189" customWidth="1"/>
    <col min="8460" max="8460" width="13.44140625" style="189" customWidth="1"/>
    <col min="8461" max="8461" width="10.33203125" style="189" customWidth="1"/>
    <col min="8462" max="8462" width="9.33203125" style="189" customWidth="1"/>
    <col min="8463" max="8463" width="10.44140625" style="189" customWidth="1"/>
    <col min="8464" max="8464" width="10.109375" style="189" customWidth="1"/>
    <col min="8465" max="8465" width="9.88671875" style="189" customWidth="1"/>
    <col min="8466" max="8466" width="9.6640625" style="189" customWidth="1"/>
    <col min="8467" max="8467" width="10.5546875" style="189" customWidth="1"/>
    <col min="8468" max="8468" width="9.88671875" style="189" customWidth="1"/>
    <col min="8469" max="8469" width="10.6640625" style="189" customWidth="1"/>
    <col min="8470" max="8470" width="11.109375" style="189" customWidth="1"/>
    <col min="8471" max="8471" width="10.109375" style="189" customWidth="1"/>
    <col min="8472" max="8472" width="9.88671875" style="189" customWidth="1"/>
    <col min="8473" max="8473" width="9.6640625" style="189" customWidth="1"/>
    <col min="8474" max="8474" width="11.44140625" style="189" bestFit="1" customWidth="1"/>
    <col min="8475" max="8475" width="10" style="189" customWidth="1"/>
    <col min="8476" max="8476" width="9.5546875" style="189" customWidth="1"/>
    <col min="8477" max="8477" width="11.109375" style="189" customWidth="1"/>
    <col min="8478" max="8478" width="22.6640625" style="189" bestFit="1" customWidth="1"/>
    <col min="8479" max="8704" width="5.88671875" style="189"/>
    <col min="8705" max="8705" width="14.5546875" style="189" customWidth="1"/>
    <col min="8706" max="8706" width="87.5546875" style="189" customWidth="1"/>
    <col min="8707" max="8708" width="10.88671875" style="189" customWidth="1"/>
    <col min="8709" max="8709" width="11.88671875" style="189" customWidth="1"/>
    <col min="8710" max="8710" width="15.6640625" style="189" bestFit="1" customWidth="1"/>
    <col min="8711" max="8711" width="13.5546875" style="189" customWidth="1"/>
    <col min="8712" max="8712" width="12.5546875" style="189" customWidth="1"/>
    <col min="8713" max="8715" width="11.88671875" style="189" customWidth="1"/>
    <col min="8716" max="8716" width="13.44140625" style="189" customWidth="1"/>
    <col min="8717" max="8717" width="10.33203125" style="189" customWidth="1"/>
    <col min="8718" max="8718" width="9.33203125" style="189" customWidth="1"/>
    <col min="8719" max="8719" width="10.44140625" style="189" customWidth="1"/>
    <col min="8720" max="8720" width="10.109375" style="189" customWidth="1"/>
    <col min="8721" max="8721" width="9.88671875" style="189" customWidth="1"/>
    <col min="8722" max="8722" width="9.6640625" style="189" customWidth="1"/>
    <col min="8723" max="8723" width="10.5546875" style="189" customWidth="1"/>
    <col min="8724" max="8724" width="9.88671875" style="189" customWidth="1"/>
    <col min="8725" max="8725" width="10.6640625" style="189" customWidth="1"/>
    <col min="8726" max="8726" width="11.109375" style="189" customWidth="1"/>
    <col min="8727" max="8727" width="10.109375" style="189" customWidth="1"/>
    <col min="8728" max="8728" width="9.88671875" style="189" customWidth="1"/>
    <col min="8729" max="8729" width="9.6640625" style="189" customWidth="1"/>
    <col min="8730" max="8730" width="11.44140625" style="189" bestFit="1" customWidth="1"/>
    <col min="8731" max="8731" width="10" style="189" customWidth="1"/>
    <col min="8732" max="8732" width="9.5546875" style="189" customWidth="1"/>
    <col min="8733" max="8733" width="11.109375" style="189" customWidth="1"/>
    <col min="8734" max="8734" width="22.6640625" style="189" bestFit="1" customWidth="1"/>
    <col min="8735" max="8960" width="5.88671875" style="189"/>
    <col min="8961" max="8961" width="14.5546875" style="189" customWidth="1"/>
    <col min="8962" max="8962" width="87.5546875" style="189" customWidth="1"/>
    <col min="8963" max="8964" width="10.88671875" style="189" customWidth="1"/>
    <col min="8965" max="8965" width="11.88671875" style="189" customWidth="1"/>
    <col min="8966" max="8966" width="15.6640625" style="189" bestFit="1" customWidth="1"/>
    <col min="8967" max="8967" width="13.5546875" style="189" customWidth="1"/>
    <col min="8968" max="8968" width="12.5546875" style="189" customWidth="1"/>
    <col min="8969" max="8971" width="11.88671875" style="189" customWidth="1"/>
    <col min="8972" max="8972" width="13.44140625" style="189" customWidth="1"/>
    <col min="8973" max="8973" width="10.33203125" style="189" customWidth="1"/>
    <col min="8974" max="8974" width="9.33203125" style="189" customWidth="1"/>
    <col min="8975" max="8975" width="10.44140625" style="189" customWidth="1"/>
    <col min="8976" max="8976" width="10.109375" style="189" customWidth="1"/>
    <col min="8977" max="8977" width="9.88671875" style="189" customWidth="1"/>
    <col min="8978" max="8978" width="9.6640625" style="189" customWidth="1"/>
    <col min="8979" max="8979" width="10.5546875" style="189" customWidth="1"/>
    <col min="8980" max="8980" width="9.88671875" style="189" customWidth="1"/>
    <col min="8981" max="8981" width="10.6640625" style="189" customWidth="1"/>
    <col min="8982" max="8982" width="11.109375" style="189" customWidth="1"/>
    <col min="8983" max="8983" width="10.109375" style="189" customWidth="1"/>
    <col min="8984" max="8984" width="9.88671875" style="189" customWidth="1"/>
    <col min="8985" max="8985" width="9.6640625" style="189" customWidth="1"/>
    <col min="8986" max="8986" width="11.44140625" style="189" bestFit="1" customWidth="1"/>
    <col min="8987" max="8987" width="10" style="189" customWidth="1"/>
    <col min="8988" max="8988" width="9.5546875" style="189" customWidth="1"/>
    <col min="8989" max="8989" width="11.109375" style="189" customWidth="1"/>
    <col min="8990" max="8990" width="22.6640625" style="189" bestFit="1" customWidth="1"/>
    <col min="8991" max="9216" width="5.88671875" style="189"/>
    <col min="9217" max="9217" width="14.5546875" style="189" customWidth="1"/>
    <col min="9218" max="9218" width="87.5546875" style="189" customWidth="1"/>
    <col min="9219" max="9220" width="10.88671875" style="189" customWidth="1"/>
    <col min="9221" max="9221" width="11.88671875" style="189" customWidth="1"/>
    <col min="9222" max="9222" width="15.6640625" style="189" bestFit="1" customWidth="1"/>
    <col min="9223" max="9223" width="13.5546875" style="189" customWidth="1"/>
    <col min="9224" max="9224" width="12.5546875" style="189" customWidth="1"/>
    <col min="9225" max="9227" width="11.88671875" style="189" customWidth="1"/>
    <col min="9228" max="9228" width="13.44140625" style="189" customWidth="1"/>
    <col min="9229" max="9229" width="10.33203125" style="189" customWidth="1"/>
    <col min="9230" max="9230" width="9.33203125" style="189" customWidth="1"/>
    <col min="9231" max="9231" width="10.44140625" style="189" customWidth="1"/>
    <col min="9232" max="9232" width="10.109375" style="189" customWidth="1"/>
    <col min="9233" max="9233" width="9.88671875" style="189" customWidth="1"/>
    <col min="9234" max="9234" width="9.6640625" style="189" customWidth="1"/>
    <col min="9235" max="9235" width="10.5546875" style="189" customWidth="1"/>
    <col min="9236" max="9236" width="9.88671875" style="189" customWidth="1"/>
    <col min="9237" max="9237" width="10.6640625" style="189" customWidth="1"/>
    <col min="9238" max="9238" width="11.109375" style="189" customWidth="1"/>
    <col min="9239" max="9239" width="10.109375" style="189" customWidth="1"/>
    <col min="9240" max="9240" width="9.88671875" style="189" customWidth="1"/>
    <col min="9241" max="9241" width="9.6640625" style="189" customWidth="1"/>
    <col min="9242" max="9242" width="11.44140625" style="189" bestFit="1" customWidth="1"/>
    <col min="9243" max="9243" width="10" style="189" customWidth="1"/>
    <col min="9244" max="9244" width="9.5546875" style="189" customWidth="1"/>
    <col min="9245" max="9245" width="11.109375" style="189" customWidth="1"/>
    <col min="9246" max="9246" width="22.6640625" style="189" bestFit="1" customWidth="1"/>
    <col min="9247" max="9472" width="5.88671875" style="189"/>
    <col min="9473" max="9473" width="14.5546875" style="189" customWidth="1"/>
    <col min="9474" max="9474" width="87.5546875" style="189" customWidth="1"/>
    <col min="9475" max="9476" width="10.88671875" style="189" customWidth="1"/>
    <col min="9477" max="9477" width="11.88671875" style="189" customWidth="1"/>
    <col min="9478" max="9478" width="15.6640625" style="189" bestFit="1" customWidth="1"/>
    <col min="9479" max="9479" width="13.5546875" style="189" customWidth="1"/>
    <col min="9480" max="9480" width="12.5546875" style="189" customWidth="1"/>
    <col min="9481" max="9483" width="11.88671875" style="189" customWidth="1"/>
    <col min="9484" max="9484" width="13.44140625" style="189" customWidth="1"/>
    <col min="9485" max="9485" width="10.33203125" style="189" customWidth="1"/>
    <col min="9486" max="9486" width="9.33203125" style="189" customWidth="1"/>
    <col min="9487" max="9487" width="10.44140625" style="189" customWidth="1"/>
    <col min="9488" max="9488" width="10.109375" style="189" customWidth="1"/>
    <col min="9489" max="9489" width="9.88671875" style="189" customWidth="1"/>
    <col min="9490" max="9490" width="9.6640625" style="189" customWidth="1"/>
    <col min="9491" max="9491" width="10.5546875" style="189" customWidth="1"/>
    <col min="9492" max="9492" width="9.88671875" style="189" customWidth="1"/>
    <col min="9493" max="9493" width="10.6640625" style="189" customWidth="1"/>
    <col min="9494" max="9494" width="11.109375" style="189" customWidth="1"/>
    <col min="9495" max="9495" width="10.109375" style="189" customWidth="1"/>
    <col min="9496" max="9496" width="9.88671875" style="189" customWidth="1"/>
    <col min="9497" max="9497" width="9.6640625" style="189" customWidth="1"/>
    <col min="9498" max="9498" width="11.44140625" style="189" bestFit="1" customWidth="1"/>
    <col min="9499" max="9499" width="10" style="189" customWidth="1"/>
    <col min="9500" max="9500" width="9.5546875" style="189" customWidth="1"/>
    <col min="9501" max="9501" width="11.109375" style="189" customWidth="1"/>
    <col min="9502" max="9502" width="22.6640625" style="189" bestFit="1" customWidth="1"/>
    <col min="9503" max="9728" width="5.88671875" style="189"/>
    <col min="9729" max="9729" width="14.5546875" style="189" customWidth="1"/>
    <col min="9730" max="9730" width="87.5546875" style="189" customWidth="1"/>
    <col min="9731" max="9732" width="10.88671875" style="189" customWidth="1"/>
    <col min="9733" max="9733" width="11.88671875" style="189" customWidth="1"/>
    <col min="9734" max="9734" width="15.6640625" style="189" bestFit="1" customWidth="1"/>
    <col min="9735" max="9735" width="13.5546875" style="189" customWidth="1"/>
    <col min="9736" max="9736" width="12.5546875" style="189" customWidth="1"/>
    <col min="9737" max="9739" width="11.88671875" style="189" customWidth="1"/>
    <col min="9740" max="9740" width="13.44140625" style="189" customWidth="1"/>
    <col min="9741" max="9741" width="10.33203125" style="189" customWidth="1"/>
    <col min="9742" max="9742" width="9.33203125" style="189" customWidth="1"/>
    <col min="9743" max="9743" width="10.44140625" style="189" customWidth="1"/>
    <col min="9744" max="9744" width="10.109375" style="189" customWidth="1"/>
    <col min="9745" max="9745" width="9.88671875" style="189" customWidth="1"/>
    <col min="9746" max="9746" width="9.6640625" style="189" customWidth="1"/>
    <col min="9747" max="9747" width="10.5546875" style="189" customWidth="1"/>
    <col min="9748" max="9748" width="9.88671875" style="189" customWidth="1"/>
    <col min="9749" max="9749" width="10.6640625" style="189" customWidth="1"/>
    <col min="9750" max="9750" width="11.109375" style="189" customWidth="1"/>
    <col min="9751" max="9751" width="10.109375" style="189" customWidth="1"/>
    <col min="9752" max="9752" width="9.88671875" style="189" customWidth="1"/>
    <col min="9753" max="9753" width="9.6640625" style="189" customWidth="1"/>
    <col min="9754" max="9754" width="11.44140625" style="189" bestFit="1" customWidth="1"/>
    <col min="9755" max="9755" width="10" style="189" customWidth="1"/>
    <col min="9756" max="9756" width="9.5546875" style="189" customWidth="1"/>
    <col min="9757" max="9757" width="11.109375" style="189" customWidth="1"/>
    <col min="9758" max="9758" width="22.6640625" style="189" bestFit="1" customWidth="1"/>
    <col min="9759" max="9984" width="5.88671875" style="189"/>
    <col min="9985" max="9985" width="14.5546875" style="189" customWidth="1"/>
    <col min="9986" max="9986" width="87.5546875" style="189" customWidth="1"/>
    <col min="9987" max="9988" width="10.88671875" style="189" customWidth="1"/>
    <col min="9989" max="9989" width="11.88671875" style="189" customWidth="1"/>
    <col min="9990" max="9990" width="15.6640625" style="189" bestFit="1" customWidth="1"/>
    <col min="9991" max="9991" width="13.5546875" style="189" customWidth="1"/>
    <col min="9992" max="9992" width="12.5546875" style="189" customWidth="1"/>
    <col min="9993" max="9995" width="11.88671875" style="189" customWidth="1"/>
    <col min="9996" max="9996" width="13.44140625" style="189" customWidth="1"/>
    <col min="9997" max="9997" width="10.33203125" style="189" customWidth="1"/>
    <col min="9998" max="9998" width="9.33203125" style="189" customWidth="1"/>
    <col min="9999" max="9999" width="10.44140625" style="189" customWidth="1"/>
    <col min="10000" max="10000" width="10.109375" style="189" customWidth="1"/>
    <col min="10001" max="10001" width="9.88671875" style="189" customWidth="1"/>
    <col min="10002" max="10002" width="9.6640625" style="189" customWidth="1"/>
    <col min="10003" max="10003" width="10.5546875" style="189" customWidth="1"/>
    <col min="10004" max="10004" width="9.88671875" style="189" customWidth="1"/>
    <col min="10005" max="10005" width="10.6640625" style="189" customWidth="1"/>
    <col min="10006" max="10006" width="11.109375" style="189" customWidth="1"/>
    <col min="10007" max="10007" width="10.109375" style="189" customWidth="1"/>
    <col min="10008" max="10008" width="9.88671875" style="189" customWidth="1"/>
    <col min="10009" max="10009" width="9.6640625" style="189" customWidth="1"/>
    <col min="10010" max="10010" width="11.44140625" style="189" bestFit="1" customWidth="1"/>
    <col min="10011" max="10011" width="10" style="189" customWidth="1"/>
    <col min="10012" max="10012" width="9.5546875" style="189" customWidth="1"/>
    <col min="10013" max="10013" width="11.109375" style="189" customWidth="1"/>
    <col min="10014" max="10014" width="22.6640625" style="189" bestFit="1" customWidth="1"/>
    <col min="10015" max="10240" width="5.88671875" style="189"/>
    <col min="10241" max="10241" width="14.5546875" style="189" customWidth="1"/>
    <col min="10242" max="10242" width="87.5546875" style="189" customWidth="1"/>
    <col min="10243" max="10244" width="10.88671875" style="189" customWidth="1"/>
    <col min="10245" max="10245" width="11.88671875" style="189" customWidth="1"/>
    <col min="10246" max="10246" width="15.6640625" style="189" bestFit="1" customWidth="1"/>
    <col min="10247" max="10247" width="13.5546875" style="189" customWidth="1"/>
    <col min="10248" max="10248" width="12.5546875" style="189" customWidth="1"/>
    <col min="10249" max="10251" width="11.88671875" style="189" customWidth="1"/>
    <col min="10252" max="10252" width="13.44140625" style="189" customWidth="1"/>
    <col min="10253" max="10253" width="10.33203125" style="189" customWidth="1"/>
    <col min="10254" max="10254" width="9.33203125" style="189" customWidth="1"/>
    <col min="10255" max="10255" width="10.44140625" style="189" customWidth="1"/>
    <col min="10256" max="10256" width="10.109375" style="189" customWidth="1"/>
    <col min="10257" max="10257" width="9.88671875" style="189" customWidth="1"/>
    <col min="10258" max="10258" width="9.6640625" style="189" customWidth="1"/>
    <col min="10259" max="10259" width="10.5546875" style="189" customWidth="1"/>
    <col min="10260" max="10260" width="9.88671875" style="189" customWidth="1"/>
    <col min="10261" max="10261" width="10.6640625" style="189" customWidth="1"/>
    <col min="10262" max="10262" width="11.109375" style="189" customWidth="1"/>
    <col min="10263" max="10263" width="10.109375" style="189" customWidth="1"/>
    <col min="10264" max="10264" width="9.88671875" style="189" customWidth="1"/>
    <col min="10265" max="10265" width="9.6640625" style="189" customWidth="1"/>
    <col min="10266" max="10266" width="11.44140625" style="189" bestFit="1" customWidth="1"/>
    <col min="10267" max="10267" width="10" style="189" customWidth="1"/>
    <col min="10268" max="10268" width="9.5546875" style="189" customWidth="1"/>
    <col min="10269" max="10269" width="11.109375" style="189" customWidth="1"/>
    <col min="10270" max="10270" width="22.6640625" style="189" bestFit="1" customWidth="1"/>
    <col min="10271" max="10496" width="5.88671875" style="189"/>
    <col min="10497" max="10497" width="14.5546875" style="189" customWidth="1"/>
    <col min="10498" max="10498" width="87.5546875" style="189" customWidth="1"/>
    <col min="10499" max="10500" width="10.88671875" style="189" customWidth="1"/>
    <col min="10501" max="10501" width="11.88671875" style="189" customWidth="1"/>
    <col min="10502" max="10502" width="15.6640625" style="189" bestFit="1" customWidth="1"/>
    <col min="10503" max="10503" width="13.5546875" style="189" customWidth="1"/>
    <col min="10504" max="10504" width="12.5546875" style="189" customWidth="1"/>
    <col min="10505" max="10507" width="11.88671875" style="189" customWidth="1"/>
    <col min="10508" max="10508" width="13.44140625" style="189" customWidth="1"/>
    <col min="10509" max="10509" width="10.33203125" style="189" customWidth="1"/>
    <col min="10510" max="10510" width="9.33203125" style="189" customWidth="1"/>
    <col min="10511" max="10511" width="10.44140625" style="189" customWidth="1"/>
    <col min="10512" max="10512" width="10.109375" style="189" customWidth="1"/>
    <col min="10513" max="10513" width="9.88671875" style="189" customWidth="1"/>
    <col min="10514" max="10514" width="9.6640625" style="189" customWidth="1"/>
    <col min="10515" max="10515" width="10.5546875" style="189" customWidth="1"/>
    <col min="10516" max="10516" width="9.88671875" style="189" customWidth="1"/>
    <col min="10517" max="10517" width="10.6640625" style="189" customWidth="1"/>
    <col min="10518" max="10518" width="11.109375" style="189" customWidth="1"/>
    <col min="10519" max="10519" width="10.109375" style="189" customWidth="1"/>
    <col min="10520" max="10520" width="9.88671875" style="189" customWidth="1"/>
    <col min="10521" max="10521" width="9.6640625" style="189" customWidth="1"/>
    <col min="10522" max="10522" width="11.44140625" style="189" bestFit="1" customWidth="1"/>
    <col min="10523" max="10523" width="10" style="189" customWidth="1"/>
    <col min="10524" max="10524" width="9.5546875" style="189" customWidth="1"/>
    <col min="10525" max="10525" width="11.109375" style="189" customWidth="1"/>
    <col min="10526" max="10526" width="22.6640625" style="189" bestFit="1" customWidth="1"/>
    <col min="10527" max="10752" width="5.88671875" style="189"/>
    <col min="10753" max="10753" width="14.5546875" style="189" customWidth="1"/>
    <col min="10754" max="10754" width="87.5546875" style="189" customWidth="1"/>
    <col min="10755" max="10756" width="10.88671875" style="189" customWidth="1"/>
    <col min="10757" max="10757" width="11.88671875" style="189" customWidth="1"/>
    <col min="10758" max="10758" width="15.6640625" style="189" bestFit="1" customWidth="1"/>
    <col min="10759" max="10759" width="13.5546875" style="189" customWidth="1"/>
    <col min="10760" max="10760" width="12.5546875" style="189" customWidth="1"/>
    <col min="10761" max="10763" width="11.88671875" style="189" customWidth="1"/>
    <col min="10764" max="10764" width="13.44140625" style="189" customWidth="1"/>
    <col min="10765" max="10765" width="10.33203125" style="189" customWidth="1"/>
    <col min="10766" max="10766" width="9.33203125" style="189" customWidth="1"/>
    <col min="10767" max="10767" width="10.44140625" style="189" customWidth="1"/>
    <col min="10768" max="10768" width="10.109375" style="189" customWidth="1"/>
    <col min="10769" max="10769" width="9.88671875" style="189" customWidth="1"/>
    <col min="10770" max="10770" width="9.6640625" style="189" customWidth="1"/>
    <col min="10771" max="10771" width="10.5546875" style="189" customWidth="1"/>
    <col min="10772" max="10772" width="9.88671875" style="189" customWidth="1"/>
    <col min="10773" max="10773" width="10.6640625" style="189" customWidth="1"/>
    <col min="10774" max="10774" width="11.109375" style="189" customWidth="1"/>
    <col min="10775" max="10775" width="10.109375" style="189" customWidth="1"/>
    <col min="10776" max="10776" width="9.88671875" style="189" customWidth="1"/>
    <col min="10777" max="10777" width="9.6640625" style="189" customWidth="1"/>
    <col min="10778" max="10778" width="11.44140625" style="189" bestFit="1" customWidth="1"/>
    <col min="10779" max="10779" width="10" style="189" customWidth="1"/>
    <col min="10780" max="10780" width="9.5546875" style="189" customWidth="1"/>
    <col min="10781" max="10781" width="11.109375" style="189" customWidth="1"/>
    <col min="10782" max="10782" width="22.6640625" style="189" bestFit="1" customWidth="1"/>
    <col min="10783" max="11008" width="5.88671875" style="189"/>
    <col min="11009" max="11009" width="14.5546875" style="189" customWidth="1"/>
    <col min="11010" max="11010" width="87.5546875" style="189" customWidth="1"/>
    <col min="11011" max="11012" width="10.88671875" style="189" customWidth="1"/>
    <col min="11013" max="11013" width="11.88671875" style="189" customWidth="1"/>
    <col min="11014" max="11014" width="15.6640625" style="189" bestFit="1" customWidth="1"/>
    <col min="11015" max="11015" width="13.5546875" style="189" customWidth="1"/>
    <col min="11016" max="11016" width="12.5546875" style="189" customWidth="1"/>
    <col min="11017" max="11019" width="11.88671875" style="189" customWidth="1"/>
    <col min="11020" max="11020" width="13.44140625" style="189" customWidth="1"/>
    <col min="11021" max="11021" width="10.33203125" style="189" customWidth="1"/>
    <col min="11022" max="11022" width="9.33203125" style="189" customWidth="1"/>
    <col min="11023" max="11023" width="10.44140625" style="189" customWidth="1"/>
    <col min="11024" max="11024" width="10.109375" style="189" customWidth="1"/>
    <col min="11025" max="11025" width="9.88671875" style="189" customWidth="1"/>
    <col min="11026" max="11026" width="9.6640625" style="189" customWidth="1"/>
    <col min="11027" max="11027" width="10.5546875" style="189" customWidth="1"/>
    <col min="11028" max="11028" width="9.88671875" style="189" customWidth="1"/>
    <col min="11029" max="11029" width="10.6640625" style="189" customWidth="1"/>
    <col min="11030" max="11030" width="11.109375" style="189" customWidth="1"/>
    <col min="11031" max="11031" width="10.109375" style="189" customWidth="1"/>
    <col min="11032" max="11032" width="9.88671875" style="189" customWidth="1"/>
    <col min="11033" max="11033" width="9.6640625" style="189" customWidth="1"/>
    <col min="11034" max="11034" width="11.44140625" style="189" bestFit="1" customWidth="1"/>
    <col min="11035" max="11035" width="10" style="189" customWidth="1"/>
    <col min="11036" max="11036" width="9.5546875" style="189" customWidth="1"/>
    <col min="11037" max="11037" width="11.109375" style="189" customWidth="1"/>
    <col min="11038" max="11038" width="22.6640625" style="189" bestFit="1" customWidth="1"/>
    <col min="11039" max="11264" width="5.88671875" style="189"/>
    <col min="11265" max="11265" width="14.5546875" style="189" customWidth="1"/>
    <col min="11266" max="11266" width="87.5546875" style="189" customWidth="1"/>
    <col min="11267" max="11268" width="10.88671875" style="189" customWidth="1"/>
    <col min="11269" max="11269" width="11.88671875" style="189" customWidth="1"/>
    <col min="11270" max="11270" width="15.6640625" style="189" bestFit="1" customWidth="1"/>
    <col min="11271" max="11271" width="13.5546875" style="189" customWidth="1"/>
    <col min="11272" max="11272" width="12.5546875" style="189" customWidth="1"/>
    <col min="11273" max="11275" width="11.88671875" style="189" customWidth="1"/>
    <col min="11276" max="11276" width="13.44140625" style="189" customWidth="1"/>
    <col min="11277" max="11277" width="10.33203125" style="189" customWidth="1"/>
    <col min="11278" max="11278" width="9.33203125" style="189" customWidth="1"/>
    <col min="11279" max="11279" width="10.44140625" style="189" customWidth="1"/>
    <col min="11280" max="11280" width="10.109375" style="189" customWidth="1"/>
    <col min="11281" max="11281" width="9.88671875" style="189" customWidth="1"/>
    <col min="11282" max="11282" width="9.6640625" style="189" customWidth="1"/>
    <col min="11283" max="11283" width="10.5546875" style="189" customWidth="1"/>
    <col min="11284" max="11284" width="9.88671875" style="189" customWidth="1"/>
    <col min="11285" max="11285" width="10.6640625" style="189" customWidth="1"/>
    <col min="11286" max="11286" width="11.109375" style="189" customWidth="1"/>
    <col min="11287" max="11287" width="10.109375" style="189" customWidth="1"/>
    <col min="11288" max="11288" width="9.88671875" style="189" customWidth="1"/>
    <col min="11289" max="11289" width="9.6640625" style="189" customWidth="1"/>
    <col min="11290" max="11290" width="11.44140625" style="189" bestFit="1" customWidth="1"/>
    <col min="11291" max="11291" width="10" style="189" customWidth="1"/>
    <col min="11292" max="11292" width="9.5546875" style="189" customWidth="1"/>
    <col min="11293" max="11293" width="11.109375" style="189" customWidth="1"/>
    <col min="11294" max="11294" width="22.6640625" style="189" bestFit="1" customWidth="1"/>
    <col min="11295" max="11520" width="5.88671875" style="189"/>
    <col min="11521" max="11521" width="14.5546875" style="189" customWidth="1"/>
    <col min="11522" max="11522" width="87.5546875" style="189" customWidth="1"/>
    <col min="11523" max="11524" width="10.88671875" style="189" customWidth="1"/>
    <col min="11525" max="11525" width="11.88671875" style="189" customWidth="1"/>
    <col min="11526" max="11526" width="15.6640625" style="189" bestFit="1" customWidth="1"/>
    <col min="11527" max="11527" width="13.5546875" style="189" customWidth="1"/>
    <col min="11528" max="11528" width="12.5546875" style="189" customWidth="1"/>
    <col min="11529" max="11531" width="11.88671875" style="189" customWidth="1"/>
    <col min="11532" max="11532" width="13.44140625" style="189" customWidth="1"/>
    <col min="11533" max="11533" width="10.33203125" style="189" customWidth="1"/>
    <col min="11534" max="11534" width="9.33203125" style="189" customWidth="1"/>
    <col min="11535" max="11535" width="10.44140625" style="189" customWidth="1"/>
    <col min="11536" max="11536" width="10.109375" style="189" customWidth="1"/>
    <col min="11537" max="11537" width="9.88671875" style="189" customWidth="1"/>
    <col min="11538" max="11538" width="9.6640625" style="189" customWidth="1"/>
    <col min="11539" max="11539" width="10.5546875" style="189" customWidth="1"/>
    <col min="11540" max="11540" width="9.88671875" style="189" customWidth="1"/>
    <col min="11541" max="11541" width="10.6640625" style="189" customWidth="1"/>
    <col min="11542" max="11542" width="11.109375" style="189" customWidth="1"/>
    <col min="11543" max="11543" width="10.109375" style="189" customWidth="1"/>
    <col min="11544" max="11544" width="9.88671875" style="189" customWidth="1"/>
    <col min="11545" max="11545" width="9.6640625" style="189" customWidth="1"/>
    <col min="11546" max="11546" width="11.44140625" style="189" bestFit="1" customWidth="1"/>
    <col min="11547" max="11547" width="10" style="189" customWidth="1"/>
    <col min="11548" max="11548" width="9.5546875" style="189" customWidth="1"/>
    <col min="11549" max="11549" width="11.109375" style="189" customWidth="1"/>
    <col min="11550" max="11550" width="22.6640625" style="189" bestFit="1" customWidth="1"/>
    <col min="11551" max="11776" width="5.88671875" style="189"/>
    <col min="11777" max="11777" width="14.5546875" style="189" customWidth="1"/>
    <col min="11778" max="11778" width="87.5546875" style="189" customWidth="1"/>
    <col min="11779" max="11780" width="10.88671875" style="189" customWidth="1"/>
    <col min="11781" max="11781" width="11.88671875" style="189" customWidth="1"/>
    <col min="11782" max="11782" width="15.6640625" style="189" bestFit="1" customWidth="1"/>
    <col min="11783" max="11783" width="13.5546875" style="189" customWidth="1"/>
    <col min="11784" max="11784" width="12.5546875" style="189" customWidth="1"/>
    <col min="11785" max="11787" width="11.88671875" style="189" customWidth="1"/>
    <col min="11788" max="11788" width="13.44140625" style="189" customWidth="1"/>
    <col min="11789" max="11789" width="10.33203125" style="189" customWidth="1"/>
    <col min="11790" max="11790" width="9.33203125" style="189" customWidth="1"/>
    <col min="11791" max="11791" width="10.44140625" style="189" customWidth="1"/>
    <col min="11792" max="11792" width="10.109375" style="189" customWidth="1"/>
    <col min="11793" max="11793" width="9.88671875" style="189" customWidth="1"/>
    <col min="11794" max="11794" width="9.6640625" style="189" customWidth="1"/>
    <col min="11795" max="11795" width="10.5546875" style="189" customWidth="1"/>
    <col min="11796" max="11796" width="9.88671875" style="189" customWidth="1"/>
    <col min="11797" max="11797" width="10.6640625" style="189" customWidth="1"/>
    <col min="11798" max="11798" width="11.109375" style="189" customWidth="1"/>
    <col min="11799" max="11799" width="10.109375" style="189" customWidth="1"/>
    <col min="11800" max="11800" width="9.88671875" style="189" customWidth="1"/>
    <col min="11801" max="11801" width="9.6640625" style="189" customWidth="1"/>
    <col min="11802" max="11802" width="11.44140625" style="189" bestFit="1" customWidth="1"/>
    <col min="11803" max="11803" width="10" style="189" customWidth="1"/>
    <col min="11804" max="11804" width="9.5546875" style="189" customWidth="1"/>
    <col min="11805" max="11805" width="11.109375" style="189" customWidth="1"/>
    <col min="11806" max="11806" width="22.6640625" style="189" bestFit="1" customWidth="1"/>
    <col min="11807" max="12032" width="5.88671875" style="189"/>
    <col min="12033" max="12033" width="14.5546875" style="189" customWidth="1"/>
    <col min="12034" max="12034" width="87.5546875" style="189" customWidth="1"/>
    <col min="12035" max="12036" width="10.88671875" style="189" customWidth="1"/>
    <col min="12037" max="12037" width="11.88671875" style="189" customWidth="1"/>
    <col min="12038" max="12038" width="15.6640625" style="189" bestFit="1" customWidth="1"/>
    <col min="12039" max="12039" width="13.5546875" style="189" customWidth="1"/>
    <col min="12040" max="12040" width="12.5546875" style="189" customWidth="1"/>
    <col min="12041" max="12043" width="11.88671875" style="189" customWidth="1"/>
    <col min="12044" max="12044" width="13.44140625" style="189" customWidth="1"/>
    <col min="12045" max="12045" width="10.33203125" style="189" customWidth="1"/>
    <col min="12046" max="12046" width="9.33203125" style="189" customWidth="1"/>
    <col min="12047" max="12047" width="10.44140625" style="189" customWidth="1"/>
    <col min="12048" max="12048" width="10.109375" style="189" customWidth="1"/>
    <col min="12049" max="12049" width="9.88671875" style="189" customWidth="1"/>
    <col min="12050" max="12050" width="9.6640625" style="189" customWidth="1"/>
    <col min="12051" max="12051" width="10.5546875" style="189" customWidth="1"/>
    <col min="12052" max="12052" width="9.88671875" style="189" customWidth="1"/>
    <col min="12053" max="12053" width="10.6640625" style="189" customWidth="1"/>
    <col min="12054" max="12054" width="11.109375" style="189" customWidth="1"/>
    <col min="12055" max="12055" width="10.109375" style="189" customWidth="1"/>
    <col min="12056" max="12056" width="9.88671875" style="189" customWidth="1"/>
    <col min="12057" max="12057" width="9.6640625" style="189" customWidth="1"/>
    <col min="12058" max="12058" width="11.44140625" style="189" bestFit="1" customWidth="1"/>
    <col min="12059" max="12059" width="10" style="189" customWidth="1"/>
    <col min="12060" max="12060" width="9.5546875" style="189" customWidth="1"/>
    <col min="12061" max="12061" width="11.109375" style="189" customWidth="1"/>
    <col min="12062" max="12062" width="22.6640625" style="189" bestFit="1" customWidth="1"/>
    <col min="12063" max="12288" width="5.88671875" style="189"/>
    <col min="12289" max="12289" width="14.5546875" style="189" customWidth="1"/>
    <col min="12290" max="12290" width="87.5546875" style="189" customWidth="1"/>
    <col min="12291" max="12292" width="10.88671875" style="189" customWidth="1"/>
    <col min="12293" max="12293" width="11.88671875" style="189" customWidth="1"/>
    <col min="12294" max="12294" width="15.6640625" style="189" bestFit="1" customWidth="1"/>
    <col min="12295" max="12295" width="13.5546875" style="189" customWidth="1"/>
    <col min="12296" max="12296" width="12.5546875" style="189" customWidth="1"/>
    <col min="12297" max="12299" width="11.88671875" style="189" customWidth="1"/>
    <col min="12300" max="12300" width="13.44140625" style="189" customWidth="1"/>
    <col min="12301" max="12301" width="10.33203125" style="189" customWidth="1"/>
    <col min="12302" max="12302" width="9.33203125" style="189" customWidth="1"/>
    <col min="12303" max="12303" width="10.44140625" style="189" customWidth="1"/>
    <col min="12304" max="12304" width="10.109375" style="189" customWidth="1"/>
    <col min="12305" max="12305" width="9.88671875" style="189" customWidth="1"/>
    <col min="12306" max="12306" width="9.6640625" style="189" customWidth="1"/>
    <col min="12307" max="12307" width="10.5546875" style="189" customWidth="1"/>
    <col min="12308" max="12308" width="9.88671875" style="189" customWidth="1"/>
    <col min="12309" max="12309" width="10.6640625" style="189" customWidth="1"/>
    <col min="12310" max="12310" width="11.109375" style="189" customWidth="1"/>
    <col min="12311" max="12311" width="10.109375" style="189" customWidth="1"/>
    <col min="12312" max="12312" width="9.88671875" style="189" customWidth="1"/>
    <col min="12313" max="12313" width="9.6640625" style="189" customWidth="1"/>
    <col min="12314" max="12314" width="11.44140625" style="189" bestFit="1" customWidth="1"/>
    <col min="12315" max="12315" width="10" style="189" customWidth="1"/>
    <col min="12316" max="12316" width="9.5546875" style="189" customWidth="1"/>
    <col min="12317" max="12317" width="11.109375" style="189" customWidth="1"/>
    <col min="12318" max="12318" width="22.6640625" style="189" bestFit="1" customWidth="1"/>
    <col min="12319" max="12544" width="5.88671875" style="189"/>
    <col min="12545" max="12545" width="14.5546875" style="189" customWidth="1"/>
    <col min="12546" max="12546" width="87.5546875" style="189" customWidth="1"/>
    <col min="12547" max="12548" width="10.88671875" style="189" customWidth="1"/>
    <col min="12549" max="12549" width="11.88671875" style="189" customWidth="1"/>
    <col min="12550" max="12550" width="15.6640625" style="189" bestFit="1" customWidth="1"/>
    <col min="12551" max="12551" width="13.5546875" style="189" customWidth="1"/>
    <col min="12552" max="12552" width="12.5546875" style="189" customWidth="1"/>
    <col min="12553" max="12555" width="11.88671875" style="189" customWidth="1"/>
    <col min="12556" max="12556" width="13.44140625" style="189" customWidth="1"/>
    <col min="12557" max="12557" width="10.33203125" style="189" customWidth="1"/>
    <col min="12558" max="12558" width="9.33203125" style="189" customWidth="1"/>
    <col min="12559" max="12559" width="10.44140625" style="189" customWidth="1"/>
    <col min="12560" max="12560" width="10.109375" style="189" customWidth="1"/>
    <col min="12561" max="12561" width="9.88671875" style="189" customWidth="1"/>
    <col min="12562" max="12562" width="9.6640625" style="189" customWidth="1"/>
    <col min="12563" max="12563" width="10.5546875" style="189" customWidth="1"/>
    <col min="12564" max="12564" width="9.88671875" style="189" customWidth="1"/>
    <col min="12565" max="12565" width="10.6640625" style="189" customWidth="1"/>
    <col min="12566" max="12566" width="11.109375" style="189" customWidth="1"/>
    <col min="12567" max="12567" width="10.109375" style="189" customWidth="1"/>
    <col min="12568" max="12568" width="9.88671875" style="189" customWidth="1"/>
    <col min="12569" max="12569" width="9.6640625" style="189" customWidth="1"/>
    <col min="12570" max="12570" width="11.44140625" style="189" bestFit="1" customWidth="1"/>
    <col min="12571" max="12571" width="10" style="189" customWidth="1"/>
    <col min="12572" max="12572" width="9.5546875" style="189" customWidth="1"/>
    <col min="12573" max="12573" width="11.109375" style="189" customWidth="1"/>
    <col min="12574" max="12574" width="22.6640625" style="189" bestFit="1" customWidth="1"/>
    <col min="12575" max="12800" width="5.88671875" style="189"/>
    <col min="12801" max="12801" width="14.5546875" style="189" customWidth="1"/>
    <col min="12802" max="12802" width="87.5546875" style="189" customWidth="1"/>
    <col min="12803" max="12804" width="10.88671875" style="189" customWidth="1"/>
    <col min="12805" max="12805" width="11.88671875" style="189" customWidth="1"/>
    <col min="12806" max="12806" width="15.6640625" style="189" bestFit="1" customWidth="1"/>
    <col min="12807" max="12807" width="13.5546875" style="189" customWidth="1"/>
    <col min="12808" max="12808" width="12.5546875" style="189" customWidth="1"/>
    <col min="12809" max="12811" width="11.88671875" style="189" customWidth="1"/>
    <col min="12812" max="12812" width="13.44140625" style="189" customWidth="1"/>
    <col min="12813" max="12813" width="10.33203125" style="189" customWidth="1"/>
    <col min="12814" max="12814" width="9.33203125" style="189" customWidth="1"/>
    <col min="12815" max="12815" width="10.44140625" style="189" customWidth="1"/>
    <col min="12816" max="12816" width="10.109375" style="189" customWidth="1"/>
    <col min="12817" max="12817" width="9.88671875" style="189" customWidth="1"/>
    <col min="12818" max="12818" width="9.6640625" style="189" customWidth="1"/>
    <col min="12819" max="12819" width="10.5546875" style="189" customWidth="1"/>
    <col min="12820" max="12820" width="9.88671875" style="189" customWidth="1"/>
    <col min="12821" max="12821" width="10.6640625" style="189" customWidth="1"/>
    <col min="12822" max="12822" width="11.109375" style="189" customWidth="1"/>
    <col min="12823" max="12823" width="10.109375" style="189" customWidth="1"/>
    <col min="12824" max="12824" width="9.88671875" style="189" customWidth="1"/>
    <col min="12825" max="12825" width="9.6640625" style="189" customWidth="1"/>
    <col min="12826" max="12826" width="11.44140625" style="189" bestFit="1" customWidth="1"/>
    <col min="12827" max="12827" width="10" style="189" customWidth="1"/>
    <col min="12828" max="12828" width="9.5546875" style="189" customWidth="1"/>
    <col min="12829" max="12829" width="11.109375" style="189" customWidth="1"/>
    <col min="12830" max="12830" width="22.6640625" style="189" bestFit="1" customWidth="1"/>
    <col min="12831" max="13056" width="5.88671875" style="189"/>
    <col min="13057" max="13057" width="14.5546875" style="189" customWidth="1"/>
    <col min="13058" max="13058" width="87.5546875" style="189" customWidth="1"/>
    <col min="13059" max="13060" width="10.88671875" style="189" customWidth="1"/>
    <col min="13061" max="13061" width="11.88671875" style="189" customWidth="1"/>
    <col min="13062" max="13062" width="15.6640625" style="189" bestFit="1" customWidth="1"/>
    <col min="13063" max="13063" width="13.5546875" style="189" customWidth="1"/>
    <col min="13064" max="13064" width="12.5546875" style="189" customWidth="1"/>
    <col min="13065" max="13067" width="11.88671875" style="189" customWidth="1"/>
    <col min="13068" max="13068" width="13.44140625" style="189" customWidth="1"/>
    <col min="13069" max="13069" width="10.33203125" style="189" customWidth="1"/>
    <col min="13070" max="13070" width="9.33203125" style="189" customWidth="1"/>
    <col min="13071" max="13071" width="10.44140625" style="189" customWidth="1"/>
    <col min="13072" max="13072" width="10.109375" style="189" customWidth="1"/>
    <col min="13073" max="13073" width="9.88671875" style="189" customWidth="1"/>
    <col min="13074" max="13074" width="9.6640625" style="189" customWidth="1"/>
    <col min="13075" max="13075" width="10.5546875" style="189" customWidth="1"/>
    <col min="13076" max="13076" width="9.88671875" style="189" customWidth="1"/>
    <col min="13077" max="13077" width="10.6640625" style="189" customWidth="1"/>
    <col min="13078" max="13078" width="11.109375" style="189" customWidth="1"/>
    <col min="13079" max="13079" width="10.109375" style="189" customWidth="1"/>
    <col min="13080" max="13080" width="9.88671875" style="189" customWidth="1"/>
    <col min="13081" max="13081" width="9.6640625" style="189" customWidth="1"/>
    <col min="13082" max="13082" width="11.44140625" style="189" bestFit="1" customWidth="1"/>
    <col min="13083" max="13083" width="10" style="189" customWidth="1"/>
    <col min="13084" max="13084" width="9.5546875" style="189" customWidth="1"/>
    <col min="13085" max="13085" width="11.109375" style="189" customWidth="1"/>
    <col min="13086" max="13086" width="22.6640625" style="189" bestFit="1" customWidth="1"/>
    <col min="13087" max="13312" width="5.88671875" style="189"/>
    <col min="13313" max="13313" width="14.5546875" style="189" customWidth="1"/>
    <col min="13314" max="13314" width="87.5546875" style="189" customWidth="1"/>
    <col min="13315" max="13316" width="10.88671875" style="189" customWidth="1"/>
    <col min="13317" max="13317" width="11.88671875" style="189" customWidth="1"/>
    <col min="13318" max="13318" width="15.6640625" style="189" bestFit="1" customWidth="1"/>
    <col min="13319" max="13319" width="13.5546875" style="189" customWidth="1"/>
    <col min="13320" max="13320" width="12.5546875" style="189" customWidth="1"/>
    <col min="13321" max="13323" width="11.88671875" style="189" customWidth="1"/>
    <col min="13324" max="13324" width="13.44140625" style="189" customWidth="1"/>
    <col min="13325" max="13325" width="10.33203125" style="189" customWidth="1"/>
    <col min="13326" max="13326" width="9.33203125" style="189" customWidth="1"/>
    <col min="13327" max="13327" width="10.44140625" style="189" customWidth="1"/>
    <col min="13328" max="13328" width="10.109375" style="189" customWidth="1"/>
    <col min="13329" max="13329" width="9.88671875" style="189" customWidth="1"/>
    <col min="13330" max="13330" width="9.6640625" style="189" customWidth="1"/>
    <col min="13331" max="13331" width="10.5546875" style="189" customWidth="1"/>
    <col min="13332" max="13332" width="9.88671875" style="189" customWidth="1"/>
    <col min="13333" max="13333" width="10.6640625" style="189" customWidth="1"/>
    <col min="13334" max="13334" width="11.109375" style="189" customWidth="1"/>
    <col min="13335" max="13335" width="10.109375" style="189" customWidth="1"/>
    <col min="13336" max="13336" width="9.88671875" style="189" customWidth="1"/>
    <col min="13337" max="13337" width="9.6640625" style="189" customWidth="1"/>
    <col min="13338" max="13338" width="11.44140625" style="189" bestFit="1" customWidth="1"/>
    <col min="13339" max="13339" width="10" style="189" customWidth="1"/>
    <col min="13340" max="13340" width="9.5546875" style="189" customWidth="1"/>
    <col min="13341" max="13341" width="11.109375" style="189" customWidth="1"/>
    <col min="13342" max="13342" width="22.6640625" style="189" bestFit="1" customWidth="1"/>
    <col min="13343" max="13568" width="5.88671875" style="189"/>
    <col min="13569" max="13569" width="14.5546875" style="189" customWidth="1"/>
    <col min="13570" max="13570" width="87.5546875" style="189" customWidth="1"/>
    <col min="13571" max="13572" width="10.88671875" style="189" customWidth="1"/>
    <col min="13573" max="13573" width="11.88671875" style="189" customWidth="1"/>
    <col min="13574" max="13574" width="15.6640625" style="189" bestFit="1" customWidth="1"/>
    <col min="13575" max="13575" width="13.5546875" style="189" customWidth="1"/>
    <col min="13576" max="13576" width="12.5546875" style="189" customWidth="1"/>
    <col min="13577" max="13579" width="11.88671875" style="189" customWidth="1"/>
    <col min="13580" max="13580" width="13.44140625" style="189" customWidth="1"/>
    <col min="13581" max="13581" width="10.33203125" style="189" customWidth="1"/>
    <col min="13582" max="13582" width="9.33203125" style="189" customWidth="1"/>
    <col min="13583" max="13583" width="10.44140625" style="189" customWidth="1"/>
    <col min="13584" max="13584" width="10.109375" style="189" customWidth="1"/>
    <col min="13585" max="13585" width="9.88671875" style="189" customWidth="1"/>
    <col min="13586" max="13586" width="9.6640625" style="189" customWidth="1"/>
    <col min="13587" max="13587" width="10.5546875" style="189" customWidth="1"/>
    <col min="13588" max="13588" width="9.88671875" style="189" customWidth="1"/>
    <col min="13589" max="13589" width="10.6640625" style="189" customWidth="1"/>
    <col min="13590" max="13590" width="11.109375" style="189" customWidth="1"/>
    <col min="13591" max="13591" width="10.109375" style="189" customWidth="1"/>
    <col min="13592" max="13592" width="9.88671875" style="189" customWidth="1"/>
    <col min="13593" max="13593" width="9.6640625" style="189" customWidth="1"/>
    <col min="13594" max="13594" width="11.44140625" style="189" bestFit="1" customWidth="1"/>
    <col min="13595" max="13595" width="10" style="189" customWidth="1"/>
    <col min="13596" max="13596" width="9.5546875" style="189" customWidth="1"/>
    <col min="13597" max="13597" width="11.109375" style="189" customWidth="1"/>
    <col min="13598" max="13598" width="22.6640625" style="189" bestFit="1" customWidth="1"/>
    <col min="13599" max="13824" width="5.88671875" style="189"/>
    <col min="13825" max="13825" width="14.5546875" style="189" customWidth="1"/>
    <col min="13826" max="13826" width="87.5546875" style="189" customWidth="1"/>
    <col min="13827" max="13828" width="10.88671875" style="189" customWidth="1"/>
    <col min="13829" max="13829" width="11.88671875" style="189" customWidth="1"/>
    <col min="13830" max="13830" width="15.6640625" style="189" bestFit="1" customWidth="1"/>
    <col min="13831" max="13831" width="13.5546875" style="189" customWidth="1"/>
    <col min="13832" max="13832" width="12.5546875" style="189" customWidth="1"/>
    <col min="13833" max="13835" width="11.88671875" style="189" customWidth="1"/>
    <col min="13836" max="13836" width="13.44140625" style="189" customWidth="1"/>
    <col min="13837" max="13837" width="10.33203125" style="189" customWidth="1"/>
    <col min="13838" max="13838" width="9.33203125" style="189" customWidth="1"/>
    <col min="13839" max="13839" width="10.44140625" style="189" customWidth="1"/>
    <col min="13840" max="13840" width="10.109375" style="189" customWidth="1"/>
    <col min="13841" max="13841" width="9.88671875" style="189" customWidth="1"/>
    <col min="13842" max="13842" width="9.6640625" style="189" customWidth="1"/>
    <col min="13843" max="13843" width="10.5546875" style="189" customWidth="1"/>
    <col min="13844" max="13844" width="9.88671875" style="189" customWidth="1"/>
    <col min="13845" max="13845" width="10.6640625" style="189" customWidth="1"/>
    <col min="13846" max="13846" width="11.109375" style="189" customWidth="1"/>
    <col min="13847" max="13847" width="10.109375" style="189" customWidth="1"/>
    <col min="13848" max="13848" width="9.88671875" style="189" customWidth="1"/>
    <col min="13849" max="13849" width="9.6640625" style="189" customWidth="1"/>
    <col min="13850" max="13850" width="11.44140625" style="189" bestFit="1" customWidth="1"/>
    <col min="13851" max="13851" width="10" style="189" customWidth="1"/>
    <col min="13852" max="13852" width="9.5546875" style="189" customWidth="1"/>
    <col min="13853" max="13853" width="11.109375" style="189" customWidth="1"/>
    <col min="13854" max="13854" width="22.6640625" style="189" bestFit="1" customWidth="1"/>
    <col min="13855" max="14080" width="5.88671875" style="189"/>
    <col min="14081" max="14081" width="14.5546875" style="189" customWidth="1"/>
    <col min="14082" max="14082" width="87.5546875" style="189" customWidth="1"/>
    <col min="14083" max="14084" width="10.88671875" style="189" customWidth="1"/>
    <col min="14085" max="14085" width="11.88671875" style="189" customWidth="1"/>
    <col min="14086" max="14086" width="15.6640625" style="189" bestFit="1" customWidth="1"/>
    <col min="14087" max="14087" width="13.5546875" style="189" customWidth="1"/>
    <col min="14088" max="14088" width="12.5546875" style="189" customWidth="1"/>
    <col min="14089" max="14091" width="11.88671875" style="189" customWidth="1"/>
    <col min="14092" max="14092" width="13.44140625" style="189" customWidth="1"/>
    <col min="14093" max="14093" width="10.33203125" style="189" customWidth="1"/>
    <col min="14094" max="14094" width="9.33203125" style="189" customWidth="1"/>
    <col min="14095" max="14095" width="10.44140625" style="189" customWidth="1"/>
    <col min="14096" max="14096" width="10.109375" style="189" customWidth="1"/>
    <col min="14097" max="14097" width="9.88671875" style="189" customWidth="1"/>
    <col min="14098" max="14098" width="9.6640625" style="189" customWidth="1"/>
    <col min="14099" max="14099" width="10.5546875" style="189" customWidth="1"/>
    <col min="14100" max="14100" width="9.88671875" style="189" customWidth="1"/>
    <col min="14101" max="14101" width="10.6640625" style="189" customWidth="1"/>
    <col min="14102" max="14102" width="11.109375" style="189" customWidth="1"/>
    <col min="14103" max="14103" width="10.109375" style="189" customWidth="1"/>
    <col min="14104" max="14104" width="9.88671875" style="189" customWidth="1"/>
    <col min="14105" max="14105" width="9.6640625" style="189" customWidth="1"/>
    <col min="14106" max="14106" width="11.44140625" style="189" bestFit="1" customWidth="1"/>
    <col min="14107" max="14107" width="10" style="189" customWidth="1"/>
    <col min="14108" max="14108" width="9.5546875" style="189" customWidth="1"/>
    <col min="14109" max="14109" width="11.109375" style="189" customWidth="1"/>
    <col min="14110" max="14110" width="22.6640625" style="189" bestFit="1" customWidth="1"/>
    <col min="14111" max="14336" width="5.88671875" style="189"/>
    <col min="14337" max="14337" width="14.5546875" style="189" customWidth="1"/>
    <col min="14338" max="14338" width="87.5546875" style="189" customWidth="1"/>
    <col min="14339" max="14340" width="10.88671875" style="189" customWidth="1"/>
    <col min="14341" max="14341" width="11.88671875" style="189" customWidth="1"/>
    <col min="14342" max="14342" width="15.6640625" style="189" bestFit="1" customWidth="1"/>
    <col min="14343" max="14343" width="13.5546875" style="189" customWidth="1"/>
    <col min="14344" max="14344" width="12.5546875" style="189" customWidth="1"/>
    <col min="14345" max="14347" width="11.88671875" style="189" customWidth="1"/>
    <col min="14348" max="14348" width="13.44140625" style="189" customWidth="1"/>
    <col min="14349" max="14349" width="10.33203125" style="189" customWidth="1"/>
    <col min="14350" max="14350" width="9.33203125" style="189" customWidth="1"/>
    <col min="14351" max="14351" width="10.44140625" style="189" customWidth="1"/>
    <col min="14352" max="14352" width="10.109375" style="189" customWidth="1"/>
    <col min="14353" max="14353" width="9.88671875" style="189" customWidth="1"/>
    <col min="14354" max="14354" width="9.6640625" style="189" customWidth="1"/>
    <col min="14355" max="14355" width="10.5546875" style="189" customWidth="1"/>
    <col min="14356" max="14356" width="9.88671875" style="189" customWidth="1"/>
    <col min="14357" max="14357" width="10.6640625" style="189" customWidth="1"/>
    <col min="14358" max="14358" width="11.109375" style="189" customWidth="1"/>
    <col min="14359" max="14359" width="10.109375" style="189" customWidth="1"/>
    <col min="14360" max="14360" width="9.88671875" style="189" customWidth="1"/>
    <col min="14361" max="14361" width="9.6640625" style="189" customWidth="1"/>
    <col min="14362" max="14362" width="11.44140625" style="189" bestFit="1" customWidth="1"/>
    <col min="14363" max="14363" width="10" style="189" customWidth="1"/>
    <col min="14364" max="14364" width="9.5546875" style="189" customWidth="1"/>
    <col min="14365" max="14365" width="11.109375" style="189" customWidth="1"/>
    <col min="14366" max="14366" width="22.6640625" style="189" bestFit="1" customWidth="1"/>
    <col min="14367" max="14592" width="5.88671875" style="189"/>
    <col min="14593" max="14593" width="14.5546875" style="189" customWidth="1"/>
    <col min="14594" max="14594" width="87.5546875" style="189" customWidth="1"/>
    <col min="14595" max="14596" width="10.88671875" style="189" customWidth="1"/>
    <col min="14597" max="14597" width="11.88671875" style="189" customWidth="1"/>
    <col min="14598" max="14598" width="15.6640625" style="189" bestFit="1" customWidth="1"/>
    <col min="14599" max="14599" width="13.5546875" style="189" customWidth="1"/>
    <col min="14600" max="14600" width="12.5546875" style="189" customWidth="1"/>
    <col min="14601" max="14603" width="11.88671875" style="189" customWidth="1"/>
    <col min="14604" max="14604" width="13.44140625" style="189" customWidth="1"/>
    <col min="14605" max="14605" width="10.33203125" style="189" customWidth="1"/>
    <col min="14606" max="14606" width="9.33203125" style="189" customWidth="1"/>
    <col min="14607" max="14607" width="10.44140625" style="189" customWidth="1"/>
    <col min="14608" max="14608" width="10.109375" style="189" customWidth="1"/>
    <col min="14609" max="14609" width="9.88671875" style="189" customWidth="1"/>
    <col min="14610" max="14610" width="9.6640625" style="189" customWidth="1"/>
    <col min="14611" max="14611" width="10.5546875" style="189" customWidth="1"/>
    <col min="14612" max="14612" width="9.88671875" style="189" customWidth="1"/>
    <col min="14613" max="14613" width="10.6640625" style="189" customWidth="1"/>
    <col min="14614" max="14614" width="11.109375" style="189" customWidth="1"/>
    <col min="14615" max="14615" width="10.109375" style="189" customWidth="1"/>
    <col min="14616" max="14616" width="9.88671875" style="189" customWidth="1"/>
    <col min="14617" max="14617" width="9.6640625" style="189" customWidth="1"/>
    <col min="14618" max="14618" width="11.44140625" style="189" bestFit="1" customWidth="1"/>
    <col min="14619" max="14619" width="10" style="189" customWidth="1"/>
    <col min="14620" max="14620" width="9.5546875" style="189" customWidth="1"/>
    <col min="14621" max="14621" width="11.109375" style="189" customWidth="1"/>
    <col min="14622" max="14622" width="22.6640625" style="189" bestFit="1" customWidth="1"/>
    <col min="14623" max="14848" width="5.88671875" style="189"/>
    <col min="14849" max="14849" width="14.5546875" style="189" customWidth="1"/>
    <col min="14850" max="14850" width="87.5546875" style="189" customWidth="1"/>
    <col min="14851" max="14852" width="10.88671875" style="189" customWidth="1"/>
    <col min="14853" max="14853" width="11.88671875" style="189" customWidth="1"/>
    <col min="14854" max="14854" width="15.6640625" style="189" bestFit="1" customWidth="1"/>
    <col min="14855" max="14855" width="13.5546875" style="189" customWidth="1"/>
    <col min="14856" max="14856" width="12.5546875" style="189" customWidth="1"/>
    <col min="14857" max="14859" width="11.88671875" style="189" customWidth="1"/>
    <col min="14860" max="14860" width="13.44140625" style="189" customWidth="1"/>
    <col min="14861" max="14861" width="10.33203125" style="189" customWidth="1"/>
    <col min="14862" max="14862" width="9.33203125" style="189" customWidth="1"/>
    <col min="14863" max="14863" width="10.44140625" style="189" customWidth="1"/>
    <col min="14864" max="14864" width="10.109375" style="189" customWidth="1"/>
    <col min="14865" max="14865" width="9.88671875" style="189" customWidth="1"/>
    <col min="14866" max="14866" width="9.6640625" style="189" customWidth="1"/>
    <col min="14867" max="14867" width="10.5546875" style="189" customWidth="1"/>
    <col min="14868" max="14868" width="9.88671875" style="189" customWidth="1"/>
    <col min="14869" max="14869" width="10.6640625" style="189" customWidth="1"/>
    <col min="14870" max="14870" width="11.109375" style="189" customWidth="1"/>
    <col min="14871" max="14871" width="10.109375" style="189" customWidth="1"/>
    <col min="14872" max="14872" width="9.88671875" style="189" customWidth="1"/>
    <col min="14873" max="14873" width="9.6640625" style="189" customWidth="1"/>
    <col min="14874" max="14874" width="11.44140625" style="189" bestFit="1" customWidth="1"/>
    <col min="14875" max="14875" width="10" style="189" customWidth="1"/>
    <col min="14876" max="14876" width="9.5546875" style="189" customWidth="1"/>
    <col min="14877" max="14877" width="11.109375" style="189" customWidth="1"/>
    <col min="14878" max="14878" width="22.6640625" style="189" bestFit="1" customWidth="1"/>
    <col min="14879" max="15104" width="5.88671875" style="189"/>
    <col min="15105" max="15105" width="14.5546875" style="189" customWidth="1"/>
    <col min="15106" max="15106" width="87.5546875" style="189" customWidth="1"/>
    <col min="15107" max="15108" width="10.88671875" style="189" customWidth="1"/>
    <col min="15109" max="15109" width="11.88671875" style="189" customWidth="1"/>
    <col min="15110" max="15110" width="15.6640625" style="189" bestFit="1" customWidth="1"/>
    <col min="15111" max="15111" width="13.5546875" style="189" customWidth="1"/>
    <col min="15112" max="15112" width="12.5546875" style="189" customWidth="1"/>
    <col min="15113" max="15115" width="11.88671875" style="189" customWidth="1"/>
    <col min="15116" max="15116" width="13.44140625" style="189" customWidth="1"/>
    <col min="15117" max="15117" width="10.33203125" style="189" customWidth="1"/>
    <col min="15118" max="15118" width="9.33203125" style="189" customWidth="1"/>
    <col min="15119" max="15119" width="10.44140625" style="189" customWidth="1"/>
    <col min="15120" max="15120" width="10.109375" style="189" customWidth="1"/>
    <col min="15121" max="15121" width="9.88671875" style="189" customWidth="1"/>
    <col min="15122" max="15122" width="9.6640625" style="189" customWidth="1"/>
    <col min="15123" max="15123" width="10.5546875" style="189" customWidth="1"/>
    <col min="15124" max="15124" width="9.88671875" style="189" customWidth="1"/>
    <col min="15125" max="15125" width="10.6640625" style="189" customWidth="1"/>
    <col min="15126" max="15126" width="11.109375" style="189" customWidth="1"/>
    <col min="15127" max="15127" width="10.109375" style="189" customWidth="1"/>
    <col min="15128" max="15128" width="9.88671875" style="189" customWidth="1"/>
    <col min="15129" max="15129" width="9.6640625" style="189" customWidth="1"/>
    <col min="15130" max="15130" width="11.44140625" style="189" bestFit="1" customWidth="1"/>
    <col min="15131" max="15131" width="10" style="189" customWidth="1"/>
    <col min="15132" max="15132" width="9.5546875" style="189" customWidth="1"/>
    <col min="15133" max="15133" width="11.109375" style="189" customWidth="1"/>
    <col min="15134" max="15134" width="22.6640625" style="189" bestFit="1" customWidth="1"/>
    <col min="15135" max="15360" width="5.88671875" style="189"/>
    <col min="15361" max="15361" width="14.5546875" style="189" customWidth="1"/>
    <col min="15362" max="15362" width="87.5546875" style="189" customWidth="1"/>
    <col min="15363" max="15364" width="10.88671875" style="189" customWidth="1"/>
    <col min="15365" max="15365" width="11.88671875" style="189" customWidth="1"/>
    <col min="15366" max="15366" width="15.6640625" style="189" bestFit="1" customWidth="1"/>
    <col min="15367" max="15367" width="13.5546875" style="189" customWidth="1"/>
    <col min="15368" max="15368" width="12.5546875" style="189" customWidth="1"/>
    <col min="15369" max="15371" width="11.88671875" style="189" customWidth="1"/>
    <col min="15372" max="15372" width="13.44140625" style="189" customWidth="1"/>
    <col min="15373" max="15373" width="10.33203125" style="189" customWidth="1"/>
    <col min="15374" max="15374" width="9.33203125" style="189" customWidth="1"/>
    <col min="15375" max="15375" width="10.44140625" style="189" customWidth="1"/>
    <col min="15376" max="15376" width="10.109375" style="189" customWidth="1"/>
    <col min="15377" max="15377" width="9.88671875" style="189" customWidth="1"/>
    <col min="15378" max="15378" width="9.6640625" style="189" customWidth="1"/>
    <col min="15379" max="15379" width="10.5546875" style="189" customWidth="1"/>
    <col min="15380" max="15380" width="9.88671875" style="189" customWidth="1"/>
    <col min="15381" max="15381" width="10.6640625" style="189" customWidth="1"/>
    <col min="15382" max="15382" width="11.109375" style="189" customWidth="1"/>
    <col min="15383" max="15383" width="10.109375" style="189" customWidth="1"/>
    <col min="15384" max="15384" width="9.88671875" style="189" customWidth="1"/>
    <col min="15385" max="15385" width="9.6640625" style="189" customWidth="1"/>
    <col min="15386" max="15386" width="11.44140625" style="189" bestFit="1" customWidth="1"/>
    <col min="15387" max="15387" width="10" style="189" customWidth="1"/>
    <col min="15388" max="15388" width="9.5546875" style="189" customWidth="1"/>
    <col min="15389" max="15389" width="11.109375" style="189" customWidth="1"/>
    <col min="15390" max="15390" width="22.6640625" style="189" bestFit="1" customWidth="1"/>
    <col min="15391" max="15616" width="5.88671875" style="189"/>
    <col min="15617" max="15617" width="14.5546875" style="189" customWidth="1"/>
    <col min="15618" max="15618" width="87.5546875" style="189" customWidth="1"/>
    <col min="15619" max="15620" width="10.88671875" style="189" customWidth="1"/>
    <col min="15621" max="15621" width="11.88671875" style="189" customWidth="1"/>
    <col min="15622" max="15622" width="15.6640625" style="189" bestFit="1" customWidth="1"/>
    <col min="15623" max="15623" width="13.5546875" style="189" customWidth="1"/>
    <col min="15624" max="15624" width="12.5546875" style="189" customWidth="1"/>
    <col min="15625" max="15627" width="11.88671875" style="189" customWidth="1"/>
    <col min="15628" max="15628" width="13.44140625" style="189" customWidth="1"/>
    <col min="15629" max="15629" width="10.33203125" style="189" customWidth="1"/>
    <col min="15630" max="15630" width="9.33203125" style="189" customWidth="1"/>
    <col min="15631" max="15631" width="10.44140625" style="189" customWidth="1"/>
    <col min="15632" max="15632" width="10.109375" style="189" customWidth="1"/>
    <col min="15633" max="15633" width="9.88671875" style="189" customWidth="1"/>
    <col min="15634" max="15634" width="9.6640625" style="189" customWidth="1"/>
    <col min="15635" max="15635" width="10.5546875" style="189" customWidth="1"/>
    <col min="15636" max="15636" width="9.88671875" style="189" customWidth="1"/>
    <col min="15637" max="15637" width="10.6640625" style="189" customWidth="1"/>
    <col min="15638" max="15638" width="11.109375" style="189" customWidth="1"/>
    <col min="15639" max="15639" width="10.109375" style="189" customWidth="1"/>
    <col min="15640" max="15640" width="9.88671875" style="189" customWidth="1"/>
    <col min="15641" max="15641" width="9.6640625" style="189" customWidth="1"/>
    <col min="15642" max="15642" width="11.44140625" style="189" bestFit="1" customWidth="1"/>
    <col min="15643" max="15643" width="10" style="189" customWidth="1"/>
    <col min="15644" max="15644" width="9.5546875" style="189" customWidth="1"/>
    <col min="15645" max="15645" width="11.109375" style="189" customWidth="1"/>
    <col min="15646" max="15646" width="22.6640625" style="189" bestFit="1" customWidth="1"/>
    <col min="15647" max="15872" width="5.88671875" style="189"/>
    <col min="15873" max="15873" width="14.5546875" style="189" customWidth="1"/>
    <col min="15874" max="15874" width="87.5546875" style="189" customWidth="1"/>
    <col min="15875" max="15876" width="10.88671875" style="189" customWidth="1"/>
    <col min="15877" max="15877" width="11.88671875" style="189" customWidth="1"/>
    <col min="15878" max="15878" width="15.6640625" style="189" bestFit="1" customWidth="1"/>
    <col min="15879" max="15879" width="13.5546875" style="189" customWidth="1"/>
    <col min="15880" max="15880" width="12.5546875" style="189" customWidth="1"/>
    <col min="15881" max="15883" width="11.88671875" style="189" customWidth="1"/>
    <col min="15884" max="15884" width="13.44140625" style="189" customWidth="1"/>
    <col min="15885" max="15885" width="10.33203125" style="189" customWidth="1"/>
    <col min="15886" max="15886" width="9.33203125" style="189" customWidth="1"/>
    <col min="15887" max="15887" width="10.44140625" style="189" customWidth="1"/>
    <col min="15888" max="15888" width="10.109375" style="189" customWidth="1"/>
    <col min="15889" max="15889" width="9.88671875" style="189" customWidth="1"/>
    <col min="15890" max="15890" width="9.6640625" style="189" customWidth="1"/>
    <col min="15891" max="15891" width="10.5546875" style="189" customWidth="1"/>
    <col min="15892" max="15892" width="9.88671875" style="189" customWidth="1"/>
    <col min="15893" max="15893" width="10.6640625" style="189" customWidth="1"/>
    <col min="15894" max="15894" width="11.109375" style="189" customWidth="1"/>
    <col min="15895" max="15895" width="10.109375" style="189" customWidth="1"/>
    <col min="15896" max="15896" width="9.88671875" style="189" customWidth="1"/>
    <col min="15897" max="15897" width="9.6640625" style="189" customWidth="1"/>
    <col min="15898" max="15898" width="11.44140625" style="189" bestFit="1" customWidth="1"/>
    <col min="15899" max="15899" width="10" style="189" customWidth="1"/>
    <col min="15900" max="15900" width="9.5546875" style="189" customWidth="1"/>
    <col min="15901" max="15901" width="11.109375" style="189" customWidth="1"/>
    <col min="15902" max="15902" width="22.6640625" style="189" bestFit="1" customWidth="1"/>
    <col min="15903" max="16128" width="5.88671875" style="189"/>
    <col min="16129" max="16129" width="14.5546875" style="189" customWidth="1"/>
    <col min="16130" max="16130" width="87.5546875" style="189" customWidth="1"/>
    <col min="16131" max="16132" width="10.88671875" style="189" customWidth="1"/>
    <col min="16133" max="16133" width="11.88671875" style="189" customWidth="1"/>
    <col min="16134" max="16134" width="15.6640625" style="189" bestFit="1" customWidth="1"/>
    <col min="16135" max="16135" width="13.5546875" style="189" customWidth="1"/>
    <col min="16136" max="16136" width="12.5546875" style="189" customWidth="1"/>
    <col min="16137" max="16139" width="11.88671875" style="189" customWidth="1"/>
    <col min="16140" max="16140" width="13.44140625" style="189" customWidth="1"/>
    <col min="16141" max="16141" width="10.33203125" style="189" customWidth="1"/>
    <col min="16142" max="16142" width="9.33203125" style="189" customWidth="1"/>
    <col min="16143" max="16143" width="10.44140625" style="189" customWidth="1"/>
    <col min="16144" max="16144" width="10.109375" style="189" customWidth="1"/>
    <col min="16145" max="16145" width="9.88671875" style="189" customWidth="1"/>
    <col min="16146" max="16146" width="9.6640625" style="189" customWidth="1"/>
    <col min="16147" max="16147" width="10.5546875" style="189" customWidth="1"/>
    <col min="16148" max="16148" width="9.88671875" style="189" customWidth="1"/>
    <col min="16149" max="16149" width="10.6640625" style="189" customWidth="1"/>
    <col min="16150" max="16150" width="11.109375" style="189" customWidth="1"/>
    <col min="16151" max="16151" width="10.109375" style="189" customWidth="1"/>
    <col min="16152" max="16152" width="9.88671875" style="189" customWidth="1"/>
    <col min="16153" max="16153" width="9.6640625" style="189" customWidth="1"/>
    <col min="16154" max="16154" width="11.44140625" style="189" bestFit="1" customWidth="1"/>
    <col min="16155" max="16155" width="10" style="189" customWidth="1"/>
    <col min="16156" max="16156" width="9.5546875" style="189" customWidth="1"/>
    <col min="16157" max="16157" width="11.109375" style="189" customWidth="1"/>
    <col min="16158" max="16158" width="22.6640625" style="189" bestFit="1" customWidth="1"/>
    <col min="16159" max="16384" width="5.88671875" style="189"/>
  </cols>
  <sheetData>
    <row r="1" spans="1:30" ht="28.2">
      <c r="A1" s="42"/>
      <c r="B1" s="43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671" t="str">
        <f>'Основні дані'!B1</f>
        <v>Ас_НП 2021_054.xls</v>
      </c>
      <c r="V1" s="671"/>
      <c r="W1" s="671"/>
      <c r="X1" s="671"/>
      <c r="Y1" s="671"/>
      <c r="Z1" s="671"/>
      <c r="AA1" s="671"/>
      <c r="AB1" s="671"/>
      <c r="AC1" s="671"/>
    </row>
    <row r="2" spans="1:30" ht="27.75" customHeight="1">
      <c r="A2" s="672" t="s">
        <v>285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672"/>
      <c r="X2" s="672"/>
      <c r="Y2" s="672"/>
      <c r="Z2" s="672"/>
      <c r="AA2" s="672"/>
      <c r="AB2" s="672"/>
      <c r="AC2" s="672"/>
    </row>
    <row r="3" spans="1:30" s="190" customFormat="1" ht="27.75" customHeight="1" thickBot="1">
      <c r="A3" s="44"/>
      <c r="B3" s="45"/>
      <c r="C3" s="45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1:30" ht="54" customHeight="1" thickBot="1">
      <c r="A4" s="673" t="s">
        <v>114</v>
      </c>
      <c r="B4" s="676" t="s">
        <v>176</v>
      </c>
      <c r="C4" s="679" t="s">
        <v>24</v>
      </c>
      <c r="D4" s="680"/>
      <c r="E4" s="681"/>
      <c r="F4" s="670" t="s">
        <v>177</v>
      </c>
      <c r="G4" s="679" t="s">
        <v>179</v>
      </c>
      <c r="H4" s="682"/>
      <c r="I4" s="682"/>
      <c r="J4" s="682"/>
      <c r="K4" s="682"/>
      <c r="L4" s="683"/>
      <c r="M4" s="684" t="s">
        <v>436</v>
      </c>
      <c r="N4" s="685"/>
      <c r="O4" s="685"/>
      <c r="P4" s="685"/>
      <c r="Q4" s="685"/>
      <c r="R4" s="685"/>
      <c r="S4" s="685"/>
      <c r="T4" s="685"/>
      <c r="U4" s="685"/>
      <c r="V4" s="685"/>
      <c r="W4" s="685"/>
      <c r="X4" s="685"/>
      <c r="Y4" s="685"/>
      <c r="Z4" s="685"/>
      <c r="AA4" s="685"/>
      <c r="AB4" s="686"/>
      <c r="AC4" s="655" t="s">
        <v>178</v>
      </c>
    </row>
    <row r="5" spans="1:30" ht="33.75" customHeight="1" thickBot="1">
      <c r="A5" s="674"/>
      <c r="B5" s="677"/>
      <c r="C5" s="655" t="s">
        <v>154</v>
      </c>
      <c r="D5" s="655" t="s">
        <v>155</v>
      </c>
      <c r="E5" s="670" t="s">
        <v>168</v>
      </c>
      <c r="F5" s="656"/>
      <c r="G5" s="670" t="s">
        <v>181</v>
      </c>
      <c r="H5" s="687" t="s">
        <v>162</v>
      </c>
      <c r="I5" s="682"/>
      <c r="J5" s="682"/>
      <c r="K5" s="683"/>
      <c r="L5" s="670" t="s">
        <v>180</v>
      </c>
      <c r="M5" s="652" t="s">
        <v>25</v>
      </c>
      <c r="N5" s="653"/>
      <c r="O5" s="653"/>
      <c r="P5" s="654"/>
      <c r="Q5" s="652" t="s">
        <v>26</v>
      </c>
      <c r="R5" s="653"/>
      <c r="S5" s="653"/>
      <c r="T5" s="654"/>
      <c r="U5" s="652" t="s">
        <v>27</v>
      </c>
      <c r="V5" s="653"/>
      <c r="W5" s="653"/>
      <c r="X5" s="654"/>
      <c r="Y5" s="652" t="s">
        <v>28</v>
      </c>
      <c r="Z5" s="653"/>
      <c r="AA5" s="653"/>
      <c r="AB5" s="654"/>
      <c r="AC5" s="656"/>
    </row>
    <row r="6" spans="1:30" ht="31.5" customHeight="1" thickBot="1">
      <c r="A6" s="674"/>
      <c r="B6" s="677"/>
      <c r="C6" s="656"/>
      <c r="D6" s="656"/>
      <c r="E6" s="656"/>
      <c r="F6" s="656"/>
      <c r="G6" s="656"/>
      <c r="H6" s="655" t="s">
        <v>158</v>
      </c>
      <c r="I6" s="658" t="s">
        <v>163</v>
      </c>
      <c r="J6" s="659"/>
      <c r="K6" s="660"/>
      <c r="L6" s="656"/>
      <c r="M6" s="664" t="s">
        <v>164</v>
      </c>
      <c r="N6" s="665"/>
      <c r="O6" s="665"/>
      <c r="P6" s="665"/>
      <c r="Q6" s="665"/>
      <c r="R6" s="665"/>
      <c r="S6" s="665"/>
      <c r="T6" s="665"/>
      <c r="U6" s="665"/>
      <c r="V6" s="665"/>
      <c r="W6" s="665"/>
      <c r="X6" s="665"/>
      <c r="Y6" s="665"/>
      <c r="Z6" s="665"/>
      <c r="AA6" s="665"/>
      <c r="AB6" s="666"/>
      <c r="AC6" s="656"/>
    </row>
    <row r="7" spans="1:30" ht="31.5" customHeight="1" thickBot="1">
      <c r="A7" s="674"/>
      <c r="B7" s="677"/>
      <c r="C7" s="656"/>
      <c r="D7" s="656"/>
      <c r="E7" s="656"/>
      <c r="F7" s="656"/>
      <c r="G7" s="656"/>
      <c r="H7" s="656"/>
      <c r="I7" s="661"/>
      <c r="J7" s="662"/>
      <c r="K7" s="663"/>
      <c r="L7" s="656"/>
      <c r="M7" s="648">
        <v>1</v>
      </c>
      <c r="N7" s="649"/>
      <c r="O7" s="648">
        <v>2</v>
      </c>
      <c r="P7" s="649"/>
      <c r="Q7" s="648">
        <v>3</v>
      </c>
      <c r="R7" s="649"/>
      <c r="S7" s="648">
        <v>4</v>
      </c>
      <c r="T7" s="649"/>
      <c r="U7" s="648">
        <v>5</v>
      </c>
      <c r="V7" s="649"/>
      <c r="W7" s="648">
        <v>6</v>
      </c>
      <c r="X7" s="649"/>
      <c r="Y7" s="648">
        <v>7</v>
      </c>
      <c r="Z7" s="649"/>
      <c r="AA7" s="648">
        <v>8</v>
      </c>
      <c r="AB7" s="649"/>
      <c r="AC7" s="656"/>
    </row>
    <row r="8" spans="1:30" ht="30" customHeight="1" thickBot="1">
      <c r="A8" s="674"/>
      <c r="B8" s="677"/>
      <c r="C8" s="656"/>
      <c r="D8" s="656"/>
      <c r="E8" s="656"/>
      <c r="F8" s="656"/>
      <c r="G8" s="656"/>
      <c r="H8" s="656"/>
      <c r="I8" s="655" t="s">
        <v>159</v>
      </c>
      <c r="J8" s="667" t="s">
        <v>161</v>
      </c>
      <c r="K8" s="670" t="s">
        <v>160</v>
      </c>
      <c r="L8" s="656"/>
      <c r="M8" s="652" t="s">
        <v>165</v>
      </c>
      <c r="N8" s="653"/>
      <c r="O8" s="653"/>
      <c r="P8" s="653"/>
      <c r="Q8" s="653"/>
      <c r="R8" s="653"/>
      <c r="S8" s="653"/>
      <c r="T8" s="653"/>
      <c r="U8" s="653"/>
      <c r="V8" s="653"/>
      <c r="W8" s="653"/>
      <c r="X8" s="653"/>
      <c r="Y8" s="653"/>
      <c r="Z8" s="653"/>
      <c r="AA8" s="653"/>
      <c r="AB8" s="654"/>
      <c r="AC8" s="656"/>
    </row>
    <row r="9" spans="1:30" ht="33" customHeight="1" thickBot="1">
      <c r="A9" s="674"/>
      <c r="B9" s="677"/>
      <c r="C9" s="656"/>
      <c r="D9" s="656"/>
      <c r="E9" s="656"/>
      <c r="F9" s="656"/>
      <c r="G9" s="656"/>
      <c r="H9" s="656"/>
      <c r="I9" s="656"/>
      <c r="J9" s="668"/>
      <c r="K9" s="656"/>
      <c r="L9" s="656"/>
      <c r="M9" s="648">
        <v>10</v>
      </c>
      <c r="N9" s="649"/>
      <c r="O9" s="648">
        <v>10</v>
      </c>
      <c r="P9" s="649"/>
      <c r="Q9" s="648">
        <v>10</v>
      </c>
      <c r="R9" s="649"/>
      <c r="S9" s="648">
        <v>10</v>
      </c>
      <c r="T9" s="649"/>
      <c r="U9" s="648">
        <v>10</v>
      </c>
      <c r="V9" s="649"/>
      <c r="W9" s="650">
        <v>10</v>
      </c>
      <c r="X9" s="651"/>
      <c r="Y9" s="648"/>
      <c r="Z9" s="649"/>
      <c r="AA9" s="648"/>
      <c r="AB9" s="649"/>
      <c r="AC9" s="656"/>
    </row>
    <row r="10" spans="1:30" ht="104.25" customHeight="1" thickBot="1">
      <c r="A10" s="675"/>
      <c r="B10" s="678"/>
      <c r="C10" s="657"/>
      <c r="D10" s="657"/>
      <c r="E10" s="657"/>
      <c r="F10" s="657"/>
      <c r="G10" s="657"/>
      <c r="H10" s="657"/>
      <c r="I10" s="657"/>
      <c r="J10" s="669"/>
      <c r="K10" s="657"/>
      <c r="L10" s="657"/>
      <c r="M10" s="46" t="s">
        <v>51</v>
      </c>
      <c r="N10" s="46" t="s">
        <v>52</v>
      </c>
      <c r="O10" s="46" t="s">
        <v>51</v>
      </c>
      <c r="P10" s="46" t="s">
        <v>52</v>
      </c>
      <c r="Q10" s="46" t="s">
        <v>51</v>
      </c>
      <c r="R10" s="46" t="s">
        <v>52</v>
      </c>
      <c r="S10" s="46" t="s">
        <v>51</v>
      </c>
      <c r="T10" s="46" t="s">
        <v>52</v>
      </c>
      <c r="U10" s="46" t="s">
        <v>51</v>
      </c>
      <c r="V10" s="46" t="s">
        <v>52</v>
      </c>
      <c r="W10" s="46" t="s">
        <v>51</v>
      </c>
      <c r="X10" s="46" t="s">
        <v>52</v>
      </c>
      <c r="Y10" s="46" t="s">
        <v>51</v>
      </c>
      <c r="Z10" s="46" t="s">
        <v>52</v>
      </c>
      <c r="AA10" s="46" t="s">
        <v>51</v>
      </c>
      <c r="AB10" s="46" t="s">
        <v>52</v>
      </c>
      <c r="AC10" s="657"/>
    </row>
    <row r="11" spans="1:30" s="191" customFormat="1" ht="22.5" customHeight="1" thickBot="1">
      <c r="A11" s="88">
        <v>1</v>
      </c>
      <c r="B11" s="88">
        <v>2</v>
      </c>
      <c r="C11" s="88">
        <v>3</v>
      </c>
      <c r="D11" s="88">
        <v>4</v>
      </c>
      <c r="E11" s="88">
        <v>5</v>
      </c>
      <c r="F11" s="88">
        <v>6</v>
      </c>
      <c r="G11" s="88">
        <v>7</v>
      </c>
      <c r="H11" s="88">
        <v>8</v>
      </c>
      <c r="I11" s="88">
        <v>9</v>
      </c>
      <c r="J11" s="88">
        <v>10</v>
      </c>
      <c r="K11" s="88">
        <v>11</v>
      </c>
      <c r="L11" s="88">
        <v>12</v>
      </c>
      <c r="M11" s="88">
        <v>13</v>
      </c>
      <c r="N11" s="88">
        <v>14</v>
      </c>
      <c r="O11" s="88">
        <v>15</v>
      </c>
      <c r="P11" s="88">
        <v>16</v>
      </c>
      <c r="Q11" s="88">
        <v>17</v>
      </c>
      <c r="R11" s="88">
        <v>18</v>
      </c>
      <c r="S11" s="88">
        <v>19</v>
      </c>
      <c r="T11" s="88">
        <v>20</v>
      </c>
      <c r="U11" s="88">
        <v>21</v>
      </c>
      <c r="V11" s="88">
        <v>22</v>
      </c>
      <c r="W11" s="88">
        <v>23</v>
      </c>
      <c r="X11" s="88">
        <v>24</v>
      </c>
      <c r="Y11" s="88">
        <v>25</v>
      </c>
      <c r="Z11" s="88">
        <v>26</v>
      </c>
      <c r="AA11" s="88">
        <v>27</v>
      </c>
      <c r="AB11" s="88">
        <v>28</v>
      </c>
      <c r="AC11" s="89">
        <v>29</v>
      </c>
      <c r="AD11" s="90"/>
    </row>
    <row r="12" spans="1:30" s="192" customFormat="1" ht="54.9" customHeight="1" thickBot="1">
      <c r="A12" s="401">
        <v>1</v>
      </c>
      <c r="B12" s="402" t="s">
        <v>435</v>
      </c>
      <c r="C12" s="403"/>
      <c r="D12" s="403"/>
      <c r="E12" s="404"/>
      <c r="F12" s="405">
        <f>F13+F17</f>
        <v>24</v>
      </c>
      <c r="G12" s="405">
        <f t="shared" ref="G12:AB12" si="0">G13+G17</f>
        <v>720</v>
      </c>
      <c r="H12" s="405">
        <f t="shared" si="0"/>
        <v>240</v>
      </c>
      <c r="I12" s="405">
        <f t="shared" si="0"/>
        <v>80</v>
      </c>
      <c r="J12" s="405">
        <f t="shared" si="0"/>
        <v>0</v>
      </c>
      <c r="K12" s="405">
        <f t="shared" si="0"/>
        <v>160</v>
      </c>
      <c r="L12" s="405">
        <f t="shared" si="0"/>
        <v>480</v>
      </c>
      <c r="M12" s="405">
        <f t="shared" si="0"/>
        <v>10</v>
      </c>
      <c r="N12" s="405">
        <f t="shared" si="0"/>
        <v>10</v>
      </c>
      <c r="O12" s="405">
        <f t="shared" si="0"/>
        <v>14</v>
      </c>
      <c r="P12" s="405">
        <f t="shared" si="0"/>
        <v>14</v>
      </c>
      <c r="Q12" s="405">
        <f t="shared" si="0"/>
        <v>0</v>
      </c>
      <c r="R12" s="405">
        <f t="shared" si="0"/>
        <v>0</v>
      </c>
      <c r="S12" s="405">
        <f t="shared" si="0"/>
        <v>0</v>
      </c>
      <c r="T12" s="405">
        <f t="shared" si="0"/>
        <v>0</v>
      </c>
      <c r="U12" s="405">
        <f t="shared" si="0"/>
        <v>0</v>
      </c>
      <c r="V12" s="405">
        <f t="shared" si="0"/>
        <v>0</v>
      </c>
      <c r="W12" s="405">
        <f t="shared" si="0"/>
        <v>0</v>
      </c>
      <c r="X12" s="405">
        <f t="shared" si="0"/>
        <v>0</v>
      </c>
      <c r="Y12" s="405">
        <f t="shared" si="0"/>
        <v>0</v>
      </c>
      <c r="Z12" s="405">
        <f t="shared" si="0"/>
        <v>0</v>
      </c>
      <c r="AA12" s="405">
        <f t="shared" si="0"/>
        <v>0</v>
      </c>
      <c r="AB12" s="405">
        <f t="shared" si="0"/>
        <v>0</v>
      </c>
      <c r="AC12" s="108"/>
      <c r="AD12" s="478"/>
    </row>
    <row r="13" spans="1:30" s="192" customFormat="1" ht="54.9" customHeight="1" thickBot="1">
      <c r="A13" s="406" t="s">
        <v>132</v>
      </c>
      <c r="B13" s="400" t="s">
        <v>437</v>
      </c>
      <c r="C13" s="407"/>
      <c r="D13" s="407"/>
      <c r="E13" s="407"/>
      <c r="F13" s="408">
        <f>SUM(F14:F16)</f>
        <v>14</v>
      </c>
      <c r="G13" s="408">
        <f>SUM(G14:G16)</f>
        <v>420</v>
      </c>
      <c r="H13" s="408">
        <f>SUM(H14:H16)</f>
        <v>140</v>
      </c>
      <c r="I13" s="408">
        <f t="shared" ref="I13" si="1">SUM(I14:I16)</f>
        <v>30</v>
      </c>
      <c r="J13" s="408">
        <f t="shared" ref="J13" si="2">SUM(J14:J16)</f>
        <v>0</v>
      </c>
      <c r="K13" s="408">
        <f t="shared" ref="K13:L13" si="3">SUM(K14:K16)</f>
        <v>110</v>
      </c>
      <c r="L13" s="408">
        <f t="shared" si="3"/>
        <v>280</v>
      </c>
      <c r="M13" s="408">
        <f t="shared" ref="M13:S13" si="4">SUM(M14:M16)</f>
        <v>10</v>
      </c>
      <c r="N13" s="408">
        <f t="shared" si="4"/>
        <v>10</v>
      </c>
      <c r="O13" s="408">
        <f t="shared" si="4"/>
        <v>4</v>
      </c>
      <c r="P13" s="408">
        <f t="shared" si="4"/>
        <v>4</v>
      </c>
      <c r="Q13" s="408">
        <f t="shared" si="4"/>
        <v>0</v>
      </c>
      <c r="R13" s="408">
        <f t="shared" si="4"/>
        <v>0</v>
      </c>
      <c r="S13" s="408">
        <f t="shared" si="4"/>
        <v>0</v>
      </c>
      <c r="T13" s="408">
        <f t="shared" ref="T13:U13" si="5">SUM(T14:T16)</f>
        <v>0</v>
      </c>
      <c r="U13" s="408">
        <f t="shared" si="5"/>
        <v>0</v>
      </c>
      <c r="V13" s="408">
        <f t="shared" ref="V13" si="6">SUM(V14:V16)</f>
        <v>0</v>
      </c>
      <c r="W13" s="408">
        <f t="shared" ref="W13:X13" si="7">SUM(W14:W16)</f>
        <v>0</v>
      </c>
      <c r="X13" s="408">
        <f t="shared" si="7"/>
        <v>0</v>
      </c>
      <c r="Y13" s="408">
        <f t="shared" ref="Y13" si="8">SUM(Y14:Y16)</f>
        <v>0</v>
      </c>
      <c r="Z13" s="408">
        <f t="shared" ref="Z13:AA13" si="9">SUM(Z14:Z16)</f>
        <v>0</v>
      </c>
      <c r="AA13" s="408">
        <f t="shared" si="9"/>
        <v>0</v>
      </c>
      <c r="AB13" s="408">
        <f t="shared" ref="AB13" si="10">SUM(AB14:AB16)</f>
        <v>0</v>
      </c>
      <c r="AC13" s="199"/>
      <c r="AD13" s="478"/>
    </row>
    <row r="14" spans="1:30" s="192" customFormat="1" ht="95.1" customHeight="1">
      <c r="A14" s="91" t="s">
        <v>273</v>
      </c>
      <c r="B14" s="398" t="s">
        <v>281</v>
      </c>
      <c r="C14" s="193" t="s">
        <v>130</v>
      </c>
      <c r="D14" s="193"/>
      <c r="E14" s="193" t="s">
        <v>42</v>
      </c>
      <c r="F14" s="101">
        <v>4</v>
      </c>
      <c r="G14" s="102">
        <f>F14*30</f>
        <v>120</v>
      </c>
      <c r="H14" s="101">
        <f>(M14+O14+Q14+S14+U14+Y14)*10+W14*10+AA14*10</f>
        <v>40</v>
      </c>
      <c r="I14" s="194">
        <v>10</v>
      </c>
      <c r="J14" s="195"/>
      <c r="K14" s="196">
        <v>30</v>
      </c>
      <c r="L14" s="101">
        <f>IF(H14=I14+J14+K14,G14-H14,"!ОШИБКА!")</f>
        <v>80</v>
      </c>
      <c r="M14" s="194">
        <v>4</v>
      </c>
      <c r="N14" s="195">
        <v>4</v>
      </c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7">
        <v>307</v>
      </c>
      <c r="AD14" s="478"/>
    </row>
    <row r="15" spans="1:30" s="192" customFormat="1" ht="107.4" customHeight="1">
      <c r="A15" s="413" t="s">
        <v>274</v>
      </c>
      <c r="B15" s="399" t="s">
        <v>282</v>
      </c>
      <c r="C15" s="198" t="s">
        <v>135</v>
      </c>
      <c r="D15" s="198"/>
      <c r="E15" s="198" t="s">
        <v>42</v>
      </c>
      <c r="F15" s="99">
        <f>N15+P15+R15+T15+V15+X15+Z15+AB15</f>
        <v>8</v>
      </c>
      <c r="G15" s="100">
        <f>F15*30</f>
        <v>240</v>
      </c>
      <c r="H15" s="99">
        <f>(M15+O15+Q15+S15+U15+Y15)*10+W15*10+AA15*10</f>
        <v>80</v>
      </c>
      <c r="I15" s="105"/>
      <c r="J15" s="106"/>
      <c r="K15" s="107">
        <v>80</v>
      </c>
      <c r="L15" s="99">
        <f>IF(H15=I15+J15+K15,G15-H15,"!ОШИБКА!")</f>
        <v>160</v>
      </c>
      <c r="M15" s="105">
        <v>4</v>
      </c>
      <c r="N15" s="106">
        <v>4</v>
      </c>
      <c r="O15" s="106">
        <v>4</v>
      </c>
      <c r="P15" s="106">
        <v>4</v>
      </c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414" t="s">
        <v>199</v>
      </c>
      <c r="AD15" s="478"/>
    </row>
    <row r="16" spans="1:30" s="192" customFormat="1" ht="90" customHeight="1" thickBot="1">
      <c r="A16" s="413" t="s">
        <v>275</v>
      </c>
      <c r="B16" s="399" t="s">
        <v>439</v>
      </c>
      <c r="C16" s="198"/>
      <c r="D16" s="198" t="s">
        <v>130</v>
      </c>
      <c r="E16" s="198"/>
      <c r="F16" s="99">
        <f>N16+P16+R16+T16+V16+X16+Z16+AB16</f>
        <v>2</v>
      </c>
      <c r="G16" s="100">
        <f>F16*30</f>
        <v>60</v>
      </c>
      <c r="H16" s="99">
        <f>(M16+O16+Q16+S16+U16+Y16)*10+W16*10+AA16*10</f>
        <v>20</v>
      </c>
      <c r="I16" s="105">
        <v>20</v>
      </c>
      <c r="J16" s="106"/>
      <c r="K16" s="107"/>
      <c r="L16" s="99">
        <f>IF(H16=I16+J16+K16,G16-H16,"!ОШИБКА!")</f>
        <v>40</v>
      </c>
      <c r="M16" s="105">
        <v>2</v>
      </c>
      <c r="N16" s="106">
        <v>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14" t="s">
        <v>283</v>
      </c>
      <c r="AD16" s="478"/>
    </row>
    <row r="17" spans="1:30" s="192" customFormat="1" ht="54.6" customHeight="1" thickBot="1">
      <c r="A17" s="406" t="s">
        <v>133</v>
      </c>
      <c r="B17" s="400" t="s">
        <v>438</v>
      </c>
      <c r="C17" s="407"/>
      <c r="D17" s="407"/>
      <c r="E17" s="407"/>
      <c r="F17" s="408">
        <f t="shared" ref="F17:AB17" si="11">SUM(F18:F27)</f>
        <v>10</v>
      </c>
      <c r="G17" s="408">
        <f t="shared" si="11"/>
        <v>300</v>
      </c>
      <c r="H17" s="408">
        <f t="shared" si="11"/>
        <v>100</v>
      </c>
      <c r="I17" s="408">
        <f t="shared" si="11"/>
        <v>50</v>
      </c>
      <c r="J17" s="408">
        <f t="shared" si="11"/>
        <v>0</v>
      </c>
      <c r="K17" s="408">
        <f t="shared" si="11"/>
        <v>50</v>
      </c>
      <c r="L17" s="408">
        <f t="shared" si="11"/>
        <v>200</v>
      </c>
      <c r="M17" s="408">
        <f t="shared" si="11"/>
        <v>0</v>
      </c>
      <c r="N17" s="408">
        <f t="shared" si="11"/>
        <v>0</v>
      </c>
      <c r="O17" s="408">
        <f t="shared" si="11"/>
        <v>10</v>
      </c>
      <c r="P17" s="408">
        <f t="shared" si="11"/>
        <v>10</v>
      </c>
      <c r="Q17" s="408">
        <f t="shared" si="11"/>
        <v>0</v>
      </c>
      <c r="R17" s="408">
        <f t="shared" si="11"/>
        <v>0</v>
      </c>
      <c r="S17" s="408">
        <f t="shared" si="11"/>
        <v>0</v>
      </c>
      <c r="T17" s="408">
        <f t="shared" si="11"/>
        <v>0</v>
      </c>
      <c r="U17" s="408">
        <f t="shared" si="11"/>
        <v>0</v>
      </c>
      <c r="V17" s="408">
        <f t="shared" si="11"/>
        <v>0</v>
      </c>
      <c r="W17" s="408">
        <f t="shared" si="11"/>
        <v>0</v>
      </c>
      <c r="X17" s="408">
        <f t="shared" si="11"/>
        <v>0</v>
      </c>
      <c r="Y17" s="408">
        <f t="shared" si="11"/>
        <v>0</v>
      </c>
      <c r="Z17" s="408">
        <f t="shared" si="11"/>
        <v>0</v>
      </c>
      <c r="AA17" s="408">
        <f t="shared" si="11"/>
        <v>0</v>
      </c>
      <c r="AB17" s="408">
        <f t="shared" si="11"/>
        <v>0</v>
      </c>
      <c r="AC17" s="199"/>
      <c r="AD17" s="478"/>
    </row>
    <row r="18" spans="1:30" s="192" customFormat="1" ht="49.2" customHeight="1">
      <c r="A18" s="425" t="s">
        <v>276</v>
      </c>
      <c r="B18" s="482" t="s">
        <v>453</v>
      </c>
      <c r="C18" s="431" t="s">
        <v>55</v>
      </c>
      <c r="D18" s="431"/>
      <c r="E18" s="431" t="s">
        <v>42</v>
      </c>
      <c r="F18" s="409">
        <f>N18+P18+R18+T18+V18+X18+Z18+AB18</f>
        <v>2</v>
      </c>
      <c r="G18" s="426">
        <f>F18*30</f>
        <v>60</v>
      </c>
      <c r="H18" s="409">
        <f>(M18+O18+Q18+S18+U18+Y18)*10+W18*10+AA18*10</f>
        <v>20</v>
      </c>
      <c r="I18" s="435">
        <v>10</v>
      </c>
      <c r="J18" s="436"/>
      <c r="K18" s="437">
        <v>10</v>
      </c>
      <c r="L18" s="409">
        <f>IF(H18=I18+J18+K18,G18-H18,"!ОШИБКА!")</f>
        <v>40</v>
      </c>
      <c r="M18" s="435"/>
      <c r="N18" s="436"/>
      <c r="O18" s="436">
        <v>2</v>
      </c>
      <c r="P18" s="436">
        <v>2</v>
      </c>
      <c r="Q18" s="436"/>
      <c r="R18" s="436"/>
      <c r="S18" s="436"/>
      <c r="T18" s="436"/>
      <c r="U18" s="436"/>
      <c r="V18" s="436"/>
      <c r="W18" s="436"/>
      <c r="X18" s="436"/>
      <c r="Y18" s="436"/>
      <c r="Z18" s="436"/>
      <c r="AA18" s="436"/>
      <c r="AB18" s="436"/>
      <c r="AC18" s="444">
        <v>305</v>
      </c>
      <c r="AD18" s="479"/>
    </row>
    <row r="19" spans="1:30" s="192" customFormat="1" ht="101.4" customHeight="1">
      <c r="A19" s="413" t="s">
        <v>277</v>
      </c>
      <c r="B19" s="477" t="s">
        <v>454</v>
      </c>
      <c r="C19" s="433" t="s">
        <v>55</v>
      </c>
      <c r="D19" s="433"/>
      <c r="E19" s="433" t="s">
        <v>43</v>
      </c>
      <c r="F19" s="99">
        <f>N19+P19+R19+T19+V19+X19+Z19+AB19</f>
        <v>4</v>
      </c>
      <c r="G19" s="100">
        <f>F19*30</f>
        <v>120</v>
      </c>
      <c r="H19" s="99">
        <f>(M19+O19+Q19+S19+U19+Y19)*10+W19*10+AA19*10</f>
        <v>40</v>
      </c>
      <c r="I19" s="438">
        <v>20</v>
      </c>
      <c r="J19" s="439"/>
      <c r="K19" s="440">
        <v>20</v>
      </c>
      <c r="L19" s="99">
        <f>IF(H19=I19+J19+K19,G19-H19,"!ОШИБКА!")</f>
        <v>80</v>
      </c>
      <c r="M19" s="438"/>
      <c r="N19" s="439"/>
      <c r="O19" s="439">
        <v>4</v>
      </c>
      <c r="P19" s="439">
        <v>4</v>
      </c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45">
        <v>305</v>
      </c>
      <c r="AD19" s="479"/>
    </row>
    <row r="20" spans="1:30" s="192" customFormat="1" ht="143.4" customHeight="1">
      <c r="A20" s="413" t="s">
        <v>278</v>
      </c>
      <c r="B20" s="477" t="s">
        <v>464</v>
      </c>
      <c r="C20" s="433" t="s">
        <v>55</v>
      </c>
      <c r="D20" s="433"/>
      <c r="E20" s="433" t="s">
        <v>42</v>
      </c>
      <c r="F20" s="99">
        <f t="shared" ref="F20" si="12">N20+P20+R20+T20+V20+X20+Z20+AB20</f>
        <v>2</v>
      </c>
      <c r="G20" s="100">
        <f t="shared" ref="G20:G30" si="13">F20*30</f>
        <v>60</v>
      </c>
      <c r="H20" s="99">
        <f t="shared" ref="H20" si="14">(M20+O20+Q20+S20+U20+Y20)*10+W20*10+AA20*10</f>
        <v>20</v>
      </c>
      <c r="I20" s="438">
        <v>10</v>
      </c>
      <c r="J20" s="439"/>
      <c r="K20" s="440">
        <v>10</v>
      </c>
      <c r="L20" s="99">
        <f t="shared" ref="L20:L27" si="15">IF(H20=I20+J20+K20,G20-H20,"!ОШИБКА!")</f>
        <v>40</v>
      </c>
      <c r="M20" s="438"/>
      <c r="N20" s="439"/>
      <c r="O20" s="439">
        <v>2</v>
      </c>
      <c r="P20" s="439">
        <v>2</v>
      </c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45">
        <v>208</v>
      </c>
      <c r="AD20" s="478"/>
    </row>
    <row r="21" spans="1:30" s="192" customFormat="1" ht="148.94999999999999" customHeight="1" thickBot="1">
      <c r="A21" s="413" t="s">
        <v>279</v>
      </c>
      <c r="B21" s="477" t="s">
        <v>465</v>
      </c>
      <c r="C21" s="433" t="s">
        <v>55</v>
      </c>
      <c r="D21" s="433"/>
      <c r="E21" s="433" t="s">
        <v>42</v>
      </c>
      <c r="F21" s="99">
        <f t="shared" ref="F21:F27" si="16">N21+P21+R21+T21+V21+X21+Z21+AB21</f>
        <v>2</v>
      </c>
      <c r="G21" s="100">
        <f t="shared" ref="G21:G27" si="17">F21*30</f>
        <v>60</v>
      </c>
      <c r="H21" s="99">
        <f t="shared" ref="H21:H27" si="18">(M21+O21+Q21+S21+U21+Y21)*10+W21*10+AA21*10</f>
        <v>20</v>
      </c>
      <c r="I21" s="438">
        <v>10</v>
      </c>
      <c r="J21" s="439"/>
      <c r="K21" s="440">
        <v>10</v>
      </c>
      <c r="L21" s="99">
        <f t="shared" si="15"/>
        <v>40</v>
      </c>
      <c r="M21" s="438"/>
      <c r="N21" s="439"/>
      <c r="O21" s="439">
        <v>2</v>
      </c>
      <c r="P21" s="439">
        <v>2</v>
      </c>
      <c r="Q21" s="439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45">
        <v>305</v>
      </c>
      <c r="AD21" s="478"/>
    </row>
    <row r="22" spans="1:30" s="192" customFormat="1" ht="50.1" hidden="1" customHeight="1">
      <c r="A22" s="413" t="s">
        <v>280</v>
      </c>
      <c r="B22" s="477"/>
      <c r="C22" s="433"/>
      <c r="D22" s="433"/>
      <c r="E22" s="433"/>
      <c r="F22" s="99">
        <f t="shared" si="16"/>
        <v>0</v>
      </c>
      <c r="G22" s="100">
        <f t="shared" si="17"/>
        <v>0</v>
      </c>
      <c r="H22" s="99">
        <f t="shared" si="18"/>
        <v>0</v>
      </c>
      <c r="I22" s="438"/>
      <c r="J22" s="439"/>
      <c r="K22" s="440"/>
      <c r="L22" s="99">
        <f t="shared" si="15"/>
        <v>0</v>
      </c>
      <c r="M22" s="438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45"/>
      <c r="AD22" s="478"/>
    </row>
    <row r="23" spans="1:30" s="192" customFormat="1" ht="50.1" hidden="1" customHeight="1">
      <c r="A23" s="413" t="s">
        <v>291</v>
      </c>
      <c r="B23" s="477"/>
      <c r="C23" s="433"/>
      <c r="D23" s="433"/>
      <c r="E23" s="433"/>
      <c r="F23" s="99">
        <f t="shared" si="16"/>
        <v>0</v>
      </c>
      <c r="G23" s="100">
        <f t="shared" si="17"/>
        <v>0</v>
      </c>
      <c r="H23" s="99">
        <f t="shared" si="18"/>
        <v>0</v>
      </c>
      <c r="I23" s="438"/>
      <c r="J23" s="439"/>
      <c r="K23" s="440"/>
      <c r="L23" s="99">
        <f t="shared" si="15"/>
        <v>0</v>
      </c>
      <c r="M23" s="438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45"/>
      <c r="AD23" s="478"/>
    </row>
    <row r="24" spans="1:30" s="192" customFormat="1" ht="50.1" hidden="1" customHeight="1">
      <c r="A24" s="413" t="s">
        <v>292</v>
      </c>
      <c r="B24" s="477"/>
      <c r="C24" s="433"/>
      <c r="D24" s="433"/>
      <c r="E24" s="433"/>
      <c r="F24" s="99">
        <f t="shared" si="16"/>
        <v>0</v>
      </c>
      <c r="G24" s="100">
        <f t="shared" si="17"/>
        <v>0</v>
      </c>
      <c r="H24" s="99">
        <f t="shared" si="18"/>
        <v>0</v>
      </c>
      <c r="I24" s="438"/>
      <c r="J24" s="439"/>
      <c r="K24" s="440"/>
      <c r="L24" s="99">
        <f t="shared" si="15"/>
        <v>0</v>
      </c>
      <c r="M24" s="438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39"/>
      <c r="AA24" s="439"/>
      <c r="AB24" s="439"/>
      <c r="AC24" s="445"/>
      <c r="AD24" s="478"/>
    </row>
    <row r="25" spans="1:30" s="192" customFormat="1" ht="50.1" hidden="1" customHeight="1">
      <c r="A25" s="413" t="s">
        <v>293</v>
      </c>
      <c r="B25" s="477"/>
      <c r="C25" s="433"/>
      <c r="D25" s="433"/>
      <c r="E25" s="433"/>
      <c r="F25" s="99">
        <f t="shared" si="16"/>
        <v>0</v>
      </c>
      <c r="G25" s="100">
        <f t="shared" si="17"/>
        <v>0</v>
      </c>
      <c r="H25" s="99">
        <f t="shared" si="18"/>
        <v>0</v>
      </c>
      <c r="I25" s="438"/>
      <c r="J25" s="439"/>
      <c r="K25" s="440"/>
      <c r="L25" s="99">
        <f t="shared" si="15"/>
        <v>0</v>
      </c>
      <c r="M25" s="438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45"/>
      <c r="AD25" s="478"/>
    </row>
    <row r="26" spans="1:30" s="192" customFormat="1" ht="50.1" hidden="1" customHeight="1">
      <c r="A26" s="413" t="s">
        <v>294</v>
      </c>
      <c r="B26" s="477"/>
      <c r="C26" s="433"/>
      <c r="D26" s="433"/>
      <c r="E26" s="433"/>
      <c r="F26" s="99">
        <f t="shared" si="16"/>
        <v>0</v>
      </c>
      <c r="G26" s="100">
        <f t="shared" si="17"/>
        <v>0</v>
      </c>
      <c r="H26" s="99">
        <f t="shared" si="18"/>
        <v>0</v>
      </c>
      <c r="I26" s="438"/>
      <c r="J26" s="439"/>
      <c r="K26" s="440"/>
      <c r="L26" s="99">
        <f t="shared" si="15"/>
        <v>0</v>
      </c>
      <c r="M26" s="438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45"/>
      <c r="AD26" s="478"/>
    </row>
    <row r="27" spans="1:30" s="192" customFormat="1" ht="50.1" hidden="1" customHeight="1" thickBot="1">
      <c r="A27" s="427" t="s">
        <v>295</v>
      </c>
      <c r="B27" s="483"/>
      <c r="C27" s="434"/>
      <c r="D27" s="434"/>
      <c r="E27" s="434"/>
      <c r="F27" s="428">
        <f t="shared" si="16"/>
        <v>0</v>
      </c>
      <c r="G27" s="429">
        <f t="shared" si="17"/>
        <v>0</v>
      </c>
      <c r="H27" s="428">
        <f t="shared" si="18"/>
        <v>0</v>
      </c>
      <c r="I27" s="441"/>
      <c r="J27" s="442"/>
      <c r="K27" s="443"/>
      <c r="L27" s="428">
        <f t="shared" si="15"/>
        <v>0</v>
      </c>
      <c r="M27" s="441"/>
      <c r="N27" s="442"/>
      <c r="O27" s="442"/>
      <c r="P27" s="442"/>
      <c r="Q27" s="442"/>
      <c r="R27" s="442"/>
      <c r="S27" s="442"/>
      <c r="T27" s="442"/>
      <c r="U27" s="442"/>
      <c r="V27" s="442"/>
      <c r="W27" s="442"/>
      <c r="X27" s="442"/>
      <c r="Y27" s="442"/>
      <c r="Z27" s="442"/>
      <c r="AA27" s="442"/>
      <c r="AB27" s="442"/>
      <c r="AC27" s="446"/>
      <c r="AD27" s="478"/>
    </row>
    <row r="28" spans="1:30" s="192" customFormat="1" ht="54.9" customHeight="1" thickBot="1">
      <c r="A28" s="401">
        <v>2</v>
      </c>
      <c r="B28" s="402" t="s">
        <v>440</v>
      </c>
      <c r="C28" s="403"/>
      <c r="D28" s="403"/>
      <c r="E28" s="404"/>
      <c r="F28" s="421">
        <f>SUM(F29:F30)</f>
        <v>16</v>
      </c>
      <c r="G28" s="421">
        <f t="shared" ref="G28:AB28" si="19">SUM(G29:G30)</f>
        <v>480</v>
      </c>
      <c r="H28" s="421">
        <f>SUM(H29:H30)</f>
        <v>160</v>
      </c>
      <c r="I28" s="421"/>
      <c r="J28" s="421"/>
      <c r="K28" s="421"/>
      <c r="L28" s="421">
        <f t="shared" si="19"/>
        <v>320</v>
      </c>
      <c r="M28" s="421">
        <f t="shared" si="19"/>
        <v>0</v>
      </c>
      <c r="N28" s="421">
        <f t="shared" si="19"/>
        <v>0</v>
      </c>
      <c r="O28" s="421">
        <f t="shared" si="19"/>
        <v>0</v>
      </c>
      <c r="P28" s="421">
        <f t="shared" si="19"/>
        <v>0</v>
      </c>
      <c r="Q28" s="421">
        <f t="shared" si="19"/>
        <v>8</v>
      </c>
      <c r="R28" s="421">
        <f t="shared" si="19"/>
        <v>8</v>
      </c>
      <c r="S28" s="421">
        <f t="shared" si="19"/>
        <v>8</v>
      </c>
      <c r="T28" s="421">
        <f t="shared" si="19"/>
        <v>8</v>
      </c>
      <c r="U28" s="421">
        <f t="shared" si="19"/>
        <v>0</v>
      </c>
      <c r="V28" s="421">
        <f t="shared" si="19"/>
        <v>0</v>
      </c>
      <c r="W28" s="421">
        <f t="shared" si="19"/>
        <v>0</v>
      </c>
      <c r="X28" s="421">
        <f t="shared" si="19"/>
        <v>0</v>
      </c>
      <c r="Y28" s="421">
        <f t="shared" si="19"/>
        <v>0</v>
      </c>
      <c r="Z28" s="421">
        <f t="shared" si="19"/>
        <v>0</v>
      </c>
      <c r="AA28" s="421">
        <f t="shared" si="19"/>
        <v>0</v>
      </c>
      <c r="AB28" s="421">
        <f t="shared" si="19"/>
        <v>0</v>
      </c>
      <c r="AC28" s="450"/>
      <c r="AD28" s="478"/>
    </row>
    <row r="29" spans="1:30" s="192" customFormat="1" ht="50.1" customHeight="1">
      <c r="A29" s="413" t="s">
        <v>56</v>
      </c>
      <c r="B29" s="399" t="s">
        <v>284</v>
      </c>
      <c r="C29" s="433" t="s">
        <v>131</v>
      </c>
      <c r="D29" s="433"/>
      <c r="E29" s="433"/>
      <c r="F29" s="99">
        <f t="shared" ref="F29:F30" si="20">N29+P29+R29+T29+V29+X29+Z29+AB29</f>
        <v>8</v>
      </c>
      <c r="G29" s="100">
        <f t="shared" si="13"/>
        <v>240</v>
      </c>
      <c r="H29" s="99">
        <f>(M29+O29+Q29+S29+U29+Y29)*10+W29*10+AA29*10</f>
        <v>80</v>
      </c>
      <c r="I29" s="438"/>
      <c r="J29" s="439"/>
      <c r="K29" s="440"/>
      <c r="L29" s="99">
        <f>G29-H29</f>
        <v>160</v>
      </c>
      <c r="M29" s="438"/>
      <c r="N29" s="439"/>
      <c r="O29" s="439"/>
      <c r="P29" s="439"/>
      <c r="Q29" s="439">
        <v>8</v>
      </c>
      <c r="R29" s="439">
        <v>8</v>
      </c>
      <c r="S29" s="439"/>
      <c r="T29" s="439"/>
      <c r="U29" s="439"/>
      <c r="V29" s="439"/>
      <c r="W29" s="439"/>
      <c r="X29" s="439"/>
      <c r="Y29" s="439"/>
      <c r="Z29" s="439"/>
      <c r="AA29" s="439"/>
      <c r="AB29" s="439"/>
      <c r="AC29" s="445"/>
      <c r="AD29" s="480"/>
    </row>
    <row r="30" spans="1:30" s="192" customFormat="1" ht="50.1" customHeight="1" thickBot="1">
      <c r="A30" s="413" t="s">
        <v>134</v>
      </c>
      <c r="B30" s="399" t="s">
        <v>284</v>
      </c>
      <c r="C30" s="198"/>
      <c r="D30" s="198" t="s">
        <v>259</v>
      </c>
      <c r="E30" s="198"/>
      <c r="F30" s="99">
        <f t="shared" si="20"/>
        <v>8</v>
      </c>
      <c r="G30" s="100">
        <f t="shared" si="13"/>
        <v>240</v>
      </c>
      <c r="H30" s="99">
        <f t="shared" ref="H30" si="21">(M30+O30+Q30+S30+U30+Y30)*10+W30*10+AA30*10</f>
        <v>80</v>
      </c>
      <c r="I30" s="105"/>
      <c r="J30" s="106"/>
      <c r="K30" s="107"/>
      <c r="L30" s="99">
        <f>G30-H30</f>
        <v>160</v>
      </c>
      <c r="M30" s="105"/>
      <c r="N30" s="106"/>
      <c r="O30" s="106"/>
      <c r="P30" s="106"/>
      <c r="Q30" s="106"/>
      <c r="R30" s="106"/>
      <c r="S30" s="106">
        <v>8</v>
      </c>
      <c r="T30" s="106">
        <v>8</v>
      </c>
      <c r="U30" s="106"/>
      <c r="V30" s="106"/>
      <c r="W30" s="106"/>
      <c r="X30" s="106"/>
      <c r="Y30" s="106"/>
      <c r="Z30" s="106"/>
      <c r="AA30" s="106"/>
      <c r="AB30" s="106"/>
      <c r="AC30" s="414"/>
      <c r="AD30" s="480"/>
    </row>
    <row r="31" spans="1:30" s="192" customFormat="1" ht="50.1" customHeight="1" thickBot="1">
      <c r="A31" s="420" t="s">
        <v>131</v>
      </c>
      <c r="B31" s="410" t="s">
        <v>156</v>
      </c>
      <c r="C31" s="109"/>
      <c r="D31" s="109"/>
      <c r="E31" s="110"/>
      <c r="F31" s="103">
        <f>SUM(F32:F33)</f>
        <v>2</v>
      </c>
      <c r="G31" s="104">
        <f>SUM(G32:G33)</f>
        <v>60</v>
      </c>
      <c r="H31" s="104"/>
      <c r="I31" s="104"/>
      <c r="J31" s="104"/>
      <c r="K31" s="104"/>
      <c r="L31" s="104">
        <f>SUM(L32:L33)</f>
        <v>60</v>
      </c>
      <c r="M31" s="104">
        <f>SUM(M32:M33)</f>
        <v>0</v>
      </c>
      <c r="N31" s="104">
        <f t="shared" ref="N31:AB31" si="22">SUM(N32:N33)</f>
        <v>0</v>
      </c>
      <c r="O31" s="104">
        <f t="shared" si="22"/>
        <v>0</v>
      </c>
      <c r="P31" s="104">
        <f t="shared" si="22"/>
        <v>0</v>
      </c>
      <c r="Q31" s="104">
        <f t="shared" si="22"/>
        <v>0</v>
      </c>
      <c r="R31" s="104">
        <f t="shared" si="22"/>
        <v>0</v>
      </c>
      <c r="S31" s="104">
        <f t="shared" si="22"/>
        <v>0</v>
      </c>
      <c r="T31" s="104">
        <f t="shared" si="22"/>
        <v>0</v>
      </c>
      <c r="U31" s="104">
        <f t="shared" si="22"/>
        <v>0</v>
      </c>
      <c r="V31" s="104">
        <f t="shared" si="22"/>
        <v>2</v>
      </c>
      <c r="W31" s="104">
        <f t="shared" si="22"/>
        <v>0</v>
      </c>
      <c r="X31" s="104">
        <f t="shared" si="22"/>
        <v>0</v>
      </c>
      <c r="Y31" s="104">
        <f t="shared" si="22"/>
        <v>0</v>
      </c>
      <c r="Z31" s="104">
        <f t="shared" si="22"/>
        <v>0</v>
      </c>
      <c r="AA31" s="104">
        <f t="shared" si="22"/>
        <v>0</v>
      </c>
      <c r="AB31" s="104">
        <f t="shared" si="22"/>
        <v>0</v>
      </c>
      <c r="AC31" s="451"/>
      <c r="AD31" s="478"/>
    </row>
    <row r="32" spans="1:30" s="411" customFormat="1" ht="39.9" customHeight="1" thickBot="1">
      <c r="A32" s="474" t="s">
        <v>289</v>
      </c>
      <c r="B32" s="412" t="s">
        <v>157</v>
      </c>
      <c r="C32" s="200"/>
      <c r="D32" s="200" t="s">
        <v>123</v>
      </c>
      <c r="E32" s="198"/>
      <c r="F32" s="99">
        <f>V32</f>
        <v>2</v>
      </c>
      <c r="G32" s="409">
        <f>F32*30</f>
        <v>60</v>
      </c>
      <c r="H32" s="409"/>
      <c r="I32" s="105"/>
      <c r="J32" s="106"/>
      <c r="K32" s="107"/>
      <c r="L32" s="99">
        <f>IF(H32=I32+J32+K32,G32-H32,"!ОШИБКА!")</f>
        <v>60</v>
      </c>
      <c r="M32" s="447"/>
      <c r="N32" s="448"/>
      <c r="O32" s="448"/>
      <c r="P32" s="448"/>
      <c r="Q32" s="448"/>
      <c r="R32" s="448"/>
      <c r="S32" s="448"/>
      <c r="T32" s="448"/>
      <c r="U32" s="448"/>
      <c r="V32" s="448">
        <v>2</v>
      </c>
      <c r="W32" s="448"/>
      <c r="X32" s="448"/>
      <c r="Y32" s="448"/>
      <c r="Z32" s="448"/>
      <c r="AA32" s="448"/>
      <c r="AB32" s="448"/>
      <c r="AC32" s="449"/>
      <c r="AD32" s="481"/>
    </row>
    <row r="33" spans="1:30" s="473" customFormat="1" ht="54.75" hidden="1" customHeight="1" thickBot="1">
      <c r="A33" s="475" t="s">
        <v>290</v>
      </c>
      <c r="B33" s="432"/>
      <c r="C33" s="433"/>
      <c r="D33" s="433"/>
      <c r="E33" s="433"/>
      <c r="F33" s="466">
        <f>X33</f>
        <v>0</v>
      </c>
      <c r="G33" s="467">
        <f>F33*30</f>
        <v>0</v>
      </c>
      <c r="H33" s="467"/>
      <c r="I33" s="468"/>
      <c r="J33" s="469"/>
      <c r="K33" s="470"/>
      <c r="L33" s="466">
        <f>IF(H33=I33+J33+K33,G33-H33,"!ОШИБКА!")</f>
        <v>0</v>
      </c>
      <c r="M33" s="471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49"/>
      <c r="AD33" s="479"/>
    </row>
    <row r="34" spans="1:30" s="416" customFormat="1" ht="30" customHeight="1" thickBot="1">
      <c r="A34" s="417"/>
      <c r="B34" s="639" t="s">
        <v>38</v>
      </c>
      <c r="C34" s="640"/>
      <c r="D34" s="640"/>
      <c r="E34" s="641"/>
      <c r="F34" s="418">
        <f>F12+F28+F31</f>
        <v>42</v>
      </c>
      <c r="G34" s="418">
        <f>G12+G28+G31</f>
        <v>1260</v>
      </c>
      <c r="H34" s="418">
        <f>H12+H28+H31</f>
        <v>400</v>
      </c>
      <c r="I34" s="430"/>
      <c r="J34" s="430"/>
      <c r="K34" s="430"/>
      <c r="L34" s="418">
        <f t="shared" ref="L34:AB34" si="23">L12+L28+L31</f>
        <v>860</v>
      </c>
      <c r="M34" s="418">
        <f>M12+M28+M31</f>
        <v>10</v>
      </c>
      <c r="N34" s="418">
        <f t="shared" si="23"/>
        <v>10</v>
      </c>
      <c r="O34" s="418">
        <f t="shared" si="23"/>
        <v>14</v>
      </c>
      <c r="P34" s="418">
        <f t="shared" si="23"/>
        <v>14</v>
      </c>
      <c r="Q34" s="418">
        <f t="shared" si="23"/>
        <v>8</v>
      </c>
      <c r="R34" s="418">
        <f t="shared" si="23"/>
        <v>8</v>
      </c>
      <c r="S34" s="418">
        <f t="shared" si="23"/>
        <v>8</v>
      </c>
      <c r="T34" s="418">
        <f t="shared" si="23"/>
        <v>8</v>
      </c>
      <c r="U34" s="418">
        <f t="shared" si="23"/>
        <v>0</v>
      </c>
      <c r="V34" s="418">
        <f t="shared" si="23"/>
        <v>2</v>
      </c>
      <c r="W34" s="418">
        <f t="shared" si="23"/>
        <v>0</v>
      </c>
      <c r="X34" s="418">
        <f t="shared" si="23"/>
        <v>0</v>
      </c>
      <c r="Y34" s="418">
        <f t="shared" si="23"/>
        <v>0</v>
      </c>
      <c r="Z34" s="418">
        <f t="shared" si="23"/>
        <v>0</v>
      </c>
      <c r="AA34" s="418">
        <f t="shared" si="23"/>
        <v>0</v>
      </c>
      <c r="AB34" s="418">
        <f t="shared" si="23"/>
        <v>0</v>
      </c>
      <c r="AC34" s="419"/>
      <c r="AD34" s="415"/>
    </row>
    <row r="35" spans="1:30" s="192" customFormat="1" ht="27.75" customHeight="1" thickBot="1">
      <c r="A35" s="642"/>
      <c r="B35" s="644" t="s">
        <v>39</v>
      </c>
      <c r="C35" s="645"/>
      <c r="D35" s="645"/>
      <c r="E35" s="645"/>
      <c r="F35" s="645"/>
      <c r="G35" s="645"/>
      <c r="H35" s="645"/>
      <c r="I35" s="645"/>
      <c r="J35" s="645"/>
      <c r="K35" s="645"/>
      <c r="L35" s="646"/>
      <c r="M35" s="637">
        <f>M34</f>
        <v>10</v>
      </c>
      <c r="N35" s="638"/>
      <c r="O35" s="637">
        <f>O34</f>
        <v>14</v>
      </c>
      <c r="P35" s="638"/>
      <c r="Q35" s="637">
        <f>Q34</f>
        <v>8</v>
      </c>
      <c r="R35" s="638"/>
      <c r="S35" s="637">
        <f>S34</f>
        <v>8</v>
      </c>
      <c r="T35" s="638"/>
      <c r="U35" s="637">
        <f>U34</f>
        <v>0</v>
      </c>
      <c r="V35" s="638"/>
      <c r="W35" s="637">
        <f>W34</f>
        <v>0</v>
      </c>
      <c r="X35" s="638"/>
      <c r="Y35" s="637">
        <f>Y34</f>
        <v>0</v>
      </c>
      <c r="Z35" s="638"/>
      <c r="AA35" s="637">
        <f>AA34</f>
        <v>0</v>
      </c>
      <c r="AB35" s="638"/>
      <c r="AC35" s="210"/>
      <c r="AD35" s="50"/>
    </row>
    <row r="36" spans="1:30" s="192" customFormat="1" ht="27.75" customHeight="1" thickBot="1">
      <c r="A36" s="643"/>
      <c r="B36" s="644" t="s">
        <v>40</v>
      </c>
      <c r="C36" s="645"/>
      <c r="D36" s="645"/>
      <c r="E36" s="645"/>
      <c r="F36" s="645"/>
      <c r="G36" s="645"/>
      <c r="H36" s="645"/>
      <c r="I36" s="645"/>
      <c r="J36" s="645"/>
      <c r="K36" s="645"/>
      <c r="L36" s="646"/>
      <c r="M36" s="617">
        <v>2</v>
      </c>
      <c r="N36" s="618"/>
      <c r="O36" s="617">
        <v>5</v>
      </c>
      <c r="P36" s="618"/>
      <c r="Q36" s="617">
        <v>2</v>
      </c>
      <c r="R36" s="618"/>
      <c r="S36" s="617"/>
      <c r="T36" s="618"/>
      <c r="U36" s="617"/>
      <c r="V36" s="618"/>
      <c r="W36" s="617"/>
      <c r="X36" s="618"/>
      <c r="Y36" s="617"/>
      <c r="Z36" s="618"/>
      <c r="AA36" s="617"/>
      <c r="AB36" s="618"/>
      <c r="AC36" s="211"/>
      <c r="AD36" s="50"/>
    </row>
    <row r="37" spans="1:30" s="192" customFormat="1" ht="27.75" customHeight="1" thickBot="1">
      <c r="A37" s="643"/>
      <c r="B37" s="644" t="s">
        <v>41</v>
      </c>
      <c r="C37" s="645"/>
      <c r="D37" s="645"/>
      <c r="E37" s="645"/>
      <c r="F37" s="645"/>
      <c r="G37" s="645"/>
      <c r="H37" s="645"/>
      <c r="I37" s="645"/>
      <c r="J37" s="645"/>
      <c r="K37" s="645"/>
      <c r="L37" s="646"/>
      <c r="M37" s="617">
        <v>1</v>
      </c>
      <c r="N37" s="618"/>
      <c r="O37" s="647"/>
      <c r="P37" s="618"/>
      <c r="Q37" s="617"/>
      <c r="R37" s="618"/>
      <c r="S37" s="617">
        <v>2</v>
      </c>
      <c r="T37" s="618"/>
      <c r="U37" s="617">
        <v>1</v>
      </c>
      <c r="V37" s="618"/>
      <c r="W37" s="617"/>
      <c r="X37" s="618"/>
      <c r="Y37" s="617"/>
      <c r="Z37" s="618"/>
      <c r="AA37" s="617"/>
      <c r="AB37" s="618"/>
      <c r="AC37" s="211"/>
      <c r="AD37" s="50"/>
    </row>
    <row r="38" spans="1:30" s="192" customFormat="1" ht="27.75" customHeight="1" thickBo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50"/>
      <c r="AD38" s="50"/>
    </row>
    <row r="39" spans="1:30" s="201" customFormat="1" ht="27.75" customHeight="1" thickBot="1">
      <c r="A39" s="111"/>
      <c r="B39" s="112"/>
      <c r="C39" s="619" t="s">
        <v>29</v>
      </c>
      <c r="D39" s="620"/>
      <c r="E39" s="620"/>
      <c r="F39" s="620"/>
      <c r="G39" s="620"/>
      <c r="H39" s="62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2"/>
      <c r="AD39" s="112"/>
    </row>
    <row r="40" spans="1:30" s="201" customFormat="1" ht="27.75" customHeight="1">
      <c r="A40" s="111"/>
      <c r="B40" s="111"/>
      <c r="C40" s="51" t="s">
        <v>43</v>
      </c>
      <c r="D40" s="622" t="s">
        <v>45</v>
      </c>
      <c r="E40" s="623"/>
      <c r="F40" s="623"/>
      <c r="G40" s="623"/>
      <c r="H40" s="624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2"/>
      <c r="AD40" s="112"/>
    </row>
    <row r="41" spans="1:30" s="201" customFormat="1" ht="32.4" customHeight="1">
      <c r="A41" s="111"/>
      <c r="B41" s="111"/>
      <c r="C41" s="47" t="s">
        <v>46</v>
      </c>
      <c r="D41" s="625" t="s">
        <v>47</v>
      </c>
      <c r="E41" s="626"/>
      <c r="F41" s="626"/>
      <c r="G41" s="626"/>
      <c r="H41" s="627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2"/>
      <c r="AD41" s="112"/>
    </row>
    <row r="42" spans="1:30" s="201" customFormat="1" ht="27.75" customHeight="1">
      <c r="A42" s="111"/>
      <c r="B42" s="111"/>
      <c r="C42" s="47" t="s">
        <v>42</v>
      </c>
      <c r="D42" s="628" t="s">
        <v>48</v>
      </c>
      <c r="E42" s="629"/>
      <c r="F42" s="629"/>
      <c r="G42" s="629"/>
      <c r="H42" s="630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2"/>
      <c r="AD42" s="112"/>
    </row>
    <row r="43" spans="1:30" s="201" customFormat="1" ht="27.75" customHeight="1">
      <c r="A43" s="111"/>
      <c r="B43" s="111"/>
      <c r="C43" s="47" t="s">
        <v>49</v>
      </c>
      <c r="D43" s="628" t="s">
        <v>53</v>
      </c>
      <c r="E43" s="629"/>
      <c r="F43" s="629"/>
      <c r="G43" s="629"/>
      <c r="H43" s="630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2"/>
      <c r="AD43" s="112"/>
    </row>
    <row r="44" spans="1:30" s="201" customFormat="1" ht="27.75" customHeight="1" thickBot="1">
      <c r="A44" s="111"/>
      <c r="B44" s="111"/>
      <c r="C44" s="48" t="s">
        <v>50</v>
      </c>
      <c r="D44" s="631" t="s">
        <v>54</v>
      </c>
      <c r="E44" s="632"/>
      <c r="F44" s="632"/>
      <c r="G44" s="632"/>
      <c r="H44" s="633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2"/>
      <c r="AD44" s="112"/>
    </row>
    <row r="45" spans="1:30" s="192" customFormat="1" ht="27.7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50"/>
      <c r="AD45" s="50"/>
    </row>
    <row r="46" spans="1:30" s="192" customFormat="1" ht="68.25" customHeight="1">
      <c r="A46" s="49"/>
      <c r="C46" s="188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50"/>
      <c r="AD46" s="50"/>
    </row>
    <row r="47" spans="1:30" s="192" customFormat="1" ht="90" customHeight="1">
      <c r="A47" s="49"/>
      <c r="B47" s="202" t="s">
        <v>200</v>
      </c>
      <c r="C47" s="188"/>
      <c r="D47" s="49"/>
      <c r="E47" s="49"/>
      <c r="F47" s="49"/>
      <c r="G47" s="49"/>
      <c r="H47" s="634" t="s">
        <v>201</v>
      </c>
      <c r="I47" s="634"/>
      <c r="J47" s="634"/>
      <c r="K47" s="634"/>
      <c r="L47" s="634"/>
      <c r="M47" s="634"/>
      <c r="N47" s="49"/>
      <c r="O47" s="49"/>
      <c r="P47" s="49"/>
      <c r="Q47" s="49"/>
      <c r="R47" s="49"/>
      <c r="S47" s="49"/>
      <c r="T47" s="635" t="s">
        <v>253</v>
      </c>
      <c r="U47" s="635"/>
      <c r="V47" s="635"/>
      <c r="W47" s="635"/>
      <c r="X47" s="635"/>
      <c r="Y47" s="635"/>
      <c r="Z47" s="635"/>
      <c r="AA47" s="635"/>
      <c r="AB47" s="635"/>
      <c r="AC47" s="50"/>
      <c r="AD47" s="50"/>
    </row>
    <row r="48" spans="1:30" s="192" customFormat="1" ht="39.75" customHeight="1">
      <c r="A48" s="49"/>
      <c r="B48" s="188" t="s">
        <v>136</v>
      </c>
      <c r="C48" s="188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50"/>
      <c r="AD48" s="50"/>
    </row>
    <row r="49" spans="1:30" s="192" customFormat="1" ht="39.75" customHeight="1">
      <c r="A49" s="49"/>
      <c r="B49" s="424" t="s">
        <v>256</v>
      </c>
      <c r="C49" s="188"/>
      <c r="D49" s="49"/>
      <c r="E49" s="49"/>
      <c r="F49" s="49"/>
      <c r="G49" s="49"/>
      <c r="H49" s="636" t="s">
        <v>257</v>
      </c>
      <c r="I49" s="636"/>
      <c r="J49" s="636"/>
      <c r="K49" s="636"/>
      <c r="L49" s="636"/>
      <c r="M49" s="636"/>
      <c r="N49" s="636"/>
      <c r="O49" s="49"/>
      <c r="P49" s="49"/>
      <c r="Q49" s="49"/>
      <c r="R49" s="49"/>
      <c r="S49" s="49"/>
      <c r="T49" s="616" t="str">
        <f>"___________________"&amp;" "&amp;'Основні дані'!B20</f>
        <v>___________________ Ігор РУЩЕНКО</v>
      </c>
      <c r="U49" s="616"/>
      <c r="V49" s="616"/>
      <c r="W49" s="616"/>
      <c r="X49" s="616"/>
      <c r="Y49" s="616"/>
      <c r="Z49" s="616"/>
      <c r="AA49" s="616"/>
      <c r="AB49" s="616"/>
      <c r="AC49" s="50"/>
      <c r="AD49" s="50"/>
    </row>
    <row r="50" spans="1:30" s="192" customFormat="1" ht="39.75" customHeight="1">
      <c r="A50" s="49"/>
      <c r="B50" s="188"/>
      <c r="C50" s="18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50"/>
      <c r="AD50" s="50"/>
    </row>
    <row r="51" spans="1:30" ht="27.75" customHeight="1">
      <c r="A51" s="203"/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52"/>
      <c r="AD51" s="50"/>
    </row>
    <row r="52" spans="1:30" ht="27.75" customHeight="1">
      <c r="A52" s="204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D52" s="50"/>
    </row>
    <row r="53" spans="1:30" ht="27.75" customHeight="1">
      <c r="A53" s="204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D53" s="50"/>
    </row>
    <row r="54" spans="1:30" ht="27.75" customHeight="1">
      <c r="A54" s="204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D54" s="50"/>
    </row>
    <row r="55" spans="1:30" ht="27.75" customHeight="1">
      <c r="A55" s="204"/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D55" s="50"/>
    </row>
    <row r="56" spans="1:30" ht="27.75" customHeight="1">
      <c r="A56" s="204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D56" s="50"/>
    </row>
    <row r="57" spans="1:30" ht="27.75" customHeight="1">
      <c r="A57" s="204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D57" s="50"/>
    </row>
    <row r="58" spans="1:30" ht="27.75" customHeight="1">
      <c r="A58" s="204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D58" s="50"/>
    </row>
    <row r="59" spans="1:30" ht="27.75" customHeight="1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D59" s="50"/>
    </row>
    <row r="60" spans="1:30" ht="27.75" customHeight="1">
      <c r="A60" s="204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D60" s="50"/>
    </row>
    <row r="61" spans="1:30" ht="27.75" customHeight="1">
      <c r="A61" s="204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D61" s="50"/>
    </row>
    <row r="62" spans="1:30" ht="27.75" customHeight="1">
      <c r="A62" s="204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D62" s="50"/>
    </row>
    <row r="63" spans="1:30" ht="27.75" customHeight="1">
      <c r="A63" s="204"/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D63" s="50"/>
    </row>
    <row r="64" spans="1:30" ht="27.75" customHeight="1">
      <c r="A64" s="204"/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D64" s="50"/>
    </row>
    <row r="65" spans="1:30" ht="27.75" customHeight="1">
      <c r="A65" s="204"/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D65" s="50"/>
    </row>
    <row r="66" spans="1:30" ht="27.75" customHeight="1">
      <c r="A66" s="204"/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D66" s="50"/>
    </row>
    <row r="67" spans="1:30" ht="27.75" customHeight="1">
      <c r="A67" s="204"/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D67" s="50"/>
    </row>
    <row r="68" spans="1:30" ht="27.75" customHeight="1">
      <c r="A68" s="204"/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D68" s="50"/>
    </row>
    <row r="69" spans="1:30" ht="27.75" customHeight="1">
      <c r="A69" s="204"/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D69" s="50"/>
    </row>
    <row r="70" spans="1:30" ht="27.75" customHeight="1">
      <c r="AD70" s="50"/>
    </row>
    <row r="71" spans="1:30" ht="27.75" customHeight="1">
      <c r="AD71" s="50"/>
    </row>
    <row r="72" spans="1:30" ht="27.75" customHeight="1">
      <c r="AD72" s="50"/>
    </row>
    <row r="73" spans="1:30" ht="27.75" customHeight="1">
      <c r="AD73" s="50"/>
    </row>
    <row r="74" spans="1:30" ht="27.75" customHeight="1">
      <c r="AD74" s="50"/>
    </row>
    <row r="75" spans="1:30" ht="27.75" customHeight="1">
      <c r="AD75" s="50"/>
    </row>
    <row r="76" spans="1:30" ht="27.75" customHeight="1">
      <c r="AD76" s="50"/>
    </row>
    <row r="77" spans="1:30" ht="27.75" customHeight="1">
      <c r="AD77" s="50"/>
    </row>
    <row r="78" spans="1:30" ht="27.75" customHeight="1">
      <c r="AD78" s="50"/>
    </row>
    <row r="79" spans="1:30" ht="27.75" customHeight="1">
      <c r="AD79" s="50"/>
    </row>
    <row r="80" spans="1:30" ht="27.75" customHeight="1">
      <c r="AD80" s="50"/>
    </row>
    <row r="81" spans="30:30" ht="27.75" customHeight="1">
      <c r="AD81" s="50"/>
    </row>
    <row r="82" spans="30:30" ht="27.75" customHeight="1">
      <c r="AD82" s="50"/>
    </row>
    <row r="83" spans="30:30" ht="27.75" customHeight="1">
      <c r="AD83" s="50"/>
    </row>
    <row r="84" spans="30:30" ht="27.75" customHeight="1">
      <c r="AD84" s="50"/>
    </row>
    <row r="85" spans="30:30" ht="27.75" customHeight="1">
      <c r="AD85" s="50"/>
    </row>
    <row r="86" spans="30:30" ht="27.75" customHeight="1">
      <c r="AD86" s="50"/>
    </row>
    <row r="87" spans="30:30" ht="27.75" customHeight="1">
      <c r="AD87" s="50"/>
    </row>
    <row r="88" spans="30:30" ht="27.75" customHeight="1">
      <c r="AD88" s="50"/>
    </row>
    <row r="89" spans="30:30" ht="27.75" customHeight="1">
      <c r="AD89" s="50"/>
    </row>
    <row r="90" spans="30:30" ht="27.75" customHeight="1">
      <c r="AD90" s="50"/>
    </row>
    <row r="91" spans="30:30" ht="27.75" customHeight="1">
      <c r="AD91" s="50"/>
    </row>
    <row r="92" spans="30:30" ht="27.75" customHeight="1">
      <c r="AD92" s="50"/>
    </row>
    <row r="93" spans="30:30" ht="27.75" customHeight="1">
      <c r="AD93" s="50"/>
    </row>
    <row r="94" spans="30:30" ht="27.75" customHeight="1">
      <c r="AD94" s="50"/>
    </row>
    <row r="95" spans="30:30" ht="27.75" customHeight="1">
      <c r="AD95" s="50"/>
    </row>
    <row r="96" spans="30:30" ht="27.75" customHeight="1">
      <c r="AD96" s="50"/>
    </row>
    <row r="97" spans="30:30" ht="27.75" customHeight="1">
      <c r="AD97" s="50"/>
    </row>
    <row r="98" spans="30:30" ht="27.75" customHeight="1">
      <c r="AD98" s="50"/>
    </row>
    <row r="99" spans="30:30" ht="27.75" customHeight="1">
      <c r="AD99" s="50"/>
    </row>
    <row r="100" spans="30:30" ht="27.75" customHeight="1">
      <c r="AD100" s="50"/>
    </row>
    <row r="101" spans="30:30" ht="27.75" customHeight="1">
      <c r="AD101" s="50"/>
    </row>
    <row r="102" spans="30:30" ht="27.75" customHeight="1">
      <c r="AD102" s="50"/>
    </row>
  </sheetData>
  <sheetProtection password="CA56" sheet="1" objects="1" scenarios="1" formatCells="0" formatRows="0" insertRows="0"/>
  <mergeCells count="81">
    <mergeCell ref="U1:AC1"/>
    <mergeCell ref="A2:AC2"/>
    <mergeCell ref="A4:A10"/>
    <mergeCell ref="B4:B10"/>
    <mergeCell ref="C4:E4"/>
    <mergeCell ref="F4:F10"/>
    <mergeCell ref="G4:L4"/>
    <mergeCell ref="M4:AB4"/>
    <mergeCell ref="AC4:AC10"/>
    <mergeCell ref="C5:C10"/>
    <mergeCell ref="D5:D10"/>
    <mergeCell ref="E5:E10"/>
    <mergeCell ref="G5:G10"/>
    <mergeCell ref="H5:K5"/>
    <mergeCell ref="L5:L10"/>
    <mergeCell ref="Q5:T5"/>
    <mergeCell ref="U5:X5"/>
    <mergeCell ref="Y5:AB5"/>
    <mergeCell ref="H6:H10"/>
    <mergeCell ref="I6:K7"/>
    <mergeCell ref="M6:AB6"/>
    <mergeCell ref="M7:N7"/>
    <mergeCell ref="O7:P7"/>
    <mergeCell ref="Q7:R7"/>
    <mergeCell ref="S7:T7"/>
    <mergeCell ref="M5:P5"/>
    <mergeCell ref="I8:I10"/>
    <mergeCell ref="J8:J10"/>
    <mergeCell ref="K8:K10"/>
    <mergeCell ref="M8:AB8"/>
    <mergeCell ref="M9:N9"/>
    <mergeCell ref="O9:P9"/>
    <mergeCell ref="Y9:Z9"/>
    <mergeCell ref="AA9:AB9"/>
    <mergeCell ref="U7:V7"/>
    <mergeCell ref="W7:X7"/>
    <mergeCell ref="Y7:Z7"/>
    <mergeCell ref="AA7:AB7"/>
    <mergeCell ref="Q9:R9"/>
    <mergeCell ref="S9:T9"/>
    <mergeCell ref="U9:V9"/>
    <mergeCell ref="W9:X9"/>
    <mergeCell ref="S35:T35"/>
    <mergeCell ref="U35:V35"/>
    <mergeCell ref="W35:X35"/>
    <mergeCell ref="Q35:R35"/>
    <mergeCell ref="Q36:R36"/>
    <mergeCell ref="S36:T36"/>
    <mergeCell ref="B34:E34"/>
    <mergeCell ref="A35:A37"/>
    <mergeCell ref="B35:L35"/>
    <mergeCell ref="M35:N35"/>
    <mergeCell ref="O35:P35"/>
    <mergeCell ref="B37:L37"/>
    <mergeCell ref="M37:N37"/>
    <mergeCell ref="O37:P37"/>
    <mergeCell ref="B36:L36"/>
    <mergeCell ref="M36:N36"/>
    <mergeCell ref="O36:P36"/>
    <mergeCell ref="AA35:AB35"/>
    <mergeCell ref="U36:V36"/>
    <mergeCell ref="W36:X36"/>
    <mergeCell ref="Y36:Z36"/>
    <mergeCell ref="AA36:AB36"/>
    <mergeCell ref="Y35:Z35"/>
    <mergeCell ref="T49:AB49"/>
    <mergeCell ref="W37:X37"/>
    <mergeCell ref="Y37:Z37"/>
    <mergeCell ref="AA37:AB37"/>
    <mergeCell ref="C39:H39"/>
    <mergeCell ref="D40:H40"/>
    <mergeCell ref="D41:H41"/>
    <mergeCell ref="D42:H42"/>
    <mergeCell ref="D43:H43"/>
    <mergeCell ref="D44:H44"/>
    <mergeCell ref="H47:M47"/>
    <mergeCell ref="T47:AB47"/>
    <mergeCell ref="Q37:R37"/>
    <mergeCell ref="S37:T37"/>
    <mergeCell ref="U37:V37"/>
    <mergeCell ref="H49:N49"/>
  </mergeCells>
  <pageMargins left="0.39370078740157483" right="0.19685039370078741" top="0.35433070866141736" bottom="0.74803149606299213" header="0" footer="0"/>
  <pageSetup paperSize="9" scale="36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41"/>
  <sheetViews>
    <sheetView tabSelected="1" view="pageBreakPreview" zoomScale="40" zoomScaleNormal="55" zoomScaleSheetLayoutView="40" workbookViewId="0">
      <pane ySplit="10" topLeftCell="A134" activePane="bottomLeft" state="frozen"/>
      <selection pane="bottomLeft" activeCell="AA128" sqref="AA128"/>
    </sheetView>
  </sheetViews>
  <sheetFormatPr defaultColWidth="5.88671875" defaultRowHeight="27.75" customHeight="1"/>
  <cols>
    <col min="1" max="1" width="14.5546875" style="189" customWidth="1"/>
    <col min="2" max="2" width="87.5546875" style="189" customWidth="1"/>
    <col min="3" max="4" width="10.88671875" style="189" customWidth="1"/>
    <col min="5" max="5" width="11.88671875" style="189" customWidth="1"/>
    <col min="6" max="6" width="15.6640625" style="189" bestFit="1" customWidth="1"/>
    <col min="7" max="7" width="13.5546875" style="189" customWidth="1"/>
    <col min="8" max="8" width="12.5546875" style="189" customWidth="1"/>
    <col min="9" max="11" width="11.88671875" style="189" customWidth="1"/>
    <col min="12" max="12" width="13.44140625" style="189" customWidth="1"/>
    <col min="13" max="16" width="18.6640625" style="189" customWidth="1"/>
    <col min="17" max="17" width="11.109375" style="189" customWidth="1"/>
    <col min="18" max="18" width="22.6640625" style="52" bestFit="1" customWidth="1"/>
    <col min="19" max="244" width="5.88671875" style="189"/>
    <col min="245" max="245" width="14.5546875" style="189" customWidth="1"/>
    <col min="246" max="246" width="87.5546875" style="189" customWidth="1"/>
    <col min="247" max="248" width="10.88671875" style="189" customWidth="1"/>
    <col min="249" max="249" width="11.88671875" style="189" customWidth="1"/>
    <col min="250" max="250" width="15.6640625" style="189" bestFit="1" customWidth="1"/>
    <col min="251" max="251" width="13.5546875" style="189" customWidth="1"/>
    <col min="252" max="252" width="12.5546875" style="189" customWidth="1"/>
    <col min="253" max="255" width="11.88671875" style="189" customWidth="1"/>
    <col min="256" max="256" width="13.44140625" style="189" customWidth="1"/>
    <col min="257" max="257" width="10.33203125" style="189" customWidth="1"/>
    <col min="258" max="258" width="9.33203125" style="189" customWidth="1"/>
    <col min="259" max="259" width="10.44140625" style="189" customWidth="1"/>
    <col min="260" max="260" width="10.109375" style="189" customWidth="1"/>
    <col min="261" max="261" width="9.88671875" style="189" customWidth="1"/>
    <col min="262" max="262" width="9.6640625" style="189" customWidth="1"/>
    <col min="263" max="263" width="10.5546875" style="189" customWidth="1"/>
    <col min="264" max="264" width="9.88671875" style="189" customWidth="1"/>
    <col min="265" max="265" width="10.6640625" style="189" customWidth="1"/>
    <col min="266" max="266" width="11.109375" style="189" customWidth="1"/>
    <col min="267" max="267" width="10.109375" style="189" customWidth="1"/>
    <col min="268" max="268" width="9.88671875" style="189" customWidth="1"/>
    <col min="269" max="269" width="9.6640625" style="189" customWidth="1"/>
    <col min="270" max="270" width="11.44140625" style="189" bestFit="1" customWidth="1"/>
    <col min="271" max="271" width="10" style="189" customWidth="1"/>
    <col min="272" max="272" width="9.5546875" style="189" customWidth="1"/>
    <col min="273" max="273" width="11.109375" style="189" customWidth="1"/>
    <col min="274" max="274" width="22.6640625" style="189" bestFit="1" customWidth="1"/>
    <col min="275" max="500" width="5.88671875" style="189"/>
    <col min="501" max="501" width="14.5546875" style="189" customWidth="1"/>
    <col min="502" max="502" width="87.5546875" style="189" customWidth="1"/>
    <col min="503" max="504" width="10.88671875" style="189" customWidth="1"/>
    <col min="505" max="505" width="11.88671875" style="189" customWidth="1"/>
    <col min="506" max="506" width="15.6640625" style="189" bestFit="1" customWidth="1"/>
    <col min="507" max="507" width="13.5546875" style="189" customWidth="1"/>
    <col min="508" max="508" width="12.5546875" style="189" customWidth="1"/>
    <col min="509" max="511" width="11.88671875" style="189" customWidth="1"/>
    <col min="512" max="512" width="13.44140625" style="189" customWidth="1"/>
    <col min="513" max="513" width="10.33203125" style="189" customWidth="1"/>
    <col min="514" max="514" width="9.33203125" style="189" customWidth="1"/>
    <col min="515" max="515" width="10.44140625" style="189" customWidth="1"/>
    <col min="516" max="516" width="10.109375" style="189" customWidth="1"/>
    <col min="517" max="517" width="9.88671875" style="189" customWidth="1"/>
    <col min="518" max="518" width="9.6640625" style="189" customWidth="1"/>
    <col min="519" max="519" width="10.5546875" style="189" customWidth="1"/>
    <col min="520" max="520" width="9.88671875" style="189" customWidth="1"/>
    <col min="521" max="521" width="10.6640625" style="189" customWidth="1"/>
    <col min="522" max="522" width="11.109375" style="189" customWidth="1"/>
    <col min="523" max="523" width="10.109375" style="189" customWidth="1"/>
    <col min="524" max="524" width="9.88671875" style="189" customWidth="1"/>
    <col min="525" max="525" width="9.6640625" style="189" customWidth="1"/>
    <col min="526" max="526" width="11.44140625" style="189" bestFit="1" customWidth="1"/>
    <col min="527" max="527" width="10" style="189" customWidth="1"/>
    <col min="528" max="528" width="9.5546875" style="189" customWidth="1"/>
    <col min="529" max="529" width="11.109375" style="189" customWidth="1"/>
    <col min="530" max="530" width="22.6640625" style="189" bestFit="1" customWidth="1"/>
    <col min="531" max="756" width="5.88671875" style="189"/>
    <col min="757" max="757" width="14.5546875" style="189" customWidth="1"/>
    <col min="758" max="758" width="87.5546875" style="189" customWidth="1"/>
    <col min="759" max="760" width="10.88671875" style="189" customWidth="1"/>
    <col min="761" max="761" width="11.88671875" style="189" customWidth="1"/>
    <col min="762" max="762" width="15.6640625" style="189" bestFit="1" customWidth="1"/>
    <col min="763" max="763" width="13.5546875" style="189" customWidth="1"/>
    <col min="764" max="764" width="12.5546875" style="189" customWidth="1"/>
    <col min="765" max="767" width="11.88671875" style="189" customWidth="1"/>
    <col min="768" max="768" width="13.44140625" style="189" customWidth="1"/>
    <col min="769" max="769" width="10.33203125" style="189" customWidth="1"/>
    <col min="770" max="770" width="9.33203125" style="189" customWidth="1"/>
    <col min="771" max="771" width="10.44140625" style="189" customWidth="1"/>
    <col min="772" max="772" width="10.109375" style="189" customWidth="1"/>
    <col min="773" max="773" width="9.88671875" style="189" customWidth="1"/>
    <col min="774" max="774" width="9.6640625" style="189" customWidth="1"/>
    <col min="775" max="775" width="10.5546875" style="189" customWidth="1"/>
    <col min="776" max="776" width="9.88671875" style="189" customWidth="1"/>
    <col min="777" max="777" width="10.6640625" style="189" customWidth="1"/>
    <col min="778" max="778" width="11.109375" style="189" customWidth="1"/>
    <col min="779" max="779" width="10.109375" style="189" customWidth="1"/>
    <col min="780" max="780" width="9.88671875" style="189" customWidth="1"/>
    <col min="781" max="781" width="9.6640625" style="189" customWidth="1"/>
    <col min="782" max="782" width="11.44140625" style="189" bestFit="1" customWidth="1"/>
    <col min="783" max="783" width="10" style="189" customWidth="1"/>
    <col min="784" max="784" width="9.5546875" style="189" customWidth="1"/>
    <col min="785" max="785" width="11.109375" style="189" customWidth="1"/>
    <col min="786" max="786" width="22.6640625" style="189" bestFit="1" customWidth="1"/>
    <col min="787" max="1012" width="5.88671875" style="189"/>
    <col min="1013" max="1013" width="14.5546875" style="189" customWidth="1"/>
    <col min="1014" max="1014" width="87.5546875" style="189" customWidth="1"/>
    <col min="1015" max="1016" width="10.88671875" style="189" customWidth="1"/>
    <col min="1017" max="1017" width="11.88671875" style="189" customWidth="1"/>
    <col min="1018" max="1018" width="15.6640625" style="189" bestFit="1" customWidth="1"/>
    <col min="1019" max="1019" width="13.5546875" style="189" customWidth="1"/>
    <col min="1020" max="1020" width="12.5546875" style="189" customWidth="1"/>
    <col min="1021" max="1023" width="11.88671875" style="189" customWidth="1"/>
    <col min="1024" max="1024" width="13.44140625" style="189" customWidth="1"/>
    <col min="1025" max="1025" width="10.33203125" style="189" customWidth="1"/>
    <col min="1026" max="1026" width="9.33203125" style="189" customWidth="1"/>
    <col min="1027" max="1027" width="10.44140625" style="189" customWidth="1"/>
    <col min="1028" max="1028" width="10.109375" style="189" customWidth="1"/>
    <col min="1029" max="1029" width="9.88671875" style="189" customWidth="1"/>
    <col min="1030" max="1030" width="9.6640625" style="189" customWidth="1"/>
    <col min="1031" max="1031" width="10.5546875" style="189" customWidth="1"/>
    <col min="1032" max="1032" width="9.88671875" style="189" customWidth="1"/>
    <col min="1033" max="1033" width="10.6640625" style="189" customWidth="1"/>
    <col min="1034" max="1034" width="11.109375" style="189" customWidth="1"/>
    <col min="1035" max="1035" width="10.109375" style="189" customWidth="1"/>
    <col min="1036" max="1036" width="9.88671875" style="189" customWidth="1"/>
    <col min="1037" max="1037" width="9.6640625" style="189" customWidth="1"/>
    <col min="1038" max="1038" width="11.44140625" style="189" bestFit="1" customWidth="1"/>
    <col min="1039" max="1039" width="10" style="189" customWidth="1"/>
    <col min="1040" max="1040" width="9.5546875" style="189" customWidth="1"/>
    <col min="1041" max="1041" width="11.109375" style="189" customWidth="1"/>
    <col min="1042" max="1042" width="22.6640625" style="189" bestFit="1" customWidth="1"/>
    <col min="1043" max="1268" width="5.88671875" style="189"/>
    <col min="1269" max="1269" width="14.5546875" style="189" customWidth="1"/>
    <col min="1270" max="1270" width="87.5546875" style="189" customWidth="1"/>
    <col min="1271" max="1272" width="10.88671875" style="189" customWidth="1"/>
    <col min="1273" max="1273" width="11.88671875" style="189" customWidth="1"/>
    <col min="1274" max="1274" width="15.6640625" style="189" bestFit="1" customWidth="1"/>
    <col min="1275" max="1275" width="13.5546875" style="189" customWidth="1"/>
    <col min="1276" max="1276" width="12.5546875" style="189" customWidth="1"/>
    <col min="1277" max="1279" width="11.88671875" style="189" customWidth="1"/>
    <col min="1280" max="1280" width="13.44140625" style="189" customWidth="1"/>
    <col min="1281" max="1281" width="10.33203125" style="189" customWidth="1"/>
    <col min="1282" max="1282" width="9.33203125" style="189" customWidth="1"/>
    <col min="1283" max="1283" width="10.44140625" style="189" customWidth="1"/>
    <col min="1284" max="1284" width="10.109375" style="189" customWidth="1"/>
    <col min="1285" max="1285" width="9.88671875" style="189" customWidth="1"/>
    <col min="1286" max="1286" width="9.6640625" style="189" customWidth="1"/>
    <col min="1287" max="1287" width="10.5546875" style="189" customWidth="1"/>
    <col min="1288" max="1288" width="9.88671875" style="189" customWidth="1"/>
    <col min="1289" max="1289" width="10.6640625" style="189" customWidth="1"/>
    <col min="1290" max="1290" width="11.109375" style="189" customWidth="1"/>
    <col min="1291" max="1291" width="10.109375" style="189" customWidth="1"/>
    <col min="1292" max="1292" width="9.88671875" style="189" customWidth="1"/>
    <col min="1293" max="1293" width="9.6640625" style="189" customWidth="1"/>
    <col min="1294" max="1294" width="11.44140625" style="189" bestFit="1" customWidth="1"/>
    <col min="1295" max="1295" width="10" style="189" customWidth="1"/>
    <col min="1296" max="1296" width="9.5546875" style="189" customWidth="1"/>
    <col min="1297" max="1297" width="11.109375" style="189" customWidth="1"/>
    <col min="1298" max="1298" width="22.6640625" style="189" bestFit="1" customWidth="1"/>
    <col min="1299" max="1524" width="5.88671875" style="189"/>
    <col min="1525" max="1525" width="14.5546875" style="189" customWidth="1"/>
    <col min="1526" max="1526" width="87.5546875" style="189" customWidth="1"/>
    <col min="1527" max="1528" width="10.88671875" style="189" customWidth="1"/>
    <col min="1529" max="1529" width="11.88671875" style="189" customWidth="1"/>
    <col min="1530" max="1530" width="15.6640625" style="189" bestFit="1" customWidth="1"/>
    <col min="1531" max="1531" width="13.5546875" style="189" customWidth="1"/>
    <col min="1532" max="1532" width="12.5546875" style="189" customWidth="1"/>
    <col min="1533" max="1535" width="11.88671875" style="189" customWidth="1"/>
    <col min="1536" max="1536" width="13.44140625" style="189" customWidth="1"/>
    <col min="1537" max="1537" width="10.33203125" style="189" customWidth="1"/>
    <col min="1538" max="1538" width="9.33203125" style="189" customWidth="1"/>
    <col min="1539" max="1539" width="10.44140625" style="189" customWidth="1"/>
    <col min="1540" max="1540" width="10.109375" style="189" customWidth="1"/>
    <col min="1541" max="1541" width="9.88671875" style="189" customWidth="1"/>
    <col min="1542" max="1542" width="9.6640625" style="189" customWidth="1"/>
    <col min="1543" max="1543" width="10.5546875" style="189" customWidth="1"/>
    <col min="1544" max="1544" width="9.88671875" style="189" customWidth="1"/>
    <col min="1545" max="1545" width="10.6640625" style="189" customWidth="1"/>
    <col min="1546" max="1546" width="11.109375" style="189" customWidth="1"/>
    <col min="1547" max="1547" width="10.109375" style="189" customWidth="1"/>
    <col min="1548" max="1548" width="9.88671875" style="189" customWidth="1"/>
    <col min="1549" max="1549" width="9.6640625" style="189" customWidth="1"/>
    <col min="1550" max="1550" width="11.44140625" style="189" bestFit="1" customWidth="1"/>
    <col min="1551" max="1551" width="10" style="189" customWidth="1"/>
    <col min="1552" max="1552" width="9.5546875" style="189" customWidth="1"/>
    <col min="1553" max="1553" width="11.109375" style="189" customWidth="1"/>
    <col min="1554" max="1554" width="22.6640625" style="189" bestFit="1" customWidth="1"/>
    <col min="1555" max="1780" width="5.88671875" style="189"/>
    <col min="1781" max="1781" width="14.5546875" style="189" customWidth="1"/>
    <col min="1782" max="1782" width="87.5546875" style="189" customWidth="1"/>
    <col min="1783" max="1784" width="10.88671875" style="189" customWidth="1"/>
    <col min="1785" max="1785" width="11.88671875" style="189" customWidth="1"/>
    <col min="1786" max="1786" width="15.6640625" style="189" bestFit="1" customWidth="1"/>
    <col min="1787" max="1787" width="13.5546875" style="189" customWidth="1"/>
    <col min="1788" max="1788" width="12.5546875" style="189" customWidth="1"/>
    <col min="1789" max="1791" width="11.88671875" style="189" customWidth="1"/>
    <col min="1792" max="1792" width="13.44140625" style="189" customWidth="1"/>
    <col min="1793" max="1793" width="10.33203125" style="189" customWidth="1"/>
    <col min="1794" max="1794" width="9.33203125" style="189" customWidth="1"/>
    <col min="1795" max="1795" width="10.44140625" style="189" customWidth="1"/>
    <col min="1796" max="1796" width="10.109375" style="189" customWidth="1"/>
    <col min="1797" max="1797" width="9.88671875" style="189" customWidth="1"/>
    <col min="1798" max="1798" width="9.6640625" style="189" customWidth="1"/>
    <col min="1799" max="1799" width="10.5546875" style="189" customWidth="1"/>
    <col min="1800" max="1800" width="9.88671875" style="189" customWidth="1"/>
    <col min="1801" max="1801" width="10.6640625" style="189" customWidth="1"/>
    <col min="1802" max="1802" width="11.109375" style="189" customWidth="1"/>
    <col min="1803" max="1803" width="10.109375" style="189" customWidth="1"/>
    <col min="1804" max="1804" width="9.88671875" style="189" customWidth="1"/>
    <col min="1805" max="1805" width="9.6640625" style="189" customWidth="1"/>
    <col min="1806" max="1806" width="11.44140625" style="189" bestFit="1" customWidth="1"/>
    <col min="1807" max="1807" width="10" style="189" customWidth="1"/>
    <col min="1808" max="1808" width="9.5546875" style="189" customWidth="1"/>
    <col min="1809" max="1809" width="11.109375" style="189" customWidth="1"/>
    <col min="1810" max="1810" width="22.6640625" style="189" bestFit="1" customWidth="1"/>
    <col min="1811" max="2036" width="5.88671875" style="189"/>
    <col min="2037" max="2037" width="14.5546875" style="189" customWidth="1"/>
    <col min="2038" max="2038" width="87.5546875" style="189" customWidth="1"/>
    <col min="2039" max="2040" width="10.88671875" style="189" customWidth="1"/>
    <col min="2041" max="2041" width="11.88671875" style="189" customWidth="1"/>
    <col min="2042" max="2042" width="15.6640625" style="189" bestFit="1" customWidth="1"/>
    <col min="2043" max="2043" width="13.5546875" style="189" customWidth="1"/>
    <col min="2044" max="2044" width="12.5546875" style="189" customWidth="1"/>
    <col min="2045" max="2047" width="11.88671875" style="189" customWidth="1"/>
    <col min="2048" max="2048" width="13.44140625" style="189" customWidth="1"/>
    <col min="2049" max="2049" width="10.33203125" style="189" customWidth="1"/>
    <col min="2050" max="2050" width="9.33203125" style="189" customWidth="1"/>
    <col min="2051" max="2051" width="10.44140625" style="189" customWidth="1"/>
    <col min="2052" max="2052" width="10.109375" style="189" customWidth="1"/>
    <col min="2053" max="2053" width="9.88671875" style="189" customWidth="1"/>
    <col min="2054" max="2054" width="9.6640625" style="189" customWidth="1"/>
    <col min="2055" max="2055" width="10.5546875" style="189" customWidth="1"/>
    <col min="2056" max="2056" width="9.88671875" style="189" customWidth="1"/>
    <col min="2057" max="2057" width="10.6640625" style="189" customWidth="1"/>
    <col min="2058" max="2058" width="11.109375" style="189" customWidth="1"/>
    <col min="2059" max="2059" width="10.109375" style="189" customWidth="1"/>
    <col min="2060" max="2060" width="9.88671875" style="189" customWidth="1"/>
    <col min="2061" max="2061" width="9.6640625" style="189" customWidth="1"/>
    <col min="2062" max="2062" width="11.44140625" style="189" bestFit="1" customWidth="1"/>
    <col min="2063" max="2063" width="10" style="189" customWidth="1"/>
    <col min="2064" max="2064" width="9.5546875" style="189" customWidth="1"/>
    <col min="2065" max="2065" width="11.109375" style="189" customWidth="1"/>
    <col min="2066" max="2066" width="22.6640625" style="189" bestFit="1" customWidth="1"/>
    <col min="2067" max="2292" width="5.88671875" style="189"/>
    <col min="2293" max="2293" width="14.5546875" style="189" customWidth="1"/>
    <col min="2294" max="2294" width="87.5546875" style="189" customWidth="1"/>
    <col min="2295" max="2296" width="10.88671875" style="189" customWidth="1"/>
    <col min="2297" max="2297" width="11.88671875" style="189" customWidth="1"/>
    <col min="2298" max="2298" width="15.6640625" style="189" bestFit="1" customWidth="1"/>
    <col min="2299" max="2299" width="13.5546875" style="189" customWidth="1"/>
    <col min="2300" max="2300" width="12.5546875" style="189" customWidth="1"/>
    <col min="2301" max="2303" width="11.88671875" style="189" customWidth="1"/>
    <col min="2304" max="2304" width="13.44140625" style="189" customWidth="1"/>
    <col min="2305" max="2305" width="10.33203125" style="189" customWidth="1"/>
    <col min="2306" max="2306" width="9.33203125" style="189" customWidth="1"/>
    <col min="2307" max="2307" width="10.44140625" style="189" customWidth="1"/>
    <col min="2308" max="2308" width="10.109375" style="189" customWidth="1"/>
    <col min="2309" max="2309" width="9.88671875" style="189" customWidth="1"/>
    <col min="2310" max="2310" width="9.6640625" style="189" customWidth="1"/>
    <col min="2311" max="2311" width="10.5546875" style="189" customWidth="1"/>
    <col min="2312" max="2312" width="9.88671875" style="189" customWidth="1"/>
    <col min="2313" max="2313" width="10.6640625" style="189" customWidth="1"/>
    <col min="2314" max="2314" width="11.109375" style="189" customWidth="1"/>
    <col min="2315" max="2315" width="10.109375" style="189" customWidth="1"/>
    <col min="2316" max="2316" width="9.88671875" style="189" customWidth="1"/>
    <col min="2317" max="2317" width="9.6640625" style="189" customWidth="1"/>
    <col min="2318" max="2318" width="11.44140625" style="189" bestFit="1" customWidth="1"/>
    <col min="2319" max="2319" width="10" style="189" customWidth="1"/>
    <col min="2320" max="2320" width="9.5546875" style="189" customWidth="1"/>
    <col min="2321" max="2321" width="11.109375" style="189" customWidth="1"/>
    <col min="2322" max="2322" width="22.6640625" style="189" bestFit="1" customWidth="1"/>
    <col min="2323" max="2548" width="5.88671875" style="189"/>
    <col min="2549" max="2549" width="14.5546875" style="189" customWidth="1"/>
    <col min="2550" max="2550" width="87.5546875" style="189" customWidth="1"/>
    <col min="2551" max="2552" width="10.88671875" style="189" customWidth="1"/>
    <col min="2553" max="2553" width="11.88671875" style="189" customWidth="1"/>
    <col min="2554" max="2554" width="15.6640625" style="189" bestFit="1" customWidth="1"/>
    <col min="2555" max="2555" width="13.5546875" style="189" customWidth="1"/>
    <col min="2556" max="2556" width="12.5546875" style="189" customWidth="1"/>
    <col min="2557" max="2559" width="11.88671875" style="189" customWidth="1"/>
    <col min="2560" max="2560" width="13.44140625" style="189" customWidth="1"/>
    <col min="2561" max="2561" width="10.33203125" style="189" customWidth="1"/>
    <col min="2562" max="2562" width="9.33203125" style="189" customWidth="1"/>
    <col min="2563" max="2563" width="10.44140625" style="189" customWidth="1"/>
    <col min="2564" max="2564" width="10.109375" style="189" customWidth="1"/>
    <col min="2565" max="2565" width="9.88671875" style="189" customWidth="1"/>
    <col min="2566" max="2566" width="9.6640625" style="189" customWidth="1"/>
    <col min="2567" max="2567" width="10.5546875" style="189" customWidth="1"/>
    <col min="2568" max="2568" width="9.88671875" style="189" customWidth="1"/>
    <col min="2569" max="2569" width="10.6640625" style="189" customWidth="1"/>
    <col min="2570" max="2570" width="11.109375" style="189" customWidth="1"/>
    <col min="2571" max="2571" width="10.109375" style="189" customWidth="1"/>
    <col min="2572" max="2572" width="9.88671875" style="189" customWidth="1"/>
    <col min="2573" max="2573" width="9.6640625" style="189" customWidth="1"/>
    <col min="2574" max="2574" width="11.44140625" style="189" bestFit="1" customWidth="1"/>
    <col min="2575" max="2575" width="10" style="189" customWidth="1"/>
    <col min="2576" max="2576" width="9.5546875" style="189" customWidth="1"/>
    <col min="2577" max="2577" width="11.109375" style="189" customWidth="1"/>
    <col min="2578" max="2578" width="22.6640625" style="189" bestFit="1" customWidth="1"/>
    <col min="2579" max="2804" width="5.88671875" style="189"/>
    <col min="2805" max="2805" width="14.5546875" style="189" customWidth="1"/>
    <col min="2806" max="2806" width="87.5546875" style="189" customWidth="1"/>
    <col min="2807" max="2808" width="10.88671875" style="189" customWidth="1"/>
    <col min="2809" max="2809" width="11.88671875" style="189" customWidth="1"/>
    <col min="2810" max="2810" width="15.6640625" style="189" bestFit="1" customWidth="1"/>
    <col min="2811" max="2811" width="13.5546875" style="189" customWidth="1"/>
    <col min="2812" max="2812" width="12.5546875" style="189" customWidth="1"/>
    <col min="2813" max="2815" width="11.88671875" style="189" customWidth="1"/>
    <col min="2816" max="2816" width="13.44140625" style="189" customWidth="1"/>
    <col min="2817" max="2817" width="10.33203125" style="189" customWidth="1"/>
    <col min="2818" max="2818" width="9.33203125" style="189" customWidth="1"/>
    <col min="2819" max="2819" width="10.44140625" style="189" customWidth="1"/>
    <col min="2820" max="2820" width="10.109375" style="189" customWidth="1"/>
    <col min="2821" max="2821" width="9.88671875" style="189" customWidth="1"/>
    <col min="2822" max="2822" width="9.6640625" style="189" customWidth="1"/>
    <col min="2823" max="2823" width="10.5546875" style="189" customWidth="1"/>
    <col min="2824" max="2824" width="9.88671875" style="189" customWidth="1"/>
    <col min="2825" max="2825" width="10.6640625" style="189" customWidth="1"/>
    <col min="2826" max="2826" width="11.109375" style="189" customWidth="1"/>
    <col min="2827" max="2827" width="10.109375" style="189" customWidth="1"/>
    <col min="2828" max="2828" width="9.88671875" style="189" customWidth="1"/>
    <col min="2829" max="2829" width="9.6640625" style="189" customWidth="1"/>
    <col min="2830" max="2830" width="11.44140625" style="189" bestFit="1" customWidth="1"/>
    <col min="2831" max="2831" width="10" style="189" customWidth="1"/>
    <col min="2832" max="2832" width="9.5546875" style="189" customWidth="1"/>
    <col min="2833" max="2833" width="11.109375" style="189" customWidth="1"/>
    <col min="2834" max="2834" width="22.6640625" style="189" bestFit="1" customWidth="1"/>
    <col min="2835" max="3060" width="5.88671875" style="189"/>
    <col min="3061" max="3061" width="14.5546875" style="189" customWidth="1"/>
    <col min="3062" max="3062" width="87.5546875" style="189" customWidth="1"/>
    <col min="3063" max="3064" width="10.88671875" style="189" customWidth="1"/>
    <col min="3065" max="3065" width="11.88671875" style="189" customWidth="1"/>
    <col min="3066" max="3066" width="15.6640625" style="189" bestFit="1" customWidth="1"/>
    <col min="3067" max="3067" width="13.5546875" style="189" customWidth="1"/>
    <col min="3068" max="3068" width="12.5546875" style="189" customWidth="1"/>
    <col min="3069" max="3071" width="11.88671875" style="189" customWidth="1"/>
    <col min="3072" max="3072" width="13.44140625" style="189" customWidth="1"/>
    <col min="3073" max="3073" width="10.33203125" style="189" customWidth="1"/>
    <col min="3074" max="3074" width="9.33203125" style="189" customWidth="1"/>
    <col min="3075" max="3075" width="10.44140625" style="189" customWidth="1"/>
    <col min="3076" max="3076" width="10.109375" style="189" customWidth="1"/>
    <col min="3077" max="3077" width="9.88671875" style="189" customWidth="1"/>
    <col min="3078" max="3078" width="9.6640625" style="189" customWidth="1"/>
    <col min="3079" max="3079" width="10.5546875" style="189" customWidth="1"/>
    <col min="3080" max="3080" width="9.88671875" style="189" customWidth="1"/>
    <col min="3081" max="3081" width="10.6640625" style="189" customWidth="1"/>
    <col min="3082" max="3082" width="11.109375" style="189" customWidth="1"/>
    <col min="3083" max="3083" width="10.109375" style="189" customWidth="1"/>
    <col min="3084" max="3084" width="9.88671875" style="189" customWidth="1"/>
    <col min="3085" max="3085" width="9.6640625" style="189" customWidth="1"/>
    <col min="3086" max="3086" width="11.44140625" style="189" bestFit="1" customWidth="1"/>
    <col min="3087" max="3087" width="10" style="189" customWidth="1"/>
    <col min="3088" max="3088" width="9.5546875" style="189" customWidth="1"/>
    <col min="3089" max="3089" width="11.109375" style="189" customWidth="1"/>
    <col min="3090" max="3090" width="22.6640625" style="189" bestFit="1" customWidth="1"/>
    <col min="3091" max="3316" width="5.88671875" style="189"/>
    <col min="3317" max="3317" width="14.5546875" style="189" customWidth="1"/>
    <col min="3318" max="3318" width="87.5546875" style="189" customWidth="1"/>
    <col min="3319" max="3320" width="10.88671875" style="189" customWidth="1"/>
    <col min="3321" max="3321" width="11.88671875" style="189" customWidth="1"/>
    <col min="3322" max="3322" width="15.6640625" style="189" bestFit="1" customWidth="1"/>
    <col min="3323" max="3323" width="13.5546875" style="189" customWidth="1"/>
    <col min="3324" max="3324" width="12.5546875" style="189" customWidth="1"/>
    <col min="3325" max="3327" width="11.88671875" style="189" customWidth="1"/>
    <col min="3328" max="3328" width="13.44140625" style="189" customWidth="1"/>
    <col min="3329" max="3329" width="10.33203125" style="189" customWidth="1"/>
    <col min="3330" max="3330" width="9.33203125" style="189" customWidth="1"/>
    <col min="3331" max="3331" width="10.44140625" style="189" customWidth="1"/>
    <col min="3332" max="3332" width="10.109375" style="189" customWidth="1"/>
    <col min="3333" max="3333" width="9.88671875" style="189" customWidth="1"/>
    <col min="3334" max="3334" width="9.6640625" style="189" customWidth="1"/>
    <col min="3335" max="3335" width="10.5546875" style="189" customWidth="1"/>
    <col min="3336" max="3336" width="9.88671875" style="189" customWidth="1"/>
    <col min="3337" max="3337" width="10.6640625" style="189" customWidth="1"/>
    <col min="3338" max="3338" width="11.109375" style="189" customWidth="1"/>
    <col min="3339" max="3339" width="10.109375" style="189" customWidth="1"/>
    <col min="3340" max="3340" width="9.88671875" style="189" customWidth="1"/>
    <col min="3341" max="3341" width="9.6640625" style="189" customWidth="1"/>
    <col min="3342" max="3342" width="11.44140625" style="189" bestFit="1" customWidth="1"/>
    <col min="3343" max="3343" width="10" style="189" customWidth="1"/>
    <col min="3344" max="3344" width="9.5546875" style="189" customWidth="1"/>
    <col min="3345" max="3345" width="11.109375" style="189" customWidth="1"/>
    <col min="3346" max="3346" width="22.6640625" style="189" bestFit="1" customWidth="1"/>
    <col min="3347" max="3572" width="5.88671875" style="189"/>
    <col min="3573" max="3573" width="14.5546875" style="189" customWidth="1"/>
    <col min="3574" max="3574" width="87.5546875" style="189" customWidth="1"/>
    <col min="3575" max="3576" width="10.88671875" style="189" customWidth="1"/>
    <col min="3577" max="3577" width="11.88671875" style="189" customWidth="1"/>
    <col min="3578" max="3578" width="15.6640625" style="189" bestFit="1" customWidth="1"/>
    <col min="3579" max="3579" width="13.5546875" style="189" customWidth="1"/>
    <col min="3580" max="3580" width="12.5546875" style="189" customWidth="1"/>
    <col min="3581" max="3583" width="11.88671875" style="189" customWidth="1"/>
    <col min="3584" max="3584" width="13.44140625" style="189" customWidth="1"/>
    <col min="3585" max="3585" width="10.33203125" style="189" customWidth="1"/>
    <col min="3586" max="3586" width="9.33203125" style="189" customWidth="1"/>
    <col min="3587" max="3587" width="10.44140625" style="189" customWidth="1"/>
    <col min="3588" max="3588" width="10.109375" style="189" customWidth="1"/>
    <col min="3589" max="3589" width="9.88671875" style="189" customWidth="1"/>
    <col min="3590" max="3590" width="9.6640625" style="189" customWidth="1"/>
    <col min="3591" max="3591" width="10.5546875" style="189" customWidth="1"/>
    <col min="3592" max="3592" width="9.88671875" style="189" customWidth="1"/>
    <col min="3593" max="3593" width="10.6640625" style="189" customWidth="1"/>
    <col min="3594" max="3594" width="11.109375" style="189" customWidth="1"/>
    <col min="3595" max="3595" width="10.109375" style="189" customWidth="1"/>
    <col min="3596" max="3596" width="9.88671875" style="189" customWidth="1"/>
    <col min="3597" max="3597" width="9.6640625" style="189" customWidth="1"/>
    <col min="3598" max="3598" width="11.44140625" style="189" bestFit="1" customWidth="1"/>
    <col min="3599" max="3599" width="10" style="189" customWidth="1"/>
    <col min="3600" max="3600" width="9.5546875" style="189" customWidth="1"/>
    <col min="3601" max="3601" width="11.109375" style="189" customWidth="1"/>
    <col min="3602" max="3602" width="22.6640625" style="189" bestFit="1" customWidth="1"/>
    <col min="3603" max="3828" width="5.88671875" style="189"/>
    <col min="3829" max="3829" width="14.5546875" style="189" customWidth="1"/>
    <col min="3830" max="3830" width="87.5546875" style="189" customWidth="1"/>
    <col min="3831" max="3832" width="10.88671875" style="189" customWidth="1"/>
    <col min="3833" max="3833" width="11.88671875" style="189" customWidth="1"/>
    <col min="3834" max="3834" width="15.6640625" style="189" bestFit="1" customWidth="1"/>
    <col min="3835" max="3835" width="13.5546875" style="189" customWidth="1"/>
    <col min="3836" max="3836" width="12.5546875" style="189" customWidth="1"/>
    <col min="3837" max="3839" width="11.88671875" style="189" customWidth="1"/>
    <col min="3840" max="3840" width="13.44140625" style="189" customWidth="1"/>
    <col min="3841" max="3841" width="10.33203125" style="189" customWidth="1"/>
    <col min="3842" max="3842" width="9.33203125" style="189" customWidth="1"/>
    <col min="3843" max="3843" width="10.44140625" style="189" customWidth="1"/>
    <col min="3844" max="3844" width="10.109375" style="189" customWidth="1"/>
    <col min="3845" max="3845" width="9.88671875" style="189" customWidth="1"/>
    <col min="3846" max="3846" width="9.6640625" style="189" customWidth="1"/>
    <col min="3847" max="3847" width="10.5546875" style="189" customWidth="1"/>
    <col min="3848" max="3848" width="9.88671875" style="189" customWidth="1"/>
    <col min="3849" max="3849" width="10.6640625" style="189" customWidth="1"/>
    <col min="3850" max="3850" width="11.109375" style="189" customWidth="1"/>
    <col min="3851" max="3851" width="10.109375" style="189" customWidth="1"/>
    <col min="3852" max="3852" width="9.88671875" style="189" customWidth="1"/>
    <col min="3853" max="3853" width="9.6640625" style="189" customWidth="1"/>
    <col min="3854" max="3854" width="11.44140625" style="189" bestFit="1" customWidth="1"/>
    <col min="3855" max="3855" width="10" style="189" customWidth="1"/>
    <col min="3856" max="3856" width="9.5546875" style="189" customWidth="1"/>
    <col min="3857" max="3857" width="11.109375" style="189" customWidth="1"/>
    <col min="3858" max="3858" width="22.6640625" style="189" bestFit="1" customWidth="1"/>
    <col min="3859" max="4084" width="5.88671875" style="189"/>
    <col min="4085" max="4085" width="14.5546875" style="189" customWidth="1"/>
    <col min="4086" max="4086" width="87.5546875" style="189" customWidth="1"/>
    <col min="4087" max="4088" width="10.88671875" style="189" customWidth="1"/>
    <col min="4089" max="4089" width="11.88671875" style="189" customWidth="1"/>
    <col min="4090" max="4090" width="15.6640625" style="189" bestFit="1" customWidth="1"/>
    <col min="4091" max="4091" width="13.5546875" style="189" customWidth="1"/>
    <col min="4092" max="4092" width="12.5546875" style="189" customWidth="1"/>
    <col min="4093" max="4095" width="11.88671875" style="189" customWidth="1"/>
    <col min="4096" max="4096" width="13.44140625" style="189" customWidth="1"/>
    <col min="4097" max="4097" width="10.33203125" style="189" customWidth="1"/>
    <col min="4098" max="4098" width="9.33203125" style="189" customWidth="1"/>
    <col min="4099" max="4099" width="10.44140625" style="189" customWidth="1"/>
    <col min="4100" max="4100" width="10.109375" style="189" customWidth="1"/>
    <col min="4101" max="4101" width="9.88671875" style="189" customWidth="1"/>
    <col min="4102" max="4102" width="9.6640625" style="189" customWidth="1"/>
    <col min="4103" max="4103" width="10.5546875" style="189" customWidth="1"/>
    <col min="4104" max="4104" width="9.88671875" style="189" customWidth="1"/>
    <col min="4105" max="4105" width="10.6640625" style="189" customWidth="1"/>
    <col min="4106" max="4106" width="11.109375" style="189" customWidth="1"/>
    <col min="4107" max="4107" width="10.109375" style="189" customWidth="1"/>
    <col min="4108" max="4108" width="9.88671875" style="189" customWidth="1"/>
    <col min="4109" max="4109" width="9.6640625" style="189" customWidth="1"/>
    <col min="4110" max="4110" width="11.44140625" style="189" bestFit="1" customWidth="1"/>
    <col min="4111" max="4111" width="10" style="189" customWidth="1"/>
    <col min="4112" max="4112" width="9.5546875" style="189" customWidth="1"/>
    <col min="4113" max="4113" width="11.109375" style="189" customWidth="1"/>
    <col min="4114" max="4114" width="22.6640625" style="189" bestFit="1" customWidth="1"/>
    <col min="4115" max="4340" width="5.88671875" style="189"/>
    <col min="4341" max="4341" width="14.5546875" style="189" customWidth="1"/>
    <col min="4342" max="4342" width="87.5546875" style="189" customWidth="1"/>
    <col min="4343" max="4344" width="10.88671875" style="189" customWidth="1"/>
    <col min="4345" max="4345" width="11.88671875" style="189" customWidth="1"/>
    <col min="4346" max="4346" width="15.6640625" style="189" bestFit="1" customWidth="1"/>
    <col min="4347" max="4347" width="13.5546875" style="189" customWidth="1"/>
    <col min="4348" max="4348" width="12.5546875" style="189" customWidth="1"/>
    <col min="4349" max="4351" width="11.88671875" style="189" customWidth="1"/>
    <col min="4352" max="4352" width="13.44140625" style="189" customWidth="1"/>
    <col min="4353" max="4353" width="10.33203125" style="189" customWidth="1"/>
    <col min="4354" max="4354" width="9.33203125" style="189" customWidth="1"/>
    <col min="4355" max="4355" width="10.44140625" style="189" customWidth="1"/>
    <col min="4356" max="4356" width="10.109375" style="189" customWidth="1"/>
    <col min="4357" max="4357" width="9.88671875" style="189" customWidth="1"/>
    <col min="4358" max="4358" width="9.6640625" style="189" customWidth="1"/>
    <col min="4359" max="4359" width="10.5546875" style="189" customWidth="1"/>
    <col min="4360" max="4360" width="9.88671875" style="189" customWidth="1"/>
    <col min="4361" max="4361" width="10.6640625" style="189" customWidth="1"/>
    <col min="4362" max="4362" width="11.109375" style="189" customWidth="1"/>
    <col min="4363" max="4363" width="10.109375" style="189" customWidth="1"/>
    <col min="4364" max="4364" width="9.88671875" style="189" customWidth="1"/>
    <col min="4365" max="4365" width="9.6640625" style="189" customWidth="1"/>
    <col min="4366" max="4366" width="11.44140625" style="189" bestFit="1" customWidth="1"/>
    <col min="4367" max="4367" width="10" style="189" customWidth="1"/>
    <col min="4368" max="4368" width="9.5546875" style="189" customWidth="1"/>
    <col min="4369" max="4369" width="11.109375" style="189" customWidth="1"/>
    <col min="4370" max="4370" width="22.6640625" style="189" bestFit="1" customWidth="1"/>
    <col min="4371" max="4596" width="5.88671875" style="189"/>
    <col min="4597" max="4597" width="14.5546875" style="189" customWidth="1"/>
    <col min="4598" max="4598" width="87.5546875" style="189" customWidth="1"/>
    <col min="4599" max="4600" width="10.88671875" style="189" customWidth="1"/>
    <col min="4601" max="4601" width="11.88671875" style="189" customWidth="1"/>
    <col min="4602" max="4602" width="15.6640625" style="189" bestFit="1" customWidth="1"/>
    <col min="4603" max="4603" width="13.5546875" style="189" customWidth="1"/>
    <col min="4604" max="4604" width="12.5546875" style="189" customWidth="1"/>
    <col min="4605" max="4607" width="11.88671875" style="189" customWidth="1"/>
    <col min="4608" max="4608" width="13.44140625" style="189" customWidth="1"/>
    <col min="4609" max="4609" width="10.33203125" style="189" customWidth="1"/>
    <col min="4610" max="4610" width="9.33203125" style="189" customWidth="1"/>
    <col min="4611" max="4611" width="10.44140625" style="189" customWidth="1"/>
    <col min="4612" max="4612" width="10.109375" style="189" customWidth="1"/>
    <col min="4613" max="4613" width="9.88671875" style="189" customWidth="1"/>
    <col min="4614" max="4614" width="9.6640625" style="189" customWidth="1"/>
    <col min="4615" max="4615" width="10.5546875" style="189" customWidth="1"/>
    <col min="4616" max="4616" width="9.88671875" style="189" customWidth="1"/>
    <col min="4617" max="4617" width="10.6640625" style="189" customWidth="1"/>
    <col min="4618" max="4618" width="11.109375" style="189" customWidth="1"/>
    <col min="4619" max="4619" width="10.109375" style="189" customWidth="1"/>
    <col min="4620" max="4620" width="9.88671875" style="189" customWidth="1"/>
    <col min="4621" max="4621" width="9.6640625" style="189" customWidth="1"/>
    <col min="4622" max="4622" width="11.44140625" style="189" bestFit="1" customWidth="1"/>
    <col min="4623" max="4623" width="10" style="189" customWidth="1"/>
    <col min="4624" max="4624" width="9.5546875" style="189" customWidth="1"/>
    <col min="4625" max="4625" width="11.109375" style="189" customWidth="1"/>
    <col min="4626" max="4626" width="22.6640625" style="189" bestFit="1" customWidth="1"/>
    <col min="4627" max="4852" width="5.88671875" style="189"/>
    <col min="4853" max="4853" width="14.5546875" style="189" customWidth="1"/>
    <col min="4854" max="4854" width="87.5546875" style="189" customWidth="1"/>
    <col min="4855" max="4856" width="10.88671875" style="189" customWidth="1"/>
    <col min="4857" max="4857" width="11.88671875" style="189" customWidth="1"/>
    <col min="4858" max="4858" width="15.6640625" style="189" bestFit="1" customWidth="1"/>
    <col min="4859" max="4859" width="13.5546875" style="189" customWidth="1"/>
    <col min="4860" max="4860" width="12.5546875" style="189" customWidth="1"/>
    <col min="4861" max="4863" width="11.88671875" style="189" customWidth="1"/>
    <col min="4864" max="4864" width="13.44140625" style="189" customWidth="1"/>
    <col min="4865" max="4865" width="10.33203125" style="189" customWidth="1"/>
    <col min="4866" max="4866" width="9.33203125" style="189" customWidth="1"/>
    <col min="4867" max="4867" width="10.44140625" style="189" customWidth="1"/>
    <col min="4868" max="4868" width="10.109375" style="189" customWidth="1"/>
    <col min="4869" max="4869" width="9.88671875" style="189" customWidth="1"/>
    <col min="4870" max="4870" width="9.6640625" style="189" customWidth="1"/>
    <col min="4871" max="4871" width="10.5546875" style="189" customWidth="1"/>
    <col min="4872" max="4872" width="9.88671875" style="189" customWidth="1"/>
    <col min="4873" max="4873" width="10.6640625" style="189" customWidth="1"/>
    <col min="4874" max="4874" width="11.109375" style="189" customWidth="1"/>
    <col min="4875" max="4875" width="10.109375" style="189" customWidth="1"/>
    <col min="4876" max="4876" width="9.88671875" style="189" customWidth="1"/>
    <col min="4877" max="4877" width="9.6640625" style="189" customWidth="1"/>
    <col min="4878" max="4878" width="11.44140625" style="189" bestFit="1" customWidth="1"/>
    <col min="4879" max="4879" width="10" style="189" customWidth="1"/>
    <col min="4880" max="4880" width="9.5546875" style="189" customWidth="1"/>
    <col min="4881" max="4881" width="11.109375" style="189" customWidth="1"/>
    <col min="4882" max="4882" width="22.6640625" style="189" bestFit="1" customWidth="1"/>
    <col min="4883" max="5108" width="5.88671875" style="189"/>
    <col min="5109" max="5109" width="14.5546875" style="189" customWidth="1"/>
    <col min="5110" max="5110" width="87.5546875" style="189" customWidth="1"/>
    <col min="5111" max="5112" width="10.88671875" style="189" customWidth="1"/>
    <col min="5113" max="5113" width="11.88671875" style="189" customWidth="1"/>
    <col min="5114" max="5114" width="15.6640625" style="189" bestFit="1" customWidth="1"/>
    <col min="5115" max="5115" width="13.5546875" style="189" customWidth="1"/>
    <col min="5116" max="5116" width="12.5546875" style="189" customWidth="1"/>
    <col min="5117" max="5119" width="11.88671875" style="189" customWidth="1"/>
    <col min="5120" max="5120" width="13.44140625" style="189" customWidth="1"/>
    <col min="5121" max="5121" width="10.33203125" style="189" customWidth="1"/>
    <col min="5122" max="5122" width="9.33203125" style="189" customWidth="1"/>
    <col min="5123" max="5123" width="10.44140625" style="189" customWidth="1"/>
    <col min="5124" max="5124" width="10.109375" style="189" customWidth="1"/>
    <col min="5125" max="5125" width="9.88671875" style="189" customWidth="1"/>
    <col min="5126" max="5126" width="9.6640625" style="189" customWidth="1"/>
    <col min="5127" max="5127" width="10.5546875" style="189" customWidth="1"/>
    <col min="5128" max="5128" width="9.88671875" style="189" customWidth="1"/>
    <col min="5129" max="5129" width="10.6640625" style="189" customWidth="1"/>
    <col min="5130" max="5130" width="11.109375" style="189" customWidth="1"/>
    <col min="5131" max="5131" width="10.109375" style="189" customWidth="1"/>
    <col min="5132" max="5132" width="9.88671875" style="189" customWidth="1"/>
    <col min="5133" max="5133" width="9.6640625" style="189" customWidth="1"/>
    <col min="5134" max="5134" width="11.44140625" style="189" bestFit="1" customWidth="1"/>
    <col min="5135" max="5135" width="10" style="189" customWidth="1"/>
    <col min="5136" max="5136" width="9.5546875" style="189" customWidth="1"/>
    <col min="5137" max="5137" width="11.109375" style="189" customWidth="1"/>
    <col min="5138" max="5138" width="22.6640625" style="189" bestFit="1" customWidth="1"/>
    <col min="5139" max="5364" width="5.88671875" style="189"/>
    <col min="5365" max="5365" width="14.5546875" style="189" customWidth="1"/>
    <col min="5366" max="5366" width="87.5546875" style="189" customWidth="1"/>
    <col min="5367" max="5368" width="10.88671875" style="189" customWidth="1"/>
    <col min="5369" max="5369" width="11.88671875" style="189" customWidth="1"/>
    <col min="5370" max="5370" width="15.6640625" style="189" bestFit="1" customWidth="1"/>
    <col min="5371" max="5371" width="13.5546875" style="189" customWidth="1"/>
    <col min="5372" max="5372" width="12.5546875" style="189" customWidth="1"/>
    <col min="5373" max="5375" width="11.88671875" style="189" customWidth="1"/>
    <col min="5376" max="5376" width="13.44140625" style="189" customWidth="1"/>
    <col min="5377" max="5377" width="10.33203125" style="189" customWidth="1"/>
    <col min="5378" max="5378" width="9.33203125" style="189" customWidth="1"/>
    <col min="5379" max="5379" width="10.44140625" style="189" customWidth="1"/>
    <col min="5380" max="5380" width="10.109375" style="189" customWidth="1"/>
    <col min="5381" max="5381" width="9.88671875" style="189" customWidth="1"/>
    <col min="5382" max="5382" width="9.6640625" style="189" customWidth="1"/>
    <col min="5383" max="5383" width="10.5546875" style="189" customWidth="1"/>
    <col min="5384" max="5384" width="9.88671875" style="189" customWidth="1"/>
    <col min="5385" max="5385" width="10.6640625" style="189" customWidth="1"/>
    <col min="5386" max="5386" width="11.109375" style="189" customWidth="1"/>
    <col min="5387" max="5387" width="10.109375" style="189" customWidth="1"/>
    <col min="5388" max="5388" width="9.88671875" style="189" customWidth="1"/>
    <col min="5389" max="5389" width="9.6640625" style="189" customWidth="1"/>
    <col min="5390" max="5390" width="11.44140625" style="189" bestFit="1" customWidth="1"/>
    <col min="5391" max="5391" width="10" style="189" customWidth="1"/>
    <col min="5392" max="5392" width="9.5546875" style="189" customWidth="1"/>
    <col min="5393" max="5393" width="11.109375" style="189" customWidth="1"/>
    <col min="5394" max="5394" width="22.6640625" style="189" bestFit="1" customWidth="1"/>
    <col min="5395" max="5620" width="5.88671875" style="189"/>
    <col min="5621" max="5621" width="14.5546875" style="189" customWidth="1"/>
    <col min="5622" max="5622" width="87.5546875" style="189" customWidth="1"/>
    <col min="5623" max="5624" width="10.88671875" style="189" customWidth="1"/>
    <col min="5625" max="5625" width="11.88671875" style="189" customWidth="1"/>
    <col min="5626" max="5626" width="15.6640625" style="189" bestFit="1" customWidth="1"/>
    <col min="5627" max="5627" width="13.5546875" style="189" customWidth="1"/>
    <col min="5628" max="5628" width="12.5546875" style="189" customWidth="1"/>
    <col min="5629" max="5631" width="11.88671875" style="189" customWidth="1"/>
    <col min="5632" max="5632" width="13.44140625" style="189" customWidth="1"/>
    <col min="5633" max="5633" width="10.33203125" style="189" customWidth="1"/>
    <col min="5634" max="5634" width="9.33203125" style="189" customWidth="1"/>
    <col min="5635" max="5635" width="10.44140625" style="189" customWidth="1"/>
    <col min="5636" max="5636" width="10.109375" style="189" customWidth="1"/>
    <col min="5637" max="5637" width="9.88671875" style="189" customWidth="1"/>
    <col min="5638" max="5638" width="9.6640625" style="189" customWidth="1"/>
    <col min="5639" max="5639" width="10.5546875" style="189" customWidth="1"/>
    <col min="5640" max="5640" width="9.88671875" style="189" customWidth="1"/>
    <col min="5641" max="5641" width="10.6640625" style="189" customWidth="1"/>
    <col min="5642" max="5642" width="11.109375" style="189" customWidth="1"/>
    <col min="5643" max="5643" width="10.109375" style="189" customWidth="1"/>
    <col min="5644" max="5644" width="9.88671875" style="189" customWidth="1"/>
    <col min="5645" max="5645" width="9.6640625" style="189" customWidth="1"/>
    <col min="5646" max="5646" width="11.44140625" style="189" bestFit="1" customWidth="1"/>
    <col min="5647" max="5647" width="10" style="189" customWidth="1"/>
    <col min="5648" max="5648" width="9.5546875" style="189" customWidth="1"/>
    <col min="5649" max="5649" width="11.109375" style="189" customWidth="1"/>
    <col min="5650" max="5650" width="22.6640625" style="189" bestFit="1" customWidth="1"/>
    <col min="5651" max="5876" width="5.88671875" style="189"/>
    <col min="5877" max="5877" width="14.5546875" style="189" customWidth="1"/>
    <col min="5878" max="5878" width="87.5546875" style="189" customWidth="1"/>
    <col min="5879" max="5880" width="10.88671875" style="189" customWidth="1"/>
    <col min="5881" max="5881" width="11.88671875" style="189" customWidth="1"/>
    <col min="5882" max="5882" width="15.6640625" style="189" bestFit="1" customWidth="1"/>
    <col min="5883" max="5883" width="13.5546875" style="189" customWidth="1"/>
    <col min="5884" max="5884" width="12.5546875" style="189" customWidth="1"/>
    <col min="5885" max="5887" width="11.88671875" style="189" customWidth="1"/>
    <col min="5888" max="5888" width="13.44140625" style="189" customWidth="1"/>
    <col min="5889" max="5889" width="10.33203125" style="189" customWidth="1"/>
    <col min="5890" max="5890" width="9.33203125" style="189" customWidth="1"/>
    <col min="5891" max="5891" width="10.44140625" style="189" customWidth="1"/>
    <col min="5892" max="5892" width="10.109375" style="189" customWidth="1"/>
    <col min="5893" max="5893" width="9.88671875" style="189" customWidth="1"/>
    <col min="5894" max="5894" width="9.6640625" style="189" customWidth="1"/>
    <col min="5895" max="5895" width="10.5546875" style="189" customWidth="1"/>
    <col min="5896" max="5896" width="9.88671875" style="189" customWidth="1"/>
    <col min="5897" max="5897" width="10.6640625" style="189" customWidth="1"/>
    <col min="5898" max="5898" width="11.109375" style="189" customWidth="1"/>
    <col min="5899" max="5899" width="10.109375" style="189" customWidth="1"/>
    <col min="5900" max="5900" width="9.88671875" style="189" customWidth="1"/>
    <col min="5901" max="5901" width="9.6640625" style="189" customWidth="1"/>
    <col min="5902" max="5902" width="11.44140625" style="189" bestFit="1" customWidth="1"/>
    <col min="5903" max="5903" width="10" style="189" customWidth="1"/>
    <col min="5904" max="5904" width="9.5546875" style="189" customWidth="1"/>
    <col min="5905" max="5905" width="11.109375" style="189" customWidth="1"/>
    <col min="5906" max="5906" width="22.6640625" style="189" bestFit="1" customWidth="1"/>
    <col min="5907" max="6132" width="5.88671875" style="189"/>
    <col min="6133" max="6133" width="14.5546875" style="189" customWidth="1"/>
    <col min="6134" max="6134" width="87.5546875" style="189" customWidth="1"/>
    <col min="6135" max="6136" width="10.88671875" style="189" customWidth="1"/>
    <col min="6137" max="6137" width="11.88671875" style="189" customWidth="1"/>
    <col min="6138" max="6138" width="15.6640625" style="189" bestFit="1" customWidth="1"/>
    <col min="6139" max="6139" width="13.5546875" style="189" customWidth="1"/>
    <col min="6140" max="6140" width="12.5546875" style="189" customWidth="1"/>
    <col min="6141" max="6143" width="11.88671875" style="189" customWidth="1"/>
    <col min="6144" max="6144" width="13.44140625" style="189" customWidth="1"/>
    <col min="6145" max="6145" width="10.33203125" style="189" customWidth="1"/>
    <col min="6146" max="6146" width="9.33203125" style="189" customWidth="1"/>
    <col min="6147" max="6147" width="10.44140625" style="189" customWidth="1"/>
    <col min="6148" max="6148" width="10.109375" style="189" customWidth="1"/>
    <col min="6149" max="6149" width="9.88671875" style="189" customWidth="1"/>
    <col min="6150" max="6150" width="9.6640625" style="189" customWidth="1"/>
    <col min="6151" max="6151" width="10.5546875" style="189" customWidth="1"/>
    <col min="6152" max="6152" width="9.88671875" style="189" customWidth="1"/>
    <col min="6153" max="6153" width="10.6640625" style="189" customWidth="1"/>
    <col min="6154" max="6154" width="11.109375" style="189" customWidth="1"/>
    <col min="6155" max="6155" width="10.109375" style="189" customWidth="1"/>
    <col min="6156" max="6156" width="9.88671875" style="189" customWidth="1"/>
    <col min="6157" max="6157" width="9.6640625" style="189" customWidth="1"/>
    <col min="6158" max="6158" width="11.44140625" style="189" bestFit="1" customWidth="1"/>
    <col min="6159" max="6159" width="10" style="189" customWidth="1"/>
    <col min="6160" max="6160" width="9.5546875" style="189" customWidth="1"/>
    <col min="6161" max="6161" width="11.109375" style="189" customWidth="1"/>
    <col min="6162" max="6162" width="22.6640625" style="189" bestFit="1" customWidth="1"/>
    <col min="6163" max="6388" width="5.88671875" style="189"/>
    <col min="6389" max="6389" width="14.5546875" style="189" customWidth="1"/>
    <col min="6390" max="6390" width="87.5546875" style="189" customWidth="1"/>
    <col min="6391" max="6392" width="10.88671875" style="189" customWidth="1"/>
    <col min="6393" max="6393" width="11.88671875" style="189" customWidth="1"/>
    <col min="6394" max="6394" width="15.6640625" style="189" bestFit="1" customWidth="1"/>
    <col min="6395" max="6395" width="13.5546875" style="189" customWidth="1"/>
    <col min="6396" max="6396" width="12.5546875" style="189" customWidth="1"/>
    <col min="6397" max="6399" width="11.88671875" style="189" customWidth="1"/>
    <col min="6400" max="6400" width="13.44140625" style="189" customWidth="1"/>
    <col min="6401" max="6401" width="10.33203125" style="189" customWidth="1"/>
    <col min="6402" max="6402" width="9.33203125" style="189" customWidth="1"/>
    <col min="6403" max="6403" width="10.44140625" style="189" customWidth="1"/>
    <col min="6404" max="6404" width="10.109375" style="189" customWidth="1"/>
    <col min="6405" max="6405" width="9.88671875" style="189" customWidth="1"/>
    <col min="6406" max="6406" width="9.6640625" style="189" customWidth="1"/>
    <col min="6407" max="6407" width="10.5546875" style="189" customWidth="1"/>
    <col min="6408" max="6408" width="9.88671875" style="189" customWidth="1"/>
    <col min="6409" max="6409" width="10.6640625" style="189" customWidth="1"/>
    <col min="6410" max="6410" width="11.109375" style="189" customWidth="1"/>
    <col min="6411" max="6411" width="10.109375" style="189" customWidth="1"/>
    <col min="6412" max="6412" width="9.88671875" style="189" customWidth="1"/>
    <col min="6413" max="6413" width="9.6640625" style="189" customWidth="1"/>
    <col min="6414" max="6414" width="11.44140625" style="189" bestFit="1" customWidth="1"/>
    <col min="6415" max="6415" width="10" style="189" customWidth="1"/>
    <col min="6416" max="6416" width="9.5546875" style="189" customWidth="1"/>
    <col min="6417" max="6417" width="11.109375" style="189" customWidth="1"/>
    <col min="6418" max="6418" width="22.6640625" style="189" bestFit="1" customWidth="1"/>
    <col min="6419" max="6644" width="5.88671875" style="189"/>
    <col min="6645" max="6645" width="14.5546875" style="189" customWidth="1"/>
    <col min="6646" max="6646" width="87.5546875" style="189" customWidth="1"/>
    <col min="6647" max="6648" width="10.88671875" style="189" customWidth="1"/>
    <col min="6649" max="6649" width="11.88671875" style="189" customWidth="1"/>
    <col min="6650" max="6650" width="15.6640625" style="189" bestFit="1" customWidth="1"/>
    <col min="6651" max="6651" width="13.5546875" style="189" customWidth="1"/>
    <col min="6652" max="6652" width="12.5546875" style="189" customWidth="1"/>
    <col min="6653" max="6655" width="11.88671875" style="189" customWidth="1"/>
    <col min="6656" max="6656" width="13.44140625" style="189" customWidth="1"/>
    <col min="6657" max="6657" width="10.33203125" style="189" customWidth="1"/>
    <col min="6658" max="6658" width="9.33203125" style="189" customWidth="1"/>
    <col min="6659" max="6659" width="10.44140625" style="189" customWidth="1"/>
    <col min="6660" max="6660" width="10.109375" style="189" customWidth="1"/>
    <col min="6661" max="6661" width="9.88671875" style="189" customWidth="1"/>
    <col min="6662" max="6662" width="9.6640625" style="189" customWidth="1"/>
    <col min="6663" max="6663" width="10.5546875" style="189" customWidth="1"/>
    <col min="6664" max="6664" width="9.88671875" style="189" customWidth="1"/>
    <col min="6665" max="6665" width="10.6640625" style="189" customWidth="1"/>
    <col min="6666" max="6666" width="11.109375" style="189" customWidth="1"/>
    <col min="6667" max="6667" width="10.109375" style="189" customWidth="1"/>
    <col min="6668" max="6668" width="9.88671875" style="189" customWidth="1"/>
    <col min="6669" max="6669" width="9.6640625" style="189" customWidth="1"/>
    <col min="6670" max="6670" width="11.44140625" style="189" bestFit="1" customWidth="1"/>
    <col min="6671" max="6671" width="10" style="189" customWidth="1"/>
    <col min="6672" max="6672" width="9.5546875" style="189" customWidth="1"/>
    <col min="6673" max="6673" width="11.109375" style="189" customWidth="1"/>
    <col min="6674" max="6674" width="22.6640625" style="189" bestFit="1" customWidth="1"/>
    <col min="6675" max="6900" width="5.88671875" style="189"/>
    <col min="6901" max="6901" width="14.5546875" style="189" customWidth="1"/>
    <col min="6902" max="6902" width="87.5546875" style="189" customWidth="1"/>
    <col min="6903" max="6904" width="10.88671875" style="189" customWidth="1"/>
    <col min="6905" max="6905" width="11.88671875" style="189" customWidth="1"/>
    <col min="6906" max="6906" width="15.6640625" style="189" bestFit="1" customWidth="1"/>
    <col min="6907" max="6907" width="13.5546875" style="189" customWidth="1"/>
    <col min="6908" max="6908" width="12.5546875" style="189" customWidth="1"/>
    <col min="6909" max="6911" width="11.88671875" style="189" customWidth="1"/>
    <col min="6912" max="6912" width="13.44140625" style="189" customWidth="1"/>
    <col min="6913" max="6913" width="10.33203125" style="189" customWidth="1"/>
    <col min="6914" max="6914" width="9.33203125" style="189" customWidth="1"/>
    <col min="6915" max="6915" width="10.44140625" style="189" customWidth="1"/>
    <col min="6916" max="6916" width="10.109375" style="189" customWidth="1"/>
    <col min="6917" max="6917" width="9.88671875" style="189" customWidth="1"/>
    <col min="6918" max="6918" width="9.6640625" style="189" customWidth="1"/>
    <col min="6919" max="6919" width="10.5546875" style="189" customWidth="1"/>
    <col min="6920" max="6920" width="9.88671875" style="189" customWidth="1"/>
    <col min="6921" max="6921" width="10.6640625" style="189" customWidth="1"/>
    <col min="6922" max="6922" width="11.109375" style="189" customWidth="1"/>
    <col min="6923" max="6923" width="10.109375" style="189" customWidth="1"/>
    <col min="6924" max="6924" width="9.88671875" style="189" customWidth="1"/>
    <col min="6925" max="6925" width="9.6640625" style="189" customWidth="1"/>
    <col min="6926" max="6926" width="11.44140625" style="189" bestFit="1" customWidth="1"/>
    <col min="6927" max="6927" width="10" style="189" customWidth="1"/>
    <col min="6928" max="6928" width="9.5546875" style="189" customWidth="1"/>
    <col min="6929" max="6929" width="11.109375" style="189" customWidth="1"/>
    <col min="6930" max="6930" width="22.6640625" style="189" bestFit="1" customWidth="1"/>
    <col min="6931" max="7156" width="5.88671875" style="189"/>
    <col min="7157" max="7157" width="14.5546875" style="189" customWidth="1"/>
    <col min="7158" max="7158" width="87.5546875" style="189" customWidth="1"/>
    <col min="7159" max="7160" width="10.88671875" style="189" customWidth="1"/>
    <col min="7161" max="7161" width="11.88671875" style="189" customWidth="1"/>
    <col min="7162" max="7162" width="15.6640625" style="189" bestFit="1" customWidth="1"/>
    <col min="7163" max="7163" width="13.5546875" style="189" customWidth="1"/>
    <col min="7164" max="7164" width="12.5546875" style="189" customWidth="1"/>
    <col min="7165" max="7167" width="11.88671875" style="189" customWidth="1"/>
    <col min="7168" max="7168" width="13.44140625" style="189" customWidth="1"/>
    <col min="7169" max="7169" width="10.33203125" style="189" customWidth="1"/>
    <col min="7170" max="7170" width="9.33203125" style="189" customWidth="1"/>
    <col min="7171" max="7171" width="10.44140625" style="189" customWidth="1"/>
    <col min="7172" max="7172" width="10.109375" style="189" customWidth="1"/>
    <col min="7173" max="7173" width="9.88671875" style="189" customWidth="1"/>
    <col min="7174" max="7174" width="9.6640625" style="189" customWidth="1"/>
    <col min="7175" max="7175" width="10.5546875" style="189" customWidth="1"/>
    <col min="7176" max="7176" width="9.88671875" style="189" customWidth="1"/>
    <col min="7177" max="7177" width="10.6640625" style="189" customWidth="1"/>
    <col min="7178" max="7178" width="11.109375" style="189" customWidth="1"/>
    <col min="7179" max="7179" width="10.109375" style="189" customWidth="1"/>
    <col min="7180" max="7180" width="9.88671875" style="189" customWidth="1"/>
    <col min="7181" max="7181" width="9.6640625" style="189" customWidth="1"/>
    <col min="7182" max="7182" width="11.44140625" style="189" bestFit="1" customWidth="1"/>
    <col min="7183" max="7183" width="10" style="189" customWidth="1"/>
    <col min="7184" max="7184" width="9.5546875" style="189" customWidth="1"/>
    <col min="7185" max="7185" width="11.109375" style="189" customWidth="1"/>
    <col min="7186" max="7186" width="22.6640625" style="189" bestFit="1" customWidth="1"/>
    <col min="7187" max="7412" width="5.88671875" style="189"/>
    <col min="7413" max="7413" width="14.5546875" style="189" customWidth="1"/>
    <col min="7414" max="7414" width="87.5546875" style="189" customWidth="1"/>
    <col min="7415" max="7416" width="10.88671875" style="189" customWidth="1"/>
    <col min="7417" max="7417" width="11.88671875" style="189" customWidth="1"/>
    <col min="7418" max="7418" width="15.6640625" style="189" bestFit="1" customWidth="1"/>
    <col min="7419" max="7419" width="13.5546875" style="189" customWidth="1"/>
    <col min="7420" max="7420" width="12.5546875" style="189" customWidth="1"/>
    <col min="7421" max="7423" width="11.88671875" style="189" customWidth="1"/>
    <col min="7424" max="7424" width="13.44140625" style="189" customWidth="1"/>
    <col min="7425" max="7425" width="10.33203125" style="189" customWidth="1"/>
    <col min="7426" max="7426" width="9.33203125" style="189" customWidth="1"/>
    <col min="7427" max="7427" width="10.44140625" style="189" customWidth="1"/>
    <col min="7428" max="7428" width="10.109375" style="189" customWidth="1"/>
    <col min="7429" max="7429" width="9.88671875" style="189" customWidth="1"/>
    <col min="7430" max="7430" width="9.6640625" style="189" customWidth="1"/>
    <col min="7431" max="7431" width="10.5546875" style="189" customWidth="1"/>
    <col min="7432" max="7432" width="9.88671875" style="189" customWidth="1"/>
    <col min="7433" max="7433" width="10.6640625" style="189" customWidth="1"/>
    <col min="7434" max="7434" width="11.109375" style="189" customWidth="1"/>
    <col min="7435" max="7435" width="10.109375" style="189" customWidth="1"/>
    <col min="7436" max="7436" width="9.88671875" style="189" customWidth="1"/>
    <col min="7437" max="7437" width="9.6640625" style="189" customWidth="1"/>
    <col min="7438" max="7438" width="11.44140625" style="189" bestFit="1" customWidth="1"/>
    <col min="7439" max="7439" width="10" style="189" customWidth="1"/>
    <col min="7440" max="7440" width="9.5546875" style="189" customWidth="1"/>
    <col min="7441" max="7441" width="11.109375" style="189" customWidth="1"/>
    <col min="7442" max="7442" width="22.6640625" style="189" bestFit="1" customWidth="1"/>
    <col min="7443" max="7668" width="5.88671875" style="189"/>
    <col min="7669" max="7669" width="14.5546875" style="189" customWidth="1"/>
    <col min="7670" max="7670" width="87.5546875" style="189" customWidth="1"/>
    <col min="7671" max="7672" width="10.88671875" style="189" customWidth="1"/>
    <col min="7673" max="7673" width="11.88671875" style="189" customWidth="1"/>
    <col min="7674" max="7674" width="15.6640625" style="189" bestFit="1" customWidth="1"/>
    <col min="7675" max="7675" width="13.5546875" style="189" customWidth="1"/>
    <col min="7676" max="7676" width="12.5546875" style="189" customWidth="1"/>
    <col min="7677" max="7679" width="11.88671875" style="189" customWidth="1"/>
    <col min="7680" max="7680" width="13.44140625" style="189" customWidth="1"/>
    <col min="7681" max="7681" width="10.33203125" style="189" customWidth="1"/>
    <col min="7682" max="7682" width="9.33203125" style="189" customWidth="1"/>
    <col min="7683" max="7683" width="10.44140625" style="189" customWidth="1"/>
    <col min="7684" max="7684" width="10.109375" style="189" customWidth="1"/>
    <col min="7685" max="7685" width="9.88671875" style="189" customWidth="1"/>
    <col min="7686" max="7686" width="9.6640625" style="189" customWidth="1"/>
    <col min="7687" max="7687" width="10.5546875" style="189" customWidth="1"/>
    <col min="7688" max="7688" width="9.88671875" style="189" customWidth="1"/>
    <col min="7689" max="7689" width="10.6640625" style="189" customWidth="1"/>
    <col min="7690" max="7690" width="11.109375" style="189" customWidth="1"/>
    <col min="7691" max="7691" width="10.109375" style="189" customWidth="1"/>
    <col min="7692" max="7692" width="9.88671875" style="189" customWidth="1"/>
    <col min="7693" max="7693" width="9.6640625" style="189" customWidth="1"/>
    <col min="7694" max="7694" width="11.44140625" style="189" bestFit="1" customWidth="1"/>
    <col min="7695" max="7695" width="10" style="189" customWidth="1"/>
    <col min="7696" max="7696" width="9.5546875" style="189" customWidth="1"/>
    <col min="7697" max="7697" width="11.109375" style="189" customWidth="1"/>
    <col min="7698" max="7698" width="22.6640625" style="189" bestFit="1" customWidth="1"/>
    <col min="7699" max="7924" width="5.88671875" style="189"/>
    <col min="7925" max="7925" width="14.5546875" style="189" customWidth="1"/>
    <col min="7926" max="7926" width="87.5546875" style="189" customWidth="1"/>
    <col min="7927" max="7928" width="10.88671875" style="189" customWidth="1"/>
    <col min="7929" max="7929" width="11.88671875" style="189" customWidth="1"/>
    <col min="7930" max="7930" width="15.6640625" style="189" bestFit="1" customWidth="1"/>
    <col min="7931" max="7931" width="13.5546875" style="189" customWidth="1"/>
    <col min="7932" max="7932" width="12.5546875" style="189" customWidth="1"/>
    <col min="7933" max="7935" width="11.88671875" style="189" customWidth="1"/>
    <col min="7936" max="7936" width="13.44140625" style="189" customWidth="1"/>
    <col min="7937" max="7937" width="10.33203125" style="189" customWidth="1"/>
    <col min="7938" max="7938" width="9.33203125" style="189" customWidth="1"/>
    <col min="7939" max="7939" width="10.44140625" style="189" customWidth="1"/>
    <col min="7940" max="7940" width="10.109375" style="189" customWidth="1"/>
    <col min="7941" max="7941" width="9.88671875" style="189" customWidth="1"/>
    <col min="7942" max="7942" width="9.6640625" style="189" customWidth="1"/>
    <col min="7943" max="7943" width="10.5546875" style="189" customWidth="1"/>
    <col min="7944" max="7944" width="9.88671875" style="189" customWidth="1"/>
    <col min="7945" max="7945" width="10.6640625" style="189" customWidth="1"/>
    <col min="7946" max="7946" width="11.109375" style="189" customWidth="1"/>
    <col min="7947" max="7947" width="10.109375" style="189" customWidth="1"/>
    <col min="7948" max="7948" width="9.88671875" style="189" customWidth="1"/>
    <col min="7949" max="7949" width="9.6640625" style="189" customWidth="1"/>
    <col min="7950" max="7950" width="11.44140625" style="189" bestFit="1" customWidth="1"/>
    <col min="7951" max="7951" width="10" style="189" customWidth="1"/>
    <col min="7952" max="7952" width="9.5546875" style="189" customWidth="1"/>
    <col min="7953" max="7953" width="11.109375" style="189" customWidth="1"/>
    <col min="7954" max="7954" width="22.6640625" style="189" bestFit="1" customWidth="1"/>
    <col min="7955" max="8180" width="5.88671875" style="189"/>
    <col min="8181" max="8181" width="14.5546875" style="189" customWidth="1"/>
    <col min="8182" max="8182" width="87.5546875" style="189" customWidth="1"/>
    <col min="8183" max="8184" width="10.88671875" style="189" customWidth="1"/>
    <col min="8185" max="8185" width="11.88671875" style="189" customWidth="1"/>
    <col min="8186" max="8186" width="15.6640625" style="189" bestFit="1" customWidth="1"/>
    <col min="8187" max="8187" width="13.5546875" style="189" customWidth="1"/>
    <col min="8188" max="8188" width="12.5546875" style="189" customWidth="1"/>
    <col min="8189" max="8191" width="11.88671875" style="189" customWidth="1"/>
    <col min="8192" max="8192" width="13.44140625" style="189" customWidth="1"/>
    <col min="8193" max="8193" width="10.33203125" style="189" customWidth="1"/>
    <col min="8194" max="8194" width="9.33203125" style="189" customWidth="1"/>
    <col min="8195" max="8195" width="10.44140625" style="189" customWidth="1"/>
    <col min="8196" max="8196" width="10.109375" style="189" customWidth="1"/>
    <col min="8197" max="8197" width="9.88671875" style="189" customWidth="1"/>
    <col min="8198" max="8198" width="9.6640625" style="189" customWidth="1"/>
    <col min="8199" max="8199" width="10.5546875" style="189" customWidth="1"/>
    <col min="8200" max="8200" width="9.88671875" style="189" customWidth="1"/>
    <col min="8201" max="8201" width="10.6640625" style="189" customWidth="1"/>
    <col min="8202" max="8202" width="11.109375" style="189" customWidth="1"/>
    <col min="8203" max="8203" width="10.109375" style="189" customWidth="1"/>
    <col min="8204" max="8204" width="9.88671875" style="189" customWidth="1"/>
    <col min="8205" max="8205" width="9.6640625" style="189" customWidth="1"/>
    <col min="8206" max="8206" width="11.44140625" style="189" bestFit="1" customWidth="1"/>
    <col min="8207" max="8207" width="10" style="189" customWidth="1"/>
    <col min="8208" max="8208" width="9.5546875" style="189" customWidth="1"/>
    <col min="8209" max="8209" width="11.109375" style="189" customWidth="1"/>
    <col min="8210" max="8210" width="22.6640625" style="189" bestFit="1" customWidth="1"/>
    <col min="8211" max="8436" width="5.88671875" style="189"/>
    <col min="8437" max="8437" width="14.5546875" style="189" customWidth="1"/>
    <col min="8438" max="8438" width="87.5546875" style="189" customWidth="1"/>
    <col min="8439" max="8440" width="10.88671875" style="189" customWidth="1"/>
    <col min="8441" max="8441" width="11.88671875" style="189" customWidth="1"/>
    <col min="8442" max="8442" width="15.6640625" style="189" bestFit="1" customWidth="1"/>
    <col min="8443" max="8443" width="13.5546875" style="189" customWidth="1"/>
    <col min="8444" max="8444" width="12.5546875" style="189" customWidth="1"/>
    <col min="8445" max="8447" width="11.88671875" style="189" customWidth="1"/>
    <col min="8448" max="8448" width="13.44140625" style="189" customWidth="1"/>
    <col min="8449" max="8449" width="10.33203125" style="189" customWidth="1"/>
    <col min="8450" max="8450" width="9.33203125" style="189" customWidth="1"/>
    <col min="8451" max="8451" width="10.44140625" style="189" customWidth="1"/>
    <col min="8452" max="8452" width="10.109375" style="189" customWidth="1"/>
    <col min="8453" max="8453" width="9.88671875" style="189" customWidth="1"/>
    <col min="8454" max="8454" width="9.6640625" style="189" customWidth="1"/>
    <col min="8455" max="8455" width="10.5546875" style="189" customWidth="1"/>
    <col min="8456" max="8456" width="9.88671875" style="189" customWidth="1"/>
    <col min="8457" max="8457" width="10.6640625" style="189" customWidth="1"/>
    <col min="8458" max="8458" width="11.109375" style="189" customWidth="1"/>
    <col min="8459" max="8459" width="10.109375" style="189" customWidth="1"/>
    <col min="8460" max="8460" width="9.88671875" style="189" customWidth="1"/>
    <col min="8461" max="8461" width="9.6640625" style="189" customWidth="1"/>
    <col min="8462" max="8462" width="11.44140625" style="189" bestFit="1" customWidth="1"/>
    <col min="8463" max="8463" width="10" style="189" customWidth="1"/>
    <col min="8464" max="8464" width="9.5546875" style="189" customWidth="1"/>
    <col min="8465" max="8465" width="11.109375" style="189" customWidth="1"/>
    <col min="8466" max="8466" width="22.6640625" style="189" bestFit="1" customWidth="1"/>
    <col min="8467" max="8692" width="5.88671875" style="189"/>
    <col min="8693" max="8693" width="14.5546875" style="189" customWidth="1"/>
    <col min="8694" max="8694" width="87.5546875" style="189" customWidth="1"/>
    <col min="8695" max="8696" width="10.88671875" style="189" customWidth="1"/>
    <col min="8697" max="8697" width="11.88671875" style="189" customWidth="1"/>
    <col min="8698" max="8698" width="15.6640625" style="189" bestFit="1" customWidth="1"/>
    <col min="8699" max="8699" width="13.5546875" style="189" customWidth="1"/>
    <col min="8700" max="8700" width="12.5546875" style="189" customWidth="1"/>
    <col min="8701" max="8703" width="11.88671875" style="189" customWidth="1"/>
    <col min="8704" max="8704" width="13.44140625" style="189" customWidth="1"/>
    <col min="8705" max="8705" width="10.33203125" style="189" customWidth="1"/>
    <col min="8706" max="8706" width="9.33203125" style="189" customWidth="1"/>
    <col min="8707" max="8707" width="10.44140625" style="189" customWidth="1"/>
    <col min="8708" max="8708" width="10.109375" style="189" customWidth="1"/>
    <col min="8709" max="8709" width="9.88671875" style="189" customWidth="1"/>
    <col min="8710" max="8710" width="9.6640625" style="189" customWidth="1"/>
    <col min="8711" max="8711" width="10.5546875" style="189" customWidth="1"/>
    <col min="8712" max="8712" width="9.88671875" style="189" customWidth="1"/>
    <col min="8713" max="8713" width="10.6640625" style="189" customWidth="1"/>
    <col min="8714" max="8714" width="11.109375" style="189" customWidth="1"/>
    <col min="8715" max="8715" width="10.109375" style="189" customWidth="1"/>
    <col min="8716" max="8716" width="9.88671875" style="189" customWidth="1"/>
    <col min="8717" max="8717" width="9.6640625" style="189" customWidth="1"/>
    <col min="8718" max="8718" width="11.44140625" style="189" bestFit="1" customWidth="1"/>
    <col min="8719" max="8719" width="10" style="189" customWidth="1"/>
    <col min="8720" max="8720" width="9.5546875" style="189" customWidth="1"/>
    <col min="8721" max="8721" width="11.109375" style="189" customWidth="1"/>
    <col min="8722" max="8722" width="22.6640625" style="189" bestFit="1" customWidth="1"/>
    <col min="8723" max="8948" width="5.88671875" style="189"/>
    <col min="8949" max="8949" width="14.5546875" style="189" customWidth="1"/>
    <col min="8950" max="8950" width="87.5546875" style="189" customWidth="1"/>
    <col min="8951" max="8952" width="10.88671875" style="189" customWidth="1"/>
    <col min="8953" max="8953" width="11.88671875" style="189" customWidth="1"/>
    <col min="8954" max="8954" width="15.6640625" style="189" bestFit="1" customWidth="1"/>
    <col min="8955" max="8955" width="13.5546875" style="189" customWidth="1"/>
    <col min="8956" max="8956" width="12.5546875" style="189" customWidth="1"/>
    <col min="8957" max="8959" width="11.88671875" style="189" customWidth="1"/>
    <col min="8960" max="8960" width="13.44140625" style="189" customWidth="1"/>
    <col min="8961" max="8961" width="10.33203125" style="189" customWidth="1"/>
    <col min="8962" max="8962" width="9.33203125" style="189" customWidth="1"/>
    <col min="8963" max="8963" width="10.44140625" style="189" customWidth="1"/>
    <col min="8964" max="8964" width="10.109375" style="189" customWidth="1"/>
    <col min="8965" max="8965" width="9.88671875" style="189" customWidth="1"/>
    <col min="8966" max="8966" width="9.6640625" style="189" customWidth="1"/>
    <col min="8967" max="8967" width="10.5546875" style="189" customWidth="1"/>
    <col min="8968" max="8968" width="9.88671875" style="189" customWidth="1"/>
    <col min="8969" max="8969" width="10.6640625" style="189" customWidth="1"/>
    <col min="8970" max="8970" width="11.109375" style="189" customWidth="1"/>
    <col min="8971" max="8971" width="10.109375" style="189" customWidth="1"/>
    <col min="8972" max="8972" width="9.88671875" style="189" customWidth="1"/>
    <col min="8973" max="8973" width="9.6640625" style="189" customWidth="1"/>
    <col min="8974" max="8974" width="11.44140625" style="189" bestFit="1" customWidth="1"/>
    <col min="8975" max="8975" width="10" style="189" customWidth="1"/>
    <col min="8976" max="8976" width="9.5546875" style="189" customWidth="1"/>
    <col min="8977" max="8977" width="11.109375" style="189" customWidth="1"/>
    <col min="8978" max="8978" width="22.6640625" style="189" bestFit="1" customWidth="1"/>
    <col min="8979" max="9204" width="5.88671875" style="189"/>
    <col min="9205" max="9205" width="14.5546875" style="189" customWidth="1"/>
    <col min="9206" max="9206" width="87.5546875" style="189" customWidth="1"/>
    <col min="9207" max="9208" width="10.88671875" style="189" customWidth="1"/>
    <col min="9209" max="9209" width="11.88671875" style="189" customWidth="1"/>
    <col min="9210" max="9210" width="15.6640625" style="189" bestFit="1" customWidth="1"/>
    <col min="9211" max="9211" width="13.5546875" style="189" customWidth="1"/>
    <col min="9212" max="9212" width="12.5546875" style="189" customWidth="1"/>
    <col min="9213" max="9215" width="11.88671875" style="189" customWidth="1"/>
    <col min="9216" max="9216" width="13.44140625" style="189" customWidth="1"/>
    <col min="9217" max="9217" width="10.33203125" style="189" customWidth="1"/>
    <col min="9218" max="9218" width="9.33203125" style="189" customWidth="1"/>
    <col min="9219" max="9219" width="10.44140625" style="189" customWidth="1"/>
    <col min="9220" max="9220" width="10.109375" style="189" customWidth="1"/>
    <col min="9221" max="9221" width="9.88671875" style="189" customWidth="1"/>
    <col min="9222" max="9222" width="9.6640625" style="189" customWidth="1"/>
    <col min="9223" max="9223" width="10.5546875" style="189" customWidth="1"/>
    <col min="9224" max="9224" width="9.88671875" style="189" customWidth="1"/>
    <col min="9225" max="9225" width="10.6640625" style="189" customWidth="1"/>
    <col min="9226" max="9226" width="11.109375" style="189" customWidth="1"/>
    <col min="9227" max="9227" width="10.109375" style="189" customWidth="1"/>
    <col min="9228" max="9228" width="9.88671875" style="189" customWidth="1"/>
    <col min="9229" max="9229" width="9.6640625" style="189" customWidth="1"/>
    <col min="9230" max="9230" width="11.44140625" style="189" bestFit="1" customWidth="1"/>
    <col min="9231" max="9231" width="10" style="189" customWidth="1"/>
    <col min="9232" max="9232" width="9.5546875" style="189" customWidth="1"/>
    <col min="9233" max="9233" width="11.109375" style="189" customWidth="1"/>
    <col min="9234" max="9234" width="22.6640625" style="189" bestFit="1" customWidth="1"/>
    <col min="9235" max="9460" width="5.88671875" style="189"/>
    <col min="9461" max="9461" width="14.5546875" style="189" customWidth="1"/>
    <col min="9462" max="9462" width="87.5546875" style="189" customWidth="1"/>
    <col min="9463" max="9464" width="10.88671875" style="189" customWidth="1"/>
    <col min="9465" max="9465" width="11.88671875" style="189" customWidth="1"/>
    <col min="9466" max="9466" width="15.6640625" style="189" bestFit="1" customWidth="1"/>
    <col min="9467" max="9467" width="13.5546875" style="189" customWidth="1"/>
    <col min="9468" max="9468" width="12.5546875" style="189" customWidth="1"/>
    <col min="9469" max="9471" width="11.88671875" style="189" customWidth="1"/>
    <col min="9472" max="9472" width="13.44140625" style="189" customWidth="1"/>
    <col min="9473" max="9473" width="10.33203125" style="189" customWidth="1"/>
    <col min="9474" max="9474" width="9.33203125" style="189" customWidth="1"/>
    <col min="9475" max="9475" width="10.44140625" style="189" customWidth="1"/>
    <col min="9476" max="9476" width="10.109375" style="189" customWidth="1"/>
    <col min="9477" max="9477" width="9.88671875" style="189" customWidth="1"/>
    <col min="9478" max="9478" width="9.6640625" style="189" customWidth="1"/>
    <col min="9479" max="9479" width="10.5546875" style="189" customWidth="1"/>
    <col min="9480" max="9480" width="9.88671875" style="189" customWidth="1"/>
    <col min="9481" max="9481" width="10.6640625" style="189" customWidth="1"/>
    <col min="9482" max="9482" width="11.109375" style="189" customWidth="1"/>
    <col min="9483" max="9483" width="10.109375" style="189" customWidth="1"/>
    <col min="9484" max="9484" width="9.88671875" style="189" customWidth="1"/>
    <col min="9485" max="9485" width="9.6640625" style="189" customWidth="1"/>
    <col min="9486" max="9486" width="11.44140625" style="189" bestFit="1" customWidth="1"/>
    <col min="9487" max="9487" width="10" style="189" customWidth="1"/>
    <col min="9488" max="9488" width="9.5546875" style="189" customWidth="1"/>
    <col min="9489" max="9489" width="11.109375" style="189" customWidth="1"/>
    <col min="9490" max="9490" width="22.6640625" style="189" bestFit="1" customWidth="1"/>
    <col min="9491" max="9716" width="5.88671875" style="189"/>
    <col min="9717" max="9717" width="14.5546875" style="189" customWidth="1"/>
    <col min="9718" max="9718" width="87.5546875" style="189" customWidth="1"/>
    <col min="9719" max="9720" width="10.88671875" style="189" customWidth="1"/>
    <col min="9721" max="9721" width="11.88671875" style="189" customWidth="1"/>
    <col min="9722" max="9722" width="15.6640625" style="189" bestFit="1" customWidth="1"/>
    <col min="9723" max="9723" width="13.5546875" style="189" customWidth="1"/>
    <col min="9724" max="9724" width="12.5546875" style="189" customWidth="1"/>
    <col min="9725" max="9727" width="11.88671875" style="189" customWidth="1"/>
    <col min="9728" max="9728" width="13.44140625" style="189" customWidth="1"/>
    <col min="9729" max="9729" width="10.33203125" style="189" customWidth="1"/>
    <col min="9730" max="9730" width="9.33203125" style="189" customWidth="1"/>
    <col min="9731" max="9731" width="10.44140625" style="189" customWidth="1"/>
    <col min="9732" max="9732" width="10.109375" style="189" customWidth="1"/>
    <col min="9733" max="9733" width="9.88671875" style="189" customWidth="1"/>
    <col min="9734" max="9734" width="9.6640625" style="189" customWidth="1"/>
    <col min="9735" max="9735" width="10.5546875" style="189" customWidth="1"/>
    <col min="9736" max="9736" width="9.88671875" style="189" customWidth="1"/>
    <col min="9737" max="9737" width="10.6640625" style="189" customWidth="1"/>
    <col min="9738" max="9738" width="11.109375" style="189" customWidth="1"/>
    <col min="9739" max="9739" width="10.109375" style="189" customWidth="1"/>
    <col min="9740" max="9740" width="9.88671875" style="189" customWidth="1"/>
    <col min="9741" max="9741" width="9.6640625" style="189" customWidth="1"/>
    <col min="9742" max="9742" width="11.44140625" style="189" bestFit="1" customWidth="1"/>
    <col min="9743" max="9743" width="10" style="189" customWidth="1"/>
    <col min="9744" max="9744" width="9.5546875" style="189" customWidth="1"/>
    <col min="9745" max="9745" width="11.109375" style="189" customWidth="1"/>
    <col min="9746" max="9746" width="22.6640625" style="189" bestFit="1" customWidth="1"/>
    <col min="9747" max="9972" width="5.88671875" style="189"/>
    <col min="9973" max="9973" width="14.5546875" style="189" customWidth="1"/>
    <col min="9974" max="9974" width="87.5546875" style="189" customWidth="1"/>
    <col min="9975" max="9976" width="10.88671875" style="189" customWidth="1"/>
    <col min="9977" max="9977" width="11.88671875" style="189" customWidth="1"/>
    <col min="9978" max="9978" width="15.6640625" style="189" bestFit="1" customWidth="1"/>
    <col min="9979" max="9979" width="13.5546875" style="189" customWidth="1"/>
    <col min="9980" max="9980" width="12.5546875" style="189" customWidth="1"/>
    <col min="9981" max="9983" width="11.88671875" style="189" customWidth="1"/>
    <col min="9984" max="9984" width="13.44140625" style="189" customWidth="1"/>
    <col min="9985" max="9985" width="10.33203125" style="189" customWidth="1"/>
    <col min="9986" max="9986" width="9.33203125" style="189" customWidth="1"/>
    <col min="9987" max="9987" width="10.44140625" style="189" customWidth="1"/>
    <col min="9988" max="9988" width="10.109375" style="189" customWidth="1"/>
    <col min="9989" max="9989" width="9.88671875" style="189" customWidth="1"/>
    <col min="9990" max="9990" width="9.6640625" style="189" customWidth="1"/>
    <col min="9991" max="9991" width="10.5546875" style="189" customWidth="1"/>
    <col min="9992" max="9992" width="9.88671875" style="189" customWidth="1"/>
    <col min="9993" max="9993" width="10.6640625" style="189" customWidth="1"/>
    <col min="9994" max="9994" width="11.109375" style="189" customWidth="1"/>
    <col min="9995" max="9995" width="10.109375" style="189" customWidth="1"/>
    <col min="9996" max="9996" width="9.88671875" style="189" customWidth="1"/>
    <col min="9997" max="9997" width="9.6640625" style="189" customWidth="1"/>
    <col min="9998" max="9998" width="11.44140625" style="189" bestFit="1" customWidth="1"/>
    <col min="9999" max="9999" width="10" style="189" customWidth="1"/>
    <col min="10000" max="10000" width="9.5546875" style="189" customWidth="1"/>
    <col min="10001" max="10001" width="11.109375" style="189" customWidth="1"/>
    <col min="10002" max="10002" width="22.6640625" style="189" bestFit="1" customWidth="1"/>
    <col min="10003" max="10228" width="5.88671875" style="189"/>
    <col min="10229" max="10229" width="14.5546875" style="189" customWidth="1"/>
    <col min="10230" max="10230" width="87.5546875" style="189" customWidth="1"/>
    <col min="10231" max="10232" width="10.88671875" style="189" customWidth="1"/>
    <col min="10233" max="10233" width="11.88671875" style="189" customWidth="1"/>
    <col min="10234" max="10234" width="15.6640625" style="189" bestFit="1" customWidth="1"/>
    <col min="10235" max="10235" width="13.5546875" style="189" customWidth="1"/>
    <col min="10236" max="10236" width="12.5546875" style="189" customWidth="1"/>
    <col min="10237" max="10239" width="11.88671875" style="189" customWidth="1"/>
    <col min="10240" max="10240" width="13.44140625" style="189" customWidth="1"/>
    <col min="10241" max="10241" width="10.33203125" style="189" customWidth="1"/>
    <col min="10242" max="10242" width="9.33203125" style="189" customWidth="1"/>
    <col min="10243" max="10243" width="10.44140625" style="189" customWidth="1"/>
    <col min="10244" max="10244" width="10.109375" style="189" customWidth="1"/>
    <col min="10245" max="10245" width="9.88671875" style="189" customWidth="1"/>
    <col min="10246" max="10246" width="9.6640625" style="189" customWidth="1"/>
    <col min="10247" max="10247" width="10.5546875" style="189" customWidth="1"/>
    <col min="10248" max="10248" width="9.88671875" style="189" customWidth="1"/>
    <col min="10249" max="10249" width="10.6640625" style="189" customWidth="1"/>
    <col min="10250" max="10250" width="11.109375" style="189" customWidth="1"/>
    <col min="10251" max="10251" width="10.109375" style="189" customWidth="1"/>
    <col min="10252" max="10252" width="9.88671875" style="189" customWidth="1"/>
    <col min="10253" max="10253" width="9.6640625" style="189" customWidth="1"/>
    <col min="10254" max="10254" width="11.44140625" style="189" bestFit="1" customWidth="1"/>
    <col min="10255" max="10255" width="10" style="189" customWidth="1"/>
    <col min="10256" max="10256" width="9.5546875" style="189" customWidth="1"/>
    <col min="10257" max="10257" width="11.109375" style="189" customWidth="1"/>
    <col min="10258" max="10258" width="22.6640625" style="189" bestFit="1" customWidth="1"/>
    <col min="10259" max="10484" width="5.88671875" style="189"/>
    <col min="10485" max="10485" width="14.5546875" style="189" customWidth="1"/>
    <col min="10486" max="10486" width="87.5546875" style="189" customWidth="1"/>
    <col min="10487" max="10488" width="10.88671875" style="189" customWidth="1"/>
    <col min="10489" max="10489" width="11.88671875" style="189" customWidth="1"/>
    <col min="10490" max="10490" width="15.6640625" style="189" bestFit="1" customWidth="1"/>
    <col min="10491" max="10491" width="13.5546875" style="189" customWidth="1"/>
    <col min="10492" max="10492" width="12.5546875" style="189" customWidth="1"/>
    <col min="10493" max="10495" width="11.88671875" style="189" customWidth="1"/>
    <col min="10496" max="10496" width="13.44140625" style="189" customWidth="1"/>
    <col min="10497" max="10497" width="10.33203125" style="189" customWidth="1"/>
    <col min="10498" max="10498" width="9.33203125" style="189" customWidth="1"/>
    <col min="10499" max="10499" width="10.44140625" style="189" customWidth="1"/>
    <col min="10500" max="10500" width="10.109375" style="189" customWidth="1"/>
    <col min="10501" max="10501" width="9.88671875" style="189" customWidth="1"/>
    <col min="10502" max="10502" width="9.6640625" style="189" customWidth="1"/>
    <col min="10503" max="10503" width="10.5546875" style="189" customWidth="1"/>
    <col min="10504" max="10504" width="9.88671875" style="189" customWidth="1"/>
    <col min="10505" max="10505" width="10.6640625" style="189" customWidth="1"/>
    <col min="10506" max="10506" width="11.109375" style="189" customWidth="1"/>
    <col min="10507" max="10507" width="10.109375" style="189" customWidth="1"/>
    <col min="10508" max="10508" width="9.88671875" style="189" customWidth="1"/>
    <col min="10509" max="10509" width="9.6640625" style="189" customWidth="1"/>
    <col min="10510" max="10510" width="11.44140625" style="189" bestFit="1" customWidth="1"/>
    <col min="10511" max="10511" width="10" style="189" customWidth="1"/>
    <col min="10512" max="10512" width="9.5546875" style="189" customWidth="1"/>
    <col min="10513" max="10513" width="11.109375" style="189" customWidth="1"/>
    <col min="10514" max="10514" width="22.6640625" style="189" bestFit="1" customWidth="1"/>
    <col min="10515" max="10740" width="5.88671875" style="189"/>
    <col min="10741" max="10741" width="14.5546875" style="189" customWidth="1"/>
    <col min="10742" max="10742" width="87.5546875" style="189" customWidth="1"/>
    <col min="10743" max="10744" width="10.88671875" style="189" customWidth="1"/>
    <col min="10745" max="10745" width="11.88671875" style="189" customWidth="1"/>
    <col min="10746" max="10746" width="15.6640625" style="189" bestFit="1" customWidth="1"/>
    <col min="10747" max="10747" width="13.5546875" style="189" customWidth="1"/>
    <col min="10748" max="10748" width="12.5546875" style="189" customWidth="1"/>
    <col min="10749" max="10751" width="11.88671875" style="189" customWidth="1"/>
    <col min="10752" max="10752" width="13.44140625" style="189" customWidth="1"/>
    <col min="10753" max="10753" width="10.33203125" style="189" customWidth="1"/>
    <col min="10754" max="10754" width="9.33203125" style="189" customWidth="1"/>
    <col min="10755" max="10755" width="10.44140625" style="189" customWidth="1"/>
    <col min="10756" max="10756" width="10.109375" style="189" customWidth="1"/>
    <col min="10757" max="10757" width="9.88671875" style="189" customWidth="1"/>
    <col min="10758" max="10758" width="9.6640625" style="189" customWidth="1"/>
    <col min="10759" max="10759" width="10.5546875" style="189" customWidth="1"/>
    <col min="10760" max="10760" width="9.88671875" style="189" customWidth="1"/>
    <col min="10761" max="10761" width="10.6640625" style="189" customWidth="1"/>
    <col min="10762" max="10762" width="11.109375" style="189" customWidth="1"/>
    <col min="10763" max="10763" width="10.109375" style="189" customWidth="1"/>
    <col min="10764" max="10764" width="9.88671875" style="189" customWidth="1"/>
    <col min="10765" max="10765" width="9.6640625" style="189" customWidth="1"/>
    <col min="10766" max="10766" width="11.44140625" style="189" bestFit="1" customWidth="1"/>
    <col min="10767" max="10767" width="10" style="189" customWidth="1"/>
    <col min="10768" max="10768" width="9.5546875" style="189" customWidth="1"/>
    <col min="10769" max="10769" width="11.109375" style="189" customWidth="1"/>
    <col min="10770" max="10770" width="22.6640625" style="189" bestFit="1" customWidth="1"/>
    <col min="10771" max="10996" width="5.88671875" style="189"/>
    <col min="10997" max="10997" width="14.5546875" style="189" customWidth="1"/>
    <col min="10998" max="10998" width="87.5546875" style="189" customWidth="1"/>
    <col min="10999" max="11000" width="10.88671875" style="189" customWidth="1"/>
    <col min="11001" max="11001" width="11.88671875" style="189" customWidth="1"/>
    <col min="11002" max="11002" width="15.6640625" style="189" bestFit="1" customWidth="1"/>
    <col min="11003" max="11003" width="13.5546875" style="189" customWidth="1"/>
    <col min="11004" max="11004" width="12.5546875" style="189" customWidth="1"/>
    <col min="11005" max="11007" width="11.88671875" style="189" customWidth="1"/>
    <col min="11008" max="11008" width="13.44140625" style="189" customWidth="1"/>
    <col min="11009" max="11009" width="10.33203125" style="189" customWidth="1"/>
    <col min="11010" max="11010" width="9.33203125" style="189" customWidth="1"/>
    <col min="11011" max="11011" width="10.44140625" style="189" customWidth="1"/>
    <col min="11012" max="11012" width="10.109375" style="189" customWidth="1"/>
    <col min="11013" max="11013" width="9.88671875" style="189" customWidth="1"/>
    <col min="11014" max="11014" width="9.6640625" style="189" customWidth="1"/>
    <col min="11015" max="11015" width="10.5546875" style="189" customWidth="1"/>
    <col min="11016" max="11016" width="9.88671875" style="189" customWidth="1"/>
    <col min="11017" max="11017" width="10.6640625" style="189" customWidth="1"/>
    <col min="11018" max="11018" width="11.109375" style="189" customWidth="1"/>
    <col min="11019" max="11019" width="10.109375" style="189" customWidth="1"/>
    <col min="11020" max="11020" width="9.88671875" style="189" customWidth="1"/>
    <col min="11021" max="11021" width="9.6640625" style="189" customWidth="1"/>
    <col min="11022" max="11022" width="11.44140625" style="189" bestFit="1" customWidth="1"/>
    <col min="11023" max="11023" width="10" style="189" customWidth="1"/>
    <col min="11024" max="11024" width="9.5546875" style="189" customWidth="1"/>
    <col min="11025" max="11025" width="11.109375" style="189" customWidth="1"/>
    <col min="11026" max="11026" width="22.6640625" style="189" bestFit="1" customWidth="1"/>
    <col min="11027" max="11252" width="5.88671875" style="189"/>
    <col min="11253" max="11253" width="14.5546875" style="189" customWidth="1"/>
    <col min="11254" max="11254" width="87.5546875" style="189" customWidth="1"/>
    <col min="11255" max="11256" width="10.88671875" style="189" customWidth="1"/>
    <col min="11257" max="11257" width="11.88671875" style="189" customWidth="1"/>
    <col min="11258" max="11258" width="15.6640625" style="189" bestFit="1" customWidth="1"/>
    <col min="11259" max="11259" width="13.5546875" style="189" customWidth="1"/>
    <col min="11260" max="11260" width="12.5546875" style="189" customWidth="1"/>
    <col min="11261" max="11263" width="11.88671875" style="189" customWidth="1"/>
    <col min="11264" max="11264" width="13.44140625" style="189" customWidth="1"/>
    <col min="11265" max="11265" width="10.33203125" style="189" customWidth="1"/>
    <col min="11266" max="11266" width="9.33203125" style="189" customWidth="1"/>
    <col min="11267" max="11267" width="10.44140625" style="189" customWidth="1"/>
    <col min="11268" max="11268" width="10.109375" style="189" customWidth="1"/>
    <col min="11269" max="11269" width="9.88671875" style="189" customWidth="1"/>
    <col min="11270" max="11270" width="9.6640625" style="189" customWidth="1"/>
    <col min="11271" max="11271" width="10.5546875" style="189" customWidth="1"/>
    <col min="11272" max="11272" width="9.88671875" style="189" customWidth="1"/>
    <col min="11273" max="11273" width="10.6640625" style="189" customWidth="1"/>
    <col min="11274" max="11274" width="11.109375" style="189" customWidth="1"/>
    <col min="11275" max="11275" width="10.109375" style="189" customWidth="1"/>
    <col min="11276" max="11276" width="9.88671875" style="189" customWidth="1"/>
    <col min="11277" max="11277" width="9.6640625" style="189" customWidth="1"/>
    <col min="11278" max="11278" width="11.44140625" style="189" bestFit="1" customWidth="1"/>
    <col min="11279" max="11279" width="10" style="189" customWidth="1"/>
    <col min="11280" max="11280" width="9.5546875" style="189" customWidth="1"/>
    <col min="11281" max="11281" width="11.109375" style="189" customWidth="1"/>
    <col min="11282" max="11282" width="22.6640625" style="189" bestFit="1" customWidth="1"/>
    <col min="11283" max="11508" width="5.88671875" style="189"/>
    <col min="11509" max="11509" width="14.5546875" style="189" customWidth="1"/>
    <col min="11510" max="11510" width="87.5546875" style="189" customWidth="1"/>
    <col min="11511" max="11512" width="10.88671875" style="189" customWidth="1"/>
    <col min="11513" max="11513" width="11.88671875" style="189" customWidth="1"/>
    <col min="11514" max="11514" width="15.6640625" style="189" bestFit="1" customWidth="1"/>
    <col min="11515" max="11515" width="13.5546875" style="189" customWidth="1"/>
    <col min="11516" max="11516" width="12.5546875" style="189" customWidth="1"/>
    <col min="11517" max="11519" width="11.88671875" style="189" customWidth="1"/>
    <col min="11520" max="11520" width="13.44140625" style="189" customWidth="1"/>
    <col min="11521" max="11521" width="10.33203125" style="189" customWidth="1"/>
    <col min="11522" max="11522" width="9.33203125" style="189" customWidth="1"/>
    <col min="11523" max="11523" width="10.44140625" style="189" customWidth="1"/>
    <col min="11524" max="11524" width="10.109375" style="189" customWidth="1"/>
    <col min="11525" max="11525" width="9.88671875" style="189" customWidth="1"/>
    <col min="11526" max="11526" width="9.6640625" style="189" customWidth="1"/>
    <col min="11527" max="11527" width="10.5546875" style="189" customWidth="1"/>
    <col min="11528" max="11528" width="9.88671875" style="189" customWidth="1"/>
    <col min="11529" max="11529" width="10.6640625" style="189" customWidth="1"/>
    <col min="11530" max="11530" width="11.109375" style="189" customWidth="1"/>
    <col min="11531" max="11531" width="10.109375" style="189" customWidth="1"/>
    <col min="11532" max="11532" width="9.88671875" style="189" customWidth="1"/>
    <col min="11533" max="11533" width="9.6640625" style="189" customWidth="1"/>
    <col min="11534" max="11534" width="11.44140625" style="189" bestFit="1" customWidth="1"/>
    <col min="11535" max="11535" width="10" style="189" customWidth="1"/>
    <col min="11536" max="11536" width="9.5546875" style="189" customWidth="1"/>
    <col min="11537" max="11537" width="11.109375" style="189" customWidth="1"/>
    <col min="11538" max="11538" width="22.6640625" style="189" bestFit="1" customWidth="1"/>
    <col min="11539" max="11764" width="5.88671875" style="189"/>
    <col min="11765" max="11765" width="14.5546875" style="189" customWidth="1"/>
    <col min="11766" max="11766" width="87.5546875" style="189" customWidth="1"/>
    <col min="11767" max="11768" width="10.88671875" style="189" customWidth="1"/>
    <col min="11769" max="11769" width="11.88671875" style="189" customWidth="1"/>
    <col min="11770" max="11770" width="15.6640625" style="189" bestFit="1" customWidth="1"/>
    <col min="11771" max="11771" width="13.5546875" style="189" customWidth="1"/>
    <col min="11772" max="11772" width="12.5546875" style="189" customWidth="1"/>
    <col min="11773" max="11775" width="11.88671875" style="189" customWidth="1"/>
    <col min="11776" max="11776" width="13.44140625" style="189" customWidth="1"/>
    <col min="11777" max="11777" width="10.33203125" style="189" customWidth="1"/>
    <col min="11778" max="11778" width="9.33203125" style="189" customWidth="1"/>
    <col min="11779" max="11779" width="10.44140625" style="189" customWidth="1"/>
    <col min="11780" max="11780" width="10.109375" style="189" customWidth="1"/>
    <col min="11781" max="11781" width="9.88671875" style="189" customWidth="1"/>
    <col min="11782" max="11782" width="9.6640625" style="189" customWidth="1"/>
    <col min="11783" max="11783" width="10.5546875" style="189" customWidth="1"/>
    <col min="11784" max="11784" width="9.88671875" style="189" customWidth="1"/>
    <col min="11785" max="11785" width="10.6640625" style="189" customWidth="1"/>
    <col min="11786" max="11786" width="11.109375" style="189" customWidth="1"/>
    <col min="11787" max="11787" width="10.109375" style="189" customWidth="1"/>
    <col min="11788" max="11788" width="9.88671875" style="189" customWidth="1"/>
    <col min="11789" max="11789" width="9.6640625" style="189" customWidth="1"/>
    <col min="11790" max="11790" width="11.44140625" style="189" bestFit="1" customWidth="1"/>
    <col min="11791" max="11791" width="10" style="189" customWidth="1"/>
    <col min="11792" max="11792" width="9.5546875" style="189" customWidth="1"/>
    <col min="11793" max="11793" width="11.109375" style="189" customWidth="1"/>
    <col min="11794" max="11794" width="22.6640625" style="189" bestFit="1" customWidth="1"/>
    <col min="11795" max="12020" width="5.88671875" style="189"/>
    <col min="12021" max="12021" width="14.5546875" style="189" customWidth="1"/>
    <col min="12022" max="12022" width="87.5546875" style="189" customWidth="1"/>
    <col min="12023" max="12024" width="10.88671875" style="189" customWidth="1"/>
    <col min="12025" max="12025" width="11.88671875" style="189" customWidth="1"/>
    <col min="12026" max="12026" width="15.6640625" style="189" bestFit="1" customWidth="1"/>
    <col min="12027" max="12027" width="13.5546875" style="189" customWidth="1"/>
    <col min="12028" max="12028" width="12.5546875" style="189" customWidth="1"/>
    <col min="12029" max="12031" width="11.88671875" style="189" customWidth="1"/>
    <col min="12032" max="12032" width="13.44140625" style="189" customWidth="1"/>
    <col min="12033" max="12033" width="10.33203125" style="189" customWidth="1"/>
    <col min="12034" max="12034" width="9.33203125" style="189" customWidth="1"/>
    <col min="12035" max="12035" width="10.44140625" style="189" customWidth="1"/>
    <col min="12036" max="12036" width="10.109375" style="189" customWidth="1"/>
    <col min="12037" max="12037" width="9.88671875" style="189" customWidth="1"/>
    <col min="12038" max="12038" width="9.6640625" style="189" customWidth="1"/>
    <col min="12039" max="12039" width="10.5546875" style="189" customWidth="1"/>
    <col min="12040" max="12040" width="9.88671875" style="189" customWidth="1"/>
    <col min="12041" max="12041" width="10.6640625" style="189" customWidth="1"/>
    <col min="12042" max="12042" width="11.109375" style="189" customWidth="1"/>
    <col min="12043" max="12043" width="10.109375" style="189" customWidth="1"/>
    <col min="12044" max="12044" width="9.88671875" style="189" customWidth="1"/>
    <col min="12045" max="12045" width="9.6640625" style="189" customWidth="1"/>
    <col min="12046" max="12046" width="11.44140625" style="189" bestFit="1" customWidth="1"/>
    <col min="12047" max="12047" width="10" style="189" customWidth="1"/>
    <col min="12048" max="12048" width="9.5546875" style="189" customWidth="1"/>
    <col min="12049" max="12049" width="11.109375" style="189" customWidth="1"/>
    <col min="12050" max="12050" width="22.6640625" style="189" bestFit="1" customWidth="1"/>
    <col min="12051" max="12276" width="5.88671875" style="189"/>
    <col min="12277" max="12277" width="14.5546875" style="189" customWidth="1"/>
    <col min="12278" max="12278" width="87.5546875" style="189" customWidth="1"/>
    <col min="12279" max="12280" width="10.88671875" style="189" customWidth="1"/>
    <col min="12281" max="12281" width="11.88671875" style="189" customWidth="1"/>
    <col min="12282" max="12282" width="15.6640625" style="189" bestFit="1" customWidth="1"/>
    <col min="12283" max="12283" width="13.5546875" style="189" customWidth="1"/>
    <col min="12284" max="12284" width="12.5546875" style="189" customWidth="1"/>
    <col min="12285" max="12287" width="11.88671875" style="189" customWidth="1"/>
    <col min="12288" max="12288" width="13.44140625" style="189" customWidth="1"/>
    <col min="12289" max="12289" width="10.33203125" style="189" customWidth="1"/>
    <col min="12290" max="12290" width="9.33203125" style="189" customWidth="1"/>
    <col min="12291" max="12291" width="10.44140625" style="189" customWidth="1"/>
    <col min="12292" max="12292" width="10.109375" style="189" customWidth="1"/>
    <col min="12293" max="12293" width="9.88671875" style="189" customWidth="1"/>
    <col min="12294" max="12294" width="9.6640625" style="189" customWidth="1"/>
    <col min="12295" max="12295" width="10.5546875" style="189" customWidth="1"/>
    <col min="12296" max="12296" width="9.88671875" style="189" customWidth="1"/>
    <col min="12297" max="12297" width="10.6640625" style="189" customWidth="1"/>
    <col min="12298" max="12298" width="11.109375" style="189" customWidth="1"/>
    <col min="12299" max="12299" width="10.109375" style="189" customWidth="1"/>
    <col min="12300" max="12300" width="9.88671875" style="189" customWidth="1"/>
    <col min="12301" max="12301" width="9.6640625" style="189" customWidth="1"/>
    <col min="12302" max="12302" width="11.44140625" style="189" bestFit="1" customWidth="1"/>
    <col min="12303" max="12303" width="10" style="189" customWidth="1"/>
    <col min="12304" max="12304" width="9.5546875" style="189" customWidth="1"/>
    <col min="12305" max="12305" width="11.109375" style="189" customWidth="1"/>
    <col min="12306" max="12306" width="22.6640625" style="189" bestFit="1" customWidth="1"/>
    <col min="12307" max="12532" width="5.88671875" style="189"/>
    <col min="12533" max="12533" width="14.5546875" style="189" customWidth="1"/>
    <col min="12534" max="12534" width="87.5546875" style="189" customWidth="1"/>
    <col min="12535" max="12536" width="10.88671875" style="189" customWidth="1"/>
    <col min="12537" max="12537" width="11.88671875" style="189" customWidth="1"/>
    <col min="12538" max="12538" width="15.6640625" style="189" bestFit="1" customWidth="1"/>
    <col min="12539" max="12539" width="13.5546875" style="189" customWidth="1"/>
    <col min="12540" max="12540" width="12.5546875" style="189" customWidth="1"/>
    <col min="12541" max="12543" width="11.88671875" style="189" customWidth="1"/>
    <col min="12544" max="12544" width="13.44140625" style="189" customWidth="1"/>
    <col min="12545" max="12545" width="10.33203125" style="189" customWidth="1"/>
    <col min="12546" max="12546" width="9.33203125" style="189" customWidth="1"/>
    <col min="12547" max="12547" width="10.44140625" style="189" customWidth="1"/>
    <col min="12548" max="12548" width="10.109375" style="189" customWidth="1"/>
    <col min="12549" max="12549" width="9.88671875" style="189" customWidth="1"/>
    <col min="12550" max="12550" width="9.6640625" style="189" customWidth="1"/>
    <col min="12551" max="12551" width="10.5546875" style="189" customWidth="1"/>
    <col min="12552" max="12552" width="9.88671875" style="189" customWidth="1"/>
    <col min="12553" max="12553" width="10.6640625" style="189" customWidth="1"/>
    <col min="12554" max="12554" width="11.109375" style="189" customWidth="1"/>
    <col min="12555" max="12555" width="10.109375" style="189" customWidth="1"/>
    <col min="12556" max="12556" width="9.88671875" style="189" customWidth="1"/>
    <col min="12557" max="12557" width="9.6640625" style="189" customWidth="1"/>
    <col min="12558" max="12558" width="11.44140625" style="189" bestFit="1" customWidth="1"/>
    <col min="12559" max="12559" width="10" style="189" customWidth="1"/>
    <col min="12560" max="12560" width="9.5546875" style="189" customWidth="1"/>
    <col min="12561" max="12561" width="11.109375" style="189" customWidth="1"/>
    <col min="12562" max="12562" width="22.6640625" style="189" bestFit="1" customWidth="1"/>
    <col min="12563" max="12788" width="5.88671875" style="189"/>
    <col min="12789" max="12789" width="14.5546875" style="189" customWidth="1"/>
    <col min="12790" max="12790" width="87.5546875" style="189" customWidth="1"/>
    <col min="12791" max="12792" width="10.88671875" style="189" customWidth="1"/>
    <col min="12793" max="12793" width="11.88671875" style="189" customWidth="1"/>
    <col min="12794" max="12794" width="15.6640625" style="189" bestFit="1" customWidth="1"/>
    <col min="12795" max="12795" width="13.5546875" style="189" customWidth="1"/>
    <col min="12796" max="12796" width="12.5546875" style="189" customWidth="1"/>
    <col min="12797" max="12799" width="11.88671875" style="189" customWidth="1"/>
    <col min="12800" max="12800" width="13.44140625" style="189" customWidth="1"/>
    <col min="12801" max="12801" width="10.33203125" style="189" customWidth="1"/>
    <col min="12802" max="12802" width="9.33203125" style="189" customWidth="1"/>
    <col min="12803" max="12803" width="10.44140625" style="189" customWidth="1"/>
    <col min="12804" max="12804" width="10.109375" style="189" customWidth="1"/>
    <col min="12805" max="12805" width="9.88671875" style="189" customWidth="1"/>
    <col min="12806" max="12806" width="9.6640625" style="189" customWidth="1"/>
    <col min="12807" max="12807" width="10.5546875" style="189" customWidth="1"/>
    <col min="12808" max="12808" width="9.88671875" style="189" customWidth="1"/>
    <col min="12809" max="12809" width="10.6640625" style="189" customWidth="1"/>
    <col min="12810" max="12810" width="11.109375" style="189" customWidth="1"/>
    <col min="12811" max="12811" width="10.109375" style="189" customWidth="1"/>
    <col min="12812" max="12812" width="9.88671875" style="189" customWidth="1"/>
    <col min="12813" max="12813" width="9.6640625" style="189" customWidth="1"/>
    <col min="12814" max="12814" width="11.44140625" style="189" bestFit="1" customWidth="1"/>
    <col min="12815" max="12815" width="10" style="189" customWidth="1"/>
    <col min="12816" max="12816" width="9.5546875" style="189" customWidth="1"/>
    <col min="12817" max="12817" width="11.109375" style="189" customWidth="1"/>
    <col min="12818" max="12818" width="22.6640625" style="189" bestFit="1" customWidth="1"/>
    <col min="12819" max="13044" width="5.88671875" style="189"/>
    <col min="13045" max="13045" width="14.5546875" style="189" customWidth="1"/>
    <col min="13046" max="13046" width="87.5546875" style="189" customWidth="1"/>
    <col min="13047" max="13048" width="10.88671875" style="189" customWidth="1"/>
    <col min="13049" max="13049" width="11.88671875" style="189" customWidth="1"/>
    <col min="13050" max="13050" width="15.6640625" style="189" bestFit="1" customWidth="1"/>
    <col min="13051" max="13051" width="13.5546875" style="189" customWidth="1"/>
    <col min="13052" max="13052" width="12.5546875" style="189" customWidth="1"/>
    <col min="13053" max="13055" width="11.88671875" style="189" customWidth="1"/>
    <col min="13056" max="13056" width="13.44140625" style="189" customWidth="1"/>
    <col min="13057" max="13057" width="10.33203125" style="189" customWidth="1"/>
    <col min="13058" max="13058" width="9.33203125" style="189" customWidth="1"/>
    <col min="13059" max="13059" width="10.44140625" style="189" customWidth="1"/>
    <col min="13060" max="13060" width="10.109375" style="189" customWidth="1"/>
    <col min="13061" max="13061" width="9.88671875" style="189" customWidth="1"/>
    <col min="13062" max="13062" width="9.6640625" style="189" customWidth="1"/>
    <col min="13063" max="13063" width="10.5546875" style="189" customWidth="1"/>
    <col min="13064" max="13064" width="9.88671875" style="189" customWidth="1"/>
    <col min="13065" max="13065" width="10.6640625" style="189" customWidth="1"/>
    <col min="13066" max="13066" width="11.109375" style="189" customWidth="1"/>
    <col min="13067" max="13067" width="10.109375" style="189" customWidth="1"/>
    <col min="13068" max="13068" width="9.88671875" style="189" customWidth="1"/>
    <col min="13069" max="13069" width="9.6640625" style="189" customWidth="1"/>
    <col min="13070" max="13070" width="11.44140625" style="189" bestFit="1" customWidth="1"/>
    <col min="13071" max="13071" width="10" style="189" customWidth="1"/>
    <col min="13072" max="13072" width="9.5546875" style="189" customWidth="1"/>
    <col min="13073" max="13073" width="11.109375" style="189" customWidth="1"/>
    <col min="13074" max="13074" width="22.6640625" style="189" bestFit="1" customWidth="1"/>
    <col min="13075" max="13300" width="5.88671875" style="189"/>
    <col min="13301" max="13301" width="14.5546875" style="189" customWidth="1"/>
    <col min="13302" max="13302" width="87.5546875" style="189" customWidth="1"/>
    <col min="13303" max="13304" width="10.88671875" style="189" customWidth="1"/>
    <col min="13305" max="13305" width="11.88671875" style="189" customWidth="1"/>
    <col min="13306" max="13306" width="15.6640625" style="189" bestFit="1" customWidth="1"/>
    <col min="13307" max="13307" width="13.5546875" style="189" customWidth="1"/>
    <col min="13308" max="13308" width="12.5546875" style="189" customWidth="1"/>
    <col min="13309" max="13311" width="11.88671875" style="189" customWidth="1"/>
    <col min="13312" max="13312" width="13.44140625" style="189" customWidth="1"/>
    <col min="13313" max="13313" width="10.33203125" style="189" customWidth="1"/>
    <col min="13314" max="13314" width="9.33203125" style="189" customWidth="1"/>
    <col min="13315" max="13315" width="10.44140625" style="189" customWidth="1"/>
    <col min="13316" max="13316" width="10.109375" style="189" customWidth="1"/>
    <col min="13317" max="13317" width="9.88671875" style="189" customWidth="1"/>
    <col min="13318" max="13318" width="9.6640625" style="189" customWidth="1"/>
    <col min="13319" max="13319" width="10.5546875" style="189" customWidth="1"/>
    <col min="13320" max="13320" width="9.88671875" style="189" customWidth="1"/>
    <col min="13321" max="13321" width="10.6640625" style="189" customWidth="1"/>
    <col min="13322" max="13322" width="11.109375" style="189" customWidth="1"/>
    <col min="13323" max="13323" width="10.109375" style="189" customWidth="1"/>
    <col min="13324" max="13324" width="9.88671875" style="189" customWidth="1"/>
    <col min="13325" max="13325" width="9.6640625" style="189" customWidth="1"/>
    <col min="13326" max="13326" width="11.44140625" style="189" bestFit="1" customWidth="1"/>
    <col min="13327" max="13327" width="10" style="189" customWidth="1"/>
    <col min="13328" max="13328" width="9.5546875" style="189" customWidth="1"/>
    <col min="13329" max="13329" width="11.109375" style="189" customWidth="1"/>
    <col min="13330" max="13330" width="22.6640625" style="189" bestFit="1" customWidth="1"/>
    <col min="13331" max="13556" width="5.88671875" style="189"/>
    <col min="13557" max="13557" width="14.5546875" style="189" customWidth="1"/>
    <col min="13558" max="13558" width="87.5546875" style="189" customWidth="1"/>
    <col min="13559" max="13560" width="10.88671875" style="189" customWidth="1"/>
    <col min="13561" max="13561" width="11.88671875" style="189" customWidth="1"/>
    <col min="13562" max="13562" width="15.6640625" style="189" bestFit="1" customWidth="1"/>
    <col min="13563" max="13563" width="13.5546875" style="189" customWidth="1"/>
    <col min="13564" max="13564" width="12.5546875" style="189" customWidth="1"/>
    <col min="13565" max="13567" width="11.88671875" style="189" customWidth="1"/>
    <col min="13568" max="13568" width="13.44140625" style="189" customWidth="1"/>
    <col min="13569" max="13569" width="10.33203125" style="189" customWidth="1"/>
    <col min="13570" max="13570" width="9.33203125" style="189" customWidth="1"/>
    <col min="13571" max="13571" width="10.44140625" style="189" customWidth="1"/>
    <col min="13572" max="13572" width="10.109375" style="189" customWidth="1"/>
    <col min="13573" max="13573" width="9.88671875" style="189" customWidth="1"/>
    <col min="13574" max="13574" width="9.6640625" style="189" customWidth="1"/>
    <col min="13575" max="13575" width="10.5546875" style="189" customWidth="1"/>
    <col min="13576" max="13576" width="9.88671875" style="189" customWidth="1"/>
    <col min="13577" max="13577" width="10.6640625" style="189" customWidth="1"/>
    <col min="13578" max="13578" width="11.109375" style="189" customWidth="1"/>
    <col min="13579" max="13579" width="10.109375" style="189" customWidth="1"/>
    <col min="13580" max="13580" width="9.88671875" style="189" customWidth="1"/>
    <col min="13581" max="13581" width="9.6640625" style="189" customWidth="1"/>
    <col min="13582" max="13582" width="11.44140625" style="189" bestFit="1" customWidth="1"/>
    <col min="13583" max="13583" width="10" style="189" customWidth="1"/>
    <col min="13584" max="13584" width="9.5546875" style="189" customWidth="1"/>
    <col min="13585" max="13585" width="11.109375" style="189" customWidth="1"/>
    <col min="13586" max="13586" width="22.6640625" style="189" bestFit="1" customWidth="1"/>
    <col min="13587" max="13812" width="5.88671875" style="189"/>
    <col min="13813" max="13813" width="14.5546875" style="189" customWidth="1"/>
    <col min="13814" max="13814" width="87.5546875" style="189" customWidth="1"/>
    <col min="13815" max="13816" width="10.88671875" style="189" customWidth="1"/>
    <col min="13817" max="13817" width="11.88671875" style="189" customWidth="1"/>
    <col min="13818" max="13818" width="15.6640625" style="189" bestFit="1" customWidth="1"/>
    <col min="13819" max="13819" width="13.5546875" style="189" customWidth="1"/>
    <col min="13820" max="13820" width="12.5546875" style="189" customWidth="1"/>
    <col min="13821" max="13823" width="11.88671875" style="189" customWidth="1"/>
    <col min="13824" max="13824" width="13.44140625" style="189" customWidth="1"/>
    <col min="13825" max="13825" width="10.33203125" style="189" customWidth="1"/>
    <col min="13826" max="13826" width="9.33203125" style="189" customWidth="1"/>
    <col min="13827" max="13827" width="10.44140625" style="189" customWidth="1"/>
    <col min="13828" max="13828" width="10.109375" style="189" customWidth="1"/>
    <col min="13829" max="13829" width="9.88671875" style="189" customWidth="1"/>
    <col min="13830" max="13830" width="9.6640625" style="189" customWidth="1"/>
    <col min="13831" max="13831" width="10.5546875" style="189" customWidth="1"/>
    <col min="13832" max="13832" width="9.88671875" style="189" customWidth="1"/>
    <col min="13833" max="13833" width="10.6640625" style="189" customWidth="1"/>
    <col min="13834" max="13834" width="11.109375" style="189" customWidth="1"/>
    <col min="13835" max="13835" width="10.109375" style="189" customWidth="1"/>
    <col min="13836" max="13836" width="9.88671875" style="189" customWidth="1"/>
    <col min="13837" max="13837" width="9.6640625" style="189" customWidth="1"/>
    <col min="13838" max="13838" width="11.44140625" style="189" bestFit="1" customWidth="1"/>
    <col min="13839" max="13839" width="10" style="189" customWidth="1"/>
    <col min="13840" max="13840" width="9.5546875" style="189" customWidth="1"/>
    <col min="13841" max="13841" width="11.109375" style="189" customWidth="1"/>
    <col min="13842" max="13842" width="22.6640625" style="189" bestFit="1" customWidth="1"/>
    <col min="13843" max="14068" width="5.88671875" style="189"/>
    <col min="14069" max="14069" width="14.5546875" style="189" customWidth="1"/>
    <col min="14070" max="14070" width="87.5546875" style="189" customWidth="1"/>
    <col min="14071" max="14072" width="10.88671875" style="189" customWidth="1"/>
    <col min="14073" max="14073" width="11.88671875" style="189" customWidth="1"/>
    <col min="14074" max="14074" width="15.6640625" style="189" bestFit="1" customWidth="1"/>
    <col min="14075" max="14075" width="13.5546875" style="189" customWidth="1"/>
    <col min="14076" max="14076" width="12.5546875" style="189" customWidth="1"/>
    <col min="14077" max="14079" width="11.88671875" style="189" customWidth="1"/>
    <col min="14080" max="14080" width="13.44140625" style="189" customWidth="1"/>
    <col min="14081" max="14081" width="10.33203125" style="189" customWidth="1"/>
    <col min="14082" max="14082" width="9.33203125" style="189" customWidth="1"/>
    <col min="14083" max="14083" width="10.44140625" style="189" customWidth="1"/>
    <col min="14084" max="14084" width="10.109375" style="189" customWidth="1"/>
    <col min="14085" max="14085" width="9.88671875" style="189" customWidth="1"/>
    <col min="14086" max="14086" width="9.6640625" style="189" customWidth="1"/>
    <col min="14087" max="14087" width="10.5546875" style="189" customWidth="1"/>
    <col min="14088" max="14088" width="9.88671875" style="189" customWidth="1"/>
    <col min="14089" max="14089" width="10.6640625" style="189" customWidth="1"/>
    <col min="14090" max="14090" width="11.109375" style="189" customWidth="1"/>
    <col min="14091" max="14091" width="10.109375" style="189" customWidth="1"/>
    <col min="14092" max="14092" width="9.88671875" style="189" customWidth="1"/>
    <col min="14093" max="14093" width="9.6640625" style="189" customWidth="1"/>
    <col min="14094" max="14094" width="11.44140625" style="189" bestFit="1" customWidth="1"/>
    <col min="14095" max="14095" width="10" style="189" customWidth="1"/>
    <col min="14096" max="14096" width="9.5546875" style="189" customWidth="1"/>
    <col min="14097" max="14097" width="11.109375" style="189" customWidth="1"/>
    <col min="14098" max="14098" width="22.6640625" style="189" bestFit="1" customWidth="1"/>
    <col min="14099" max="14324" width="5.88671875" style="189"/>
    <col min="14325" max="14325" width="14.5546875" style="189" customWidth="1"/>
    <col min="14326" max="14326" width="87.5546875" style="189" customWidth="1"/>
    <col min="14327" max="14328" width="10.88671875" style="189" customWidth="1"/>
    <col min="14329" max="14329" width="11.88671875" style="189" customWidth="1"/>
    <col min="14330" max="14330" width="15.6640625" style="189" bestFit="1" customWidth="1"/>
    <col min="14331" max="14331" width="13.5546875" style="189" customWidth="1"/>
    <col min="14332" max="14332" width="12.5546875" style="189" customWidth="1"/>
    <col min="14333" max="14335" width="11.88671875" style="189" customWidth="1"/>
    <col min="14336" max="14336" width="13.44140625" style="189" customWidth="1"/>
    <col min="14337" max="14337" width="10.33203125" style="189" customWidth="1"/>
    <col min="14338" max="14338" width="9.33203125" style="189" customWidth="1"/>
    <col min="14339" max="14339" width="10.44140625" style="189" customWidth="1"/>
    <col min="14340" max="14340" width="10.109375" style="189" customWidth="1"/>
    <col min="14341" max="14341" width="9.88671875" style="189" customWidth="1"/>
    <col min="14342" max="14342" width="9.6640625" style="189" customWidth="1"/>
    <col min="14343" max="14343" width="10.5546875" style="189" customWidth="1"/>
    <col min="14344" max="14344" width="9.88671875" style="189" customWidth="1"/>
    <col min="14345" max="14345" width="10.6640625" style="189" customWidth="1"/>
    <col min="14346" max="14346" width="11.109375" style="189" customWidth="1"/>
    <col min="14347" max="14347" width="10.109375" style="189" customWidth="1"/>
    <col min="14348" max="14348" width="9.88671875" style="189" customWidth="1"/>
    <col min="14349" max="14349" width="9.6640625" style="189" customWidth="1"/>
    <col min="14350" max="14350" width="11.44140625" style="189" bestFit="1" customWidth="1"/>
    <col min="14351" max="14351" width="10" style="189" customWidth="1"/>
    <col min="14352" max="14352" width="9.5546875" style="189" customWidth="1"/>
    <col min="14353" max="14353" width="11.109375" style="189" customWidth="1"/>
    <col min="14354" max="14354" width="22.6640625" style="189" bestFit="1" customWidth="1"/>
    <col min="14355" max="14580" width="5.88671875" style="189"/>
    <col min="14581" max="14581" width="14.5546875" style="189" customWidth="1"/>
    <col min="14582" max="14582" width="87.5546875" style="189" customWidth="1"/>
    <col min="14583" max="14584" width="10.88671875" style="189" customWidth="1"/>
    <col min="14585" max="14585" width="11.88671875" style="189" customWidth="1"/>
    <col min="14586" max="14586" width="15.6640625" style="189" bestFit="1" customWidth="1"/>
    <col min="14587" max="14587" width="13.5546875" style="189" customWidth="1"/>
    <col min="14588" max="14588" width="12.5546875" style="189" customWidth="1"/>
    <col min="14589" max="14591" width="11.88671875" style="189" customWidth="1"/>
    <col min="14592" max="14592" width="13.44140625" style="189" customWidth="1"/>
    <col min="14593" max="14593" width="10.33203125" style="189" customWidth="1"/>
    <col min="14594" max="14594" width="9.33203125" style="189" customWidth="1"/>
    <col min="14595" max="14595" width="10.44140625" style="189" customWidth="1"/>
    <col min="14596" max="14596" width="10.109375" style="189" customWidth="1"/>
    <col min="14597" max="14597" width="9.88671875" style="189" customWidth="1"/>
    <col min="14598" max="14598" width="9.6640625" style="189" customWidth="1"/>
    <col min="14599" max="14599" width="10.5546875" style="189" customWidth="1"/>
    <col min="14600" max="14600" width="9.88671875" style="189" customWidth="1"/>
    <col min="14601" max="14601" width="10.6640625" style="189" customWidth="1"/>
    <col min="14602" max="14602" width="11.109375" style="189" customWidth="1"/>
    <col min="14603" max="14603" width="10.109375" style="189" customWidth="1"/>
    <col min="14604" max="14604" width="9.88671875" style="189" customWidth="1"/>
    <col min="14605" max="14605" width="9.6640625" style="189" customWidth="1"/>
    <col min="14606" max="14606" width="11.44140625" style="189" bestFit="1" customWidth="1"/>
    <col min="14607" max="14607" width="10" style="189" customWidth="1"/>
    <col min="14608" max="14608" width="9.5546875" style="189" customWidth="1"/>
    <col min="14609" max="14609" width="11.109375" style="189" customWidth="1"/>
    <col min="14610" max="14610" width="22.6640625" style="189" bestFit="1" customWidth="1"/>
    <col min="14611" max="14836" width="5.88671875" style="189"/>
    <col min="14837" max="14837" width="14.5546875" style="189" customWidth="1"/>
    <col min="14838" max="14838" width="87.5546875" style="189" customWidth="1"/>
    <col min="14839" max="14840" width="10.88671875" style="189" customWidth="1"/>
    <col min="14841" max="14841" width="11.88671875" style="189" customWidth="1"/>
    <col min="14842" max="14842" width="15.6640625" style="189" bestFit="1" customWidth="1"/>
    <col min="14843" max="14843" width="13.5546875" style="189" customWidth="1"/>
    <col min="14844" max="14844" width="12.5546875" style="189" customWidth="1"/>
    <col min="14845" max="14847" width="11.88671875" style="189" customWidth="1"/>
    <col min="14848" max="14848" width="13.44140625" style="189" customWidth="1"/>
    <col min="14849" max="14849" width="10.33203125" style="189" customWidth="1"/>
    <col min="14850" max="14850" width="9.33203125" style="189" customWidth="1"/>
    <col min="14851" max="14851" width="10.44140625" style="189" customWidth="1"/>
    <col min="14852" max="14852" width="10.109375" style="189" customWidth="1"/>
    <col min="14853" max="14853" width="9.88671875" style="189" customWidth="1"/>
    <col min="14854" max="14854" width="9.6640625" style="189" customWidth="1"/>
    <col min="14855" max="14855" width="10.5546875" style="189" customWidth="1"/>
    <col min="14856" max="14856" width="9.88671875" style="189" customWidth="1"/>
    <col min="14857" max="14857" width="10.6640625" style="189" customWidth="1"/>
    <col min="14858" max="14858" width="11.109375" style="189" customWidth="1"/>
    <col min="14859" max="14859" width="10.109375" style="189" customWidth="1"/>
    <col min="14860" max="14860" width="9.88671875" style="189" customWidth="1"/>
    <col min="14861" max="14861" width="9.6640625" style="189" customWidth="1"/>
    <col min="14862" max="14862" width="11.44140625" style="189" bestFit="1" customWidth="1"/>
    <col min="14863" max="14863" width="10" style="189" customWidth="1"/>
    <col min="14864" max="14864" width="9.5546875" style="189" customWidth="1"/>
    <col min="14865" max="14865" width="11.109375" style="189" customWidth="1"/>
    <col min="14866" max="14866" width="22.6640625" style="189" bestFit="1" customWidth="1"/>
    <col min="14867" max="15092" width="5.88671875" style="189"/>
    <col min="15093" max="15093" width="14.5546875" style="189" customWidth="1"/>
    <col min="15094" max="15094" width="87.5546875" style="189" customWidth="1"/>
    <col min="15095" max="15096" width="10.88671875" style="189" customWidth="1"/>
    <col min="15097" max="15097" width="11.88671875" style="189" customWidth="1"/>
    <col min="15098" max="15098" width="15.6640625" style="189" bestFit="1" customWidth="1"/>
    <col min="15099" max="15099" width="13.5546875" style="189" customWidth="1"/>
    <col min="15100" max="15100" width="12.5546875" style="189" customWidth="1"/>
    <col min="15101" max="15103" width="11.88671875" style="189" customWidth="1"/>
    <col min="15104" max="15104" width="13.44140625" style="189" customWidth="1"/>
    <col min="15105" max="15105" width="10.33203125" style="189" customWidth="1"/>
    <col min="15106" max="15106" width="9.33203125" style="189" customWidth="1"/>
    <col min="15107" max="15107" width="10.44140625" style="189" customWidth="1"/>
    <col min="15108" max="15108" width="10.109375" style="189" customWidth="1"/>
    <col min="15109" max="15109" width="9.88671875" style="189" customWidth="1"/>
    <col min="15110" max="15110" width="9.6640625" style="189" customWidth="1"/>
    <col min="15111" max="15111" width="10.5546875" style="189" customWidth="1"/>
    <col min="15112" max="15112" width="9.88671875" style="189" customWidth="1"/>
    <col min="15113" max="15113" width="10.6640625" style="189" customWidth="1"/>
    <col min="15114" max="15114" width="11.109375" style="189" customWidth="1"/>
    <col min="15115" max="15115" width="10.109375" style="189" customWidth="1"/>
    <col min="15116" max="15116" width="9.88671875" style="189" customWidth="1"/>
    <col min="15117" max="15117" width="9.6640625" style="189" customWidth="1"/>
    <col min="15118" max="15118" width="11.44140625" style="189" bestFit="1" customWidth="1"/>
    <col min="15119" max="15119" width="10" style="189" customWidth="1"/>
    <col min="15120" max="15120" width="9.5546875" style="189" customWidth="1"/>
    <col min="15121" max="15121" width="11.109375" style="189" customWidth="1"/>
    <col min="15122" max="15122" width="22.6640625" style="189" bestFit="1" customWidth="1"/>
    <col min="15123" max="15348" width="5.88671875" style="189"/>
    <col min="15349" max="15349" width="14.5546875" style="189" customWidth="1"/>
    <col min="15350" max="15350" width="87.5546875" style="189" customWidth="1"/>
    <col min="15351" max="15352" width="10.88671875" style="189" customWidth="1"/>
    <col min="15353" max="15353" width="11.88671875" style="189" customWidth="1"/>
    <col min="15354" max="15354" width="15.6640625" style="189" bestFit="1" customWidth="1"/>
    <col min="15355" max="15355" width="13.5546875" style="189" customWidth="1"/>
    <col min="15356" max="15356" width="12.5546875" style="189" customWidth="1"/>
    <col min="15357" max="15359" width="11.88671875" style="189" customWidth="1"/>
    <col min="15360" max="15360" width="13.44140625" style="189" customWidth="1"/>
    <col min="15361" max="15361" width="10.33203125" style="189" customWidth="1"/>
    <col min="15362" max="15362" width="9.33203125" style="189" customWidth="1"/>
    <col min="15363" max="15363" width="10.44140625" style="189" customWidth="1"/>
    <col min="15364" max="15364" width="10.109375" style="189" customWidth="1"/>
    <col min="15365" max="15365" width="9.88671875" style="189" customWidth="1"/>
    <col min="15366" max="15366" width="9.6640625" style="189" customWidth="1"/>
    <col min="15367" max="15367" width="10.5546875" style="189" customWidth="1"/>
    <col min="15368" max="15368" width="9.88671875" style="189" customWidth="1"/>
    <col min="15369" max="15369" width="10.6640625" style="189" customWidth="1"/>
    <col min="15370" max="15370" width="11.109375" style="189" customWidth="1"/>
    <col min="15371" max="15371" width="10.109375" style="189" customWidth="1"/>
    <col min="15372" max="15372" width="9.88671875" style="189" customWidth="1"/>
    <col min="15373" max="15373" width="9.6640625" style="189" customWidth="1"/>
    <col min="15374" max="15374" width="11.44140625" style="189" bestFit="1" customWidth="1"/>
    <col min="15375" max="15375" width="10" style="189" customWidth="1"/>
    <col min="15376" max="15376" width="9.5546875" style="189" customWidth="1"/>
    <col min="15377" max="15377" width="11.109375" style="189" customWidth="1"/>
    <col min="15378" max="15378" width="22.6640625" style="189" bestFit="1" customWidth="1"/>
    <col min="15379" max="15604" width="5.88671875" style="189"/>
    <col min="15605" max="15605" width="14.5546875" style="189" customWidth="1"/>
    <col min="15606" max="15606" width="87.5546875" style="189" customWidth="1"/>
    <col min="15607" max="15608" width="10.88671875" style="189" customWidth="1"/>
    <col min="15609" max="15609" width="11.88671875" style="189" customWidth="1"/>
    <col min="15610" max="15610" width="15.6640625" style="189" bestFit="1" customWidth="1"/>
    <col min="15611" max="15611" width="13.5546875" style="189" customWidth="1"/>
    <col min="15612" max="15612" width="12.5546875" style="189" customWidth="1"/>
    <col min="15613" max="15615" width="11.88671875" style="189" customWidth="1"/>
    <col min="15616" max="15616" width="13.44140625" style="189" customWidth="1"/>
    <col min="15617" max="15617" width="10.33203125" style="189" customWidth="1"/>
    <col min="15618" max="15618" width="9.33203125" style="189" customWidth="1"/>
    <col min="15619" max="15619" width="10.44140625" style="189" customWidth="1"/>
    <col min="15620" max="15620" width="10.109375" style="189" customWidth="1"/>
    <col min="15621" max="15621" width="9.88671875" style="189" customWidth="1"/>
    <col min="15622" max="15622" width="9.6640625" style="189" customWidth="1"/>
    <col min="15623" max="15623" width="10.5546875" style="189" customWidth="1"/>
    <col min="15624" max="15624" width="9.88671875" style="189" customWidth="1"/>
    <col min="15625" max="15625" width="10.6640625" style="189" customWidth="1"/>
    <col min="15626" max="15626" width="11.109375" style="189" customWidth="1"/>
    <col min="15627" max="15627" width="10.109375" style="189" customWidth="1"/>
    <col min="15628" max="15628" width="9.88671875" style="189" customWidth="1"/>
    <col min="15629" max="15629" width="9.6640625" style="189" customWidth="1"/>
    <col min="15630" max="15630" width="11.44140625" style="189" bestFit="1" customWidth="1"/>
    <col min="15631" max="15631" width="10" style="189" customWidth="1"/>
    <col min="15632" max="15632" width="9.5546875" style="189" customWidth="1"/>
    <col min="15633" max="15633" width="11.109375" style="189" customWidth="1"/>
    <col min="15634" max="15634" width="22.6640625" style="189" bestFit="1" customWidth="1"/>
    <col min="15635" max="15860" width="5.88671875" style="189"/>
    <col min="15861" max="15861" width="14.5546875" style="189" customWidth="1"/>
    <col min="15862" max="15862" width="87.5546875" style="189" customWidth="1"/>
    <col min="15863" max="15864" width="10.88671875" style="189" customWidth="1"/>
    <col min="15865" max="15865" width="11.88671875" style="189" customWidth="1"/>
    <col min="15866" max="15866" width="15.6640625" style="189" bestFit="1" customWidth="1"/>
    <col min="15867" max="15867" width="13.5546875" style="189" customWidth="1"/>
    <col min="15868" max="15868" width="12.5546875" style="189" customWidth="1"/>
    <col min="15869" max="15871" width="11.88671875" style="189" customWidth="1"/>
    <col min="15872" max="15872" width="13.44140625" style="189" customWidth="1"/>
    <col min="15873" max="15873" width="10.33203125" style="189" customWidth="1"/>
    <col min="15874" max="15874" width="9.33203125" style="189" customWidth="1"/>
    <col min="15875" max="15875" width="10.44140625" style="189" customWidth="1"/>
    <col min="15876" max="15876" width="10.109375" style="189" customWidth="1"/>
    <col min="15877" max="15877" width="9.88671875" style="189" customWidth="1"/>
    <col min="15878" max="15878" width="9.6640625" style="189" customWidth="1"/>
    <col min="15879" max="15879" width="10.5546875" style="189" customWidth="1"/>
    <col min="15880" max="15880" width="9.88671875" style="189" customWidth="1"/>
    <col min="15881" max="15881" width="10.6640625" style="189" customWidth="1"/>
    <col min="15882" max="15882" width="11.109375" style="189" customWidth="1"/>
    <col min="15883" max="15883" width="10.109375" style="189" customWidth="1"/>
    <col min="15884" max="15884" width="9.88671875" style="189" customWidth="1"/>
    <col min="15885" max="15885" width="9.6640625" style="189" customWidth="1"/>
    <col min="15886" max="15886" width="11.44140625" style="189" bestFit="1" customWidth="1"/>
    <col min="15887" max="15887" width="10" style="189" customWidth="1"/>
    <col min="15888" max="15888" width="9.5546875" style="189" customWidth="1"/>
    <col min="15889" max="15889" width="11.109375" style="189" customWidth="1"/>
    <col min="15890" max="15890" width="22.6640625" style="189" bestFit="1" customWidth="1"/>
    <col min="15891" max="16116" width="5.88671875" style="189"/>
    <col min="16117" max="16117" width="14.5546875" style="189" customWidth="1"/>
    <col min="16118" max="16118" width="87.5546875" style="189" customWidth="1"/>
    <col min="16119" max="16120" width="10.88671875" style="189" customWidth="1"/>
    <col min="16121" max="16121" width="11.88671875" style="189" customWidth="1"/>
    <col min="16122" max="16122" width="15.6640625" style="189" bestFit="1" customWidth="1"/>
    <col min="16123" max="16123" width="13.5546875" style="189" customWidth="1"/>
    <col min="16124" max="16124" width="12.5546875" style="189" customWidth="1"/>
    <col min="16125" max="16127" width="11.88671875" style="189" customWidth="1"/>
    <col min="16128" max="16128" width="13.44140625" style="189" customWidth="1"/>
    <col min="16129" max="16129" width="10.33203125" style="189" customWidth="1"/>
    <col min="16130" max="16130" width="9.33203125" style="189" customWidth="1"/>
    <col min="16131" max="16131" width="10.44140625" style="189" customWidth="1"/>
    <col min="16132" max="16132" width="10.109375" style="189" customWidth="1"/>
    <col min="16133" max="16133" width="9.88671875" style="189" customWidth="1"/>
    <col min="16134" max="16134" width="9.6640625" style="189" customWidth="1"/>
    <col min="16135" max="16135" width="10.5546875" style="189" customWidth="1"/>
    <col min="16136" max="16136" width="9.88671875" style="189" customWidth="1"/>
    <col min="16137" max="16137" width="10.6640625" style="189" customWidth="1"/>
    <col min="16138" max="16138" width="11.109375" style="189" customWidth="1"/>
    <col min="16139" max="16139" width="10.109375" style="189" customWidth="1"/>
    <col min="16140" max="16140" width="9.88671875" style="189" customWidth="1"/>
    <col min="16141" max="16141" width="9.6640625" style="189" customWidth="1"/>
    <col min="16142" max="16142" width="11.44140625" style="189" bestFit="1" customWidth="1"/>
    <col min="16143" max="16143" width="10" style="189" customWidth="1"/>
    <col min="16144" max="16144" width="9.5546875" style="189" customWidth="1"/>
    <col min="16145" max="16145" width="11.109375" style="189" customWidth="1"/>
    <col min="16146" max="16146" width="22.6640625" style="189" bestFit="1" customWidth="1"/>
    <col min="16147" max="16384" width="5.88671875" style="189"/>
  </cols>
  <sheetData>
    <row r="1" spans="1:18" ht="28.2">
      <c r="A1" s="42"/>
      <c r="B1" s="43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2"/>
    </row>
    <row r="2" spans="1:18" ht="27.75" customHeight="1">
      <c r="A2" s="672" t="s">
        <v>367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</row>
    <row r="3" spans="1:18" s="190" customFormat="1" ht="27.75" customHeight="1" thickBot="1">
      <c r="A3" s="44"/>
      <c r="B3" s="45"/>
      <c r="C3" s="45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ht="78.75" customHeight="1" thickBot="1">
      <c r="A4" s="673" t="s">
        <v>114</v>
      </c>
      <c r="B4" s="676" t="s">
        <v>176</v>
      </c>
      <c r="C4" s="679" t="s">
        <v>24</v>
      </c>
      <c r="D4" s="680"/>
      <c r="E4" s="681"/>
      <c r="F4" s="670" t="s">
        <v>177</v>
      </c>
      <c r="G4" s="679" t="s">
        <v>179</v>
      </c>
      <c r="H4" s="682"/>
      <c r="I4" s="682"/>
      <c r="J4" s="682"/>
      <c r="K4" s="682"/>
      <c r="L4" s="683"/>
      <c r="M4" s="684" t="s">
        <v>296</v>
      </c>
      <c r="N4" s="685"/>
      <c r="O4" s="685"/>
      <c r="P4" s="685"/>
      <c r="Q4" s="655" t="s">
        <v>178</v>
      </c>
    </row>
    <row r="5" spans="1:18" ht="33.75" customHeight="1" thickBot="1">
      <c r="A5" s="674"/>
      <c r="B5" s="677"/>
      <c r="C5" s="655" t="s">
        <v>154</v>
      </c>
      <c r="D5" s="655" t="s">
        <v>155</v>
      </c>
      <c r="E5" s="670" t="s">
        <v>168</v>
      </c>
      <c r="F5" s="656"/>
      <c r="G5" s="670" t="s">
        <v>181</v>
      </c>
      <c r="H5" s="687" t="s">
        <v>162</v>
      </c>
      <c r="I5" s="682"/>
      <c r="J5" s="682"/>
      <c r="K5" s="683"/>
      <c r="L5" s="670" t="s">
        <v>180</v>
      </c>
      <c r="M5" s="652" t="s">
        <v>26</v>
      </c>
      <c r="N5" s="653"/>
      <c r="O5" s="653"/>
      <c r="P5" s="654"/>
      <c r="Q5" s="656"/>
    </row>
    <row r="6" spans="1:18" ht="31.5" customHeight="1">
      <c r="A6" s="674"/>
      <c r="B6" s="677"/>
      <c r="C6" s="656"/>
      <c r="D6" s="656"/>
      <c r="E6" s="656"/>
      <c r="F6" s="656"/>
      <c r="G6" s="656"/>
      <c r="H6" s="655" t="s">
        <v>158</v>
      </c>
      <c r="I6" s="658" t="s">
        <v>163</v>
      </c>
      <c r="J6" s="659"/>
      <c r="K6" s="660"/>
      <c r="L6" s="656"/>
      <c r="M6" s="689" t="s">
        <v>349</v>
      </c>
      <c r="N6" s="690"/>
      <c r="O6" s="689" t="s">
        <v>350</v>
      </c>
      <c r="P6" s="690"/>
      <c r="Q6" s="656"/>
    </row>
    <row r="7" spans="1:18" ht="31.5" customHeight="1" thickBot="1">
      <c r="A7" s="674"/>
      <c r="B7" s="677"/>
      <c r="C7" s="656"/>
      <c r="D7" s="656"/>
      <c r="E7" s="656"/>
      <c r="F7" s="656"/>
      <c r="G7" s="656"/>
      <c r="H7" s="656"/>
      <c r="I7" s="661"/>
      <c r="J7" s="662"/>
      <c r="K7" s="663"/>
      <c r="L7" s="656"/>
      <c r="M7" s="691"/>
      <c r="N7" s="692"/>
      <c r="O7" s="691"/>
      <c r="P7" s="692"/>
      <c r="Q7" s="656"/>
    </row>
    <row r="8" spans="1:18" ht="30" customHeight="1" thickBot="1">
      <c r="A8" s="674"/>
      <c r="B8" s="677"/>
      <c r="C8" s="656"/>
      <c r="D8" s="656"/>
      <c r="E8" s="656"/>
      <c r="F8" s="656"/>
      <c r="G8" s="656"/>
      <c r="H8" s="656"/>
      <c r="I8" s="655" t="s">
        <v>159</v>
      </c>
      <c r="J8" s="667" t="s">
        <v>161</v>
      </c>
      <c r="K8" s="670" t="s">
        <v>160</v>
      </c>
      <c r="L8" s="656"/>
      <c r="M8" s="652" t="s">
        <v>297</v>
      </c>
      <c r="N8" s="653"/>
      <c r="O8" s="653"/>
      <c r="P8" s="654"/>
      <c r="Q8" s="656"/>
    </row>
    <row r="9" spans="1:18" ht="33" customHeight="1" thickBot="1">
      <c r="A9" s="674"/>
      <c r="B9" s="677"/>
      <c r="C9" s="656"/>
      <c r="D9" s="656"/>
      <c r="E9" s="656"/>
      <c r="F9" s="656"/>
      <c r="G9" s="656"/>
      <c r="H9" s="656"/>
      <c r="I9" s="656"/>
      <c r="J9" s="668"/>
      <c r="K9" s="656"/>
      <c r="L9" s="656"/>
      <c r="M9" s="648">
        <v>10</v>
      </c>
      <c r="N9" s="688"/>
      <c r="O9" s="688"/>
      <c r="P9" s="649"/>
      <c r="Q9" s="656"/>
    </row>
    <row r="10" spans="1:18" ht="111.75" customHeight="1" thickBot="1">
      <c r="A10" s="675"/>
      <c r="B10" s="678"/>
      <c r="C10" s="657"/>
      <c r="D10" s="657"/>
      <c r="E10" s="657"/>
      <c r="F10" s="657"/>
      <c r="G10" s="657"/>
      <c r="H10" s="657"/>
      <c r="I10" s="657"/>
      <c r="J10" s="669"/>
      <c r="K10" s="657"/>
      <c r="L10" s="657"/>
      <c r="M10" s="46" t="s">
        <v>51</v>
      </c>
      <c r="N10" s="46" t="s">
        <v>52</v>
      </c>
      <c r="O10" s="46" t="s">
        <v>51</v>
      </c>
      <c r="P10" s="46" t="s">
        <v>52</v>
      </c>
      <c r="Q10" s="657"/>
    </row>
    <row r="11" spans="1:18" s="192" customFormat="1" ht="50.1" customHeight="1" thickBot="1">
      <c r="A11" s="453">
        <v>2</v>
      </c>
      <c r="B11" s="454" t="s">
        <v>367</v>
      </c>
      <c r="C11" s="455"/>
      <c r="D11" s="455"/>
      <c r="E11" s="456"/>
      <c r="F11" s="457">
        <f>План_НП!F28</f>
        <v>16</v>
      </c>
      <c r="G11" s="458">
        <f>План_НП!G28</f>
        <v>480</v>
      </c>
      <c r="H11" s="457">
        <f>План_НП!H28</f>
        <v>160</v>
      </c>
      <c r="I11" s="457"/>
      <c r="J11" s="457"/>
      <c r="K11" s="457"/>
      <c r="L11" s="457">
        <f>План_НП!L28</f>
        <v>320</v>
      </c>
      <c r="M11" s="457">
        <f>План_НП!Q28</f>
        <v>8</v>
      </c>
      <c r="N11" s="457">
        <f>План_НП!R28</f>
        <v>8</v>
      </c>
      <c r="O11" s="457">
        <f>План_НП!S28</f>
        <v>8</v>
      </c>
      <c r="P11" s="457">
        <f>План_НП!T28</f>
        <v>8</v>
      </c>
      <c r="Q11" s="450"/>
      <c r="R11" s="50"/>
    </row>
    <row r="12" spans="1:18" s="192" customFormat="1" ht="56.4">
      <c r="A12" s="459" t="s">
        <v>56</v>
      </c>
      <c r="B12" s="460" t="s">
        <v>433</v>
      </c>
      <c r="C12" s="461"/>
      <c r="D12" s="461"/>
      <c r="E12" s="462"/>
      <c r="F12" s="463">
        <f>План_НП!F29</f>
        <v>8</v>
      </c>
      <c r="G12" s="464">
        <f>План_НП!G29</f>
        <v>240</v>
      </c>
      <c r="H12" s="463">
        <f>План_НП!H29</f>
        <v>80</v>
      </c>
      <c r="I12" s="463"/>
      <c r="J12" s="463"/>
      <c r="K12" s="463"/>
      <c r="L12" s="463">
        <f>План_НП!L29</f>
        <v>160</v>
      </c>
      <c r="M12" s="463">
        <f>План_НП!Q29</f>
        <v>8</v>
      </c>
      <c r="N12" s="463">
        <f>План_НП!R29</f>
        <v>8</v>
      </c>
      <c r="O12" s="463"/>
      <c r="P12" s="463"/>
      <c r="Q12" s="476"/>
      <c r="R12" s="50"/>
    </row>
    <row r="13" spans="1:18" s="192" customFormat="1" ht="84" customHeight="1">
      <c r="A13" s="413" t="s">
        <v>299</v>
      </c>
      <c r="B13" s="477" t="s">
        <v>449</v>
      </c>
      <c r="C13" s="433" t="s">
        <v>131</v>
      </c>
      <c r="D13" s="433"/>
      <c r="E13" s="433" t="s">
        <v>42</v>
      </c>
      <c r="F13" s="99">
        <v>4</v>
      </c>
      <c r="G13" s="100">
        <f t="shared" ref="G13" si="0">F13*30</f>
        <v>120</v>
      </c>
      <c r="H13" s="99">
        <f>(M13)*10</f>
        <v>40</v>
      </c>
      <c r="I13" s="438">
        <v>20</v>
      </c>
      <c r="J13" s="439"/>
      <c r="K13" s="440">
        <v>20</v>
      </c>
      <c r="L13" s="99">
        <f>IF(H13=I13+J13+K13,G13-H13,"!ОШИБКА!")</f>
        <v>80</v>
      </c>
      <c r="M13" s="106">
        <v>4</v>
      </c>
      <c r="N13" s="106">
        <v>4</v>
      </c>
      <c r="O13" s="106"/>
      <c r="P13" s="106"/>
      <c r="Q13" s="445">
        <v>208</v>
      </c>
      <c r="R13" s="50"/>
    </row>
    <row r="14" spans="1:18" s="192" customFormat="1" ht="88.95" customHeight="1">
      <c r="A14" s="413" t="s">
        <v>300</v>
      </c>
      <c r="B14" s="477" t="s">
        <v>466</v>
      </c>
      <c r="C14" s="433" t="s">
        <v>131</v>
      </c>
      <c r="D14" s="433"/>
      <c r="E14" s="433" t="s">
        <v>42</v>
      </c>
      <c r="F14" s="99">
        <v>4</v>
      </c>
      <c r="G14" s="100">
        <f>F14*30</f>
        <v>120</v>
      </c>
      <c r="H14" s="99">
        <f>(M14)*10</f>
        <v>40</v>
      </c>
      <c r="I14" s="438">
        <v>20</v>
      </c>
      <c r="J14" s="439"/>
      <c r="K14" s="440">
        <v>20</v>
      </c>
      <c r="L14" s="99">
        <f t="shared" ref="L14:L43" si="1">IF(H14=I14+J14+K14,G14-H14,"!ОШИБКА!")</f>
        <v>80</v>
      </c>
      <c r="M14" s="106">
        <v>4</v>
      </c>
      <c r="N14" s="106">
        <v>4</v>
      </c>
      <c r="O14" s="106"/>
      <c r="P14" s="106"/>
      <c r="Q14" s="445">
        <v>208</v>
      </c>
      <c r="R14" s="50"/>
    </row>
    <row r="15" spans="1:18" s="192" customFormat="1" ht="109.95" customHeight="1">
      <c r="A15" s="413" t="s">
        <v>301</v>
      </c>
      <c r="B15" s="477" t="s">
        <v>467</v>
      </c>
      <c r="C15" s="433" t="s">
        <v>131</v>
      </c>
      <c r="D15" s="433"/>
      <c r="E15" s="433" t="s">
        <v>42</v>
      </c>
      <c r="F15" s="99">
        <v>4</v>
      </c>
      <c r="G15" s="100">
        <f t="shared" ref="G15:G62" si="2">F15*30</f>
        <v>120</v>
      </c>
      <c r="H15" s="99">
        <f t="shared" ref="H15:H62" si="3">(M15)*10</f>
        <v>40</v>
      </c>
      <c r="I15" s="438">
        <v>20</v>
      </c>
      <c r="J15" s="439"/>
      <c r="K15" s="440">
        <v>20</v>
      </c>
      <c r="L15" s="99">
        <f t="shared" si="1"/>
        <v>80</v>
      </c>
      <c r="M15" s="106">
        <v>4</v>
      </c>
      <c r="N15" s="106">
        <v>4</v>
      </c>
      <c r="O15" s="106"/>
      <c r="P15" s="106"/>
      <c r="Q15" s="445">
        <v>305</v>
      </c>
      <c r="R15" s="50"/>
    </row>
    <row r="16" spans="1:18" s="192" customFormat="1" ht="97.95" customHeight="1">
      <c r="A16" s="413" t="s">
        <v>302</v>
      </c>
      <c r="B16" s="477" t="s">
        <v>450</v>
      </c>
      <c r="C16" s="433" t="s">
        <v>131</v>
      </c>
      <c r="D16" s="433"/>
      <c r="E16" s="433" t="s">
        <v>42</v>
      </c>
      <c r="F16" s="99">
        <v>4</v>
      </c>
      <c r="G16" s="100">
        <f t="shared" si="2"/>
        <v>120</v>
      </c>
      <c r="H16" s="99">
        <f t="shared" si="3"/>
        <v>40</v>
      </c>
      <c r="I16" s="438">
        <v>20</v>
      </c>
      <c r="J16" s="439"/>
      <c r="K16" s="440">
        <v>20</v>
      </c>
      <c r="L16" s="99">
        <f t="shared" si="1"/>
        <v>80</v>
      </c>
      <c r="M16" s="106">
        <v>4</v>
      </c>
      <c r="N16" s="106">
        <v>4</v>
      </c>
      <c r="O16" s="106"/>
      <c r="P16" s="106"/>
      <c r="Q16" s="445">
        <v>305</v>
      </c>
      <c r="R16" s="50"/>
    </row>
    <row r="17" spans="1:27" s="192" customFormat="1" ht="102.6" customHeight="1">
      <c r="A17" s="413" t="s">
        <v>303</v>
      </c>
      <c r="B17" s="477" t="s">
        <v>468</v>
      </c>
      <c r="C17" s="433" t="s">
        <v>131</v>
      </c>
      <c r="D17" s="433"/>
      <c r="E17" s="433" t="s">
        <v>42</v>
      </c>
      <c r="F17" s="99">
        <v>4</v>
      </c>
      <c r="G17" s="100">
        <f t="shared" si="2"/>
        <v>120</v>
      </c>
      <c r="H17" s="99">
        <f t="shared" si="3"/>
        <v>40</v>
      </c>
      <c r="I17" s="438">
        <v>20</v>
      </c>
      <c r="J17" s="439"/>
      <c r="K17" s="440">
        <v>20</v>
      </c>
      <c r="L17" s="99">
        <f t="shared" si="1"/>
        <v>80</v>
      </c>
      <c r="M17" s="106">
        <v>4</v>
      </c>
      <c r="N17" s="106">
        <v>4</v>
      </c>
      <c r="O17" s="106"/>
      <c r="P17" s="106"/>
      <c r="Q17" s="445">
        <v>305</v>
      </c>
      <c r="R17" s="50"/>
    </row>
    <row r="18" spans="1:27" s="192" customFormat="1" ht="100.95" customHeight="1">
      <c r="A18" s="413" t="s">
        <v>304</v>
      </c>
      <c r="B18" s="477" t="s">
        <v>451</v>
      </c>
      <c r="C18" s="433" t="s">
        <v>131</v>
      </c>
      <c r="D18" s="433"/>
      <c r="E18" s="433" t="s">
        <v>42</v>
      </c>
      <c r="F18" s="99">
        <v>4</v>
      </c>
      <c r="G18" s="100">
        <f t="shared" si="2"/>
        <v>120</v>
      </c>
      <c r="H18" s="99">
        <f t="shared" si="3"/>
        <v>40</v>
      </c>
      <c r="I18" s="438">
        <v>20</v>
      </c>
      <c r="J18" s="439"/>
      <c r="K18" s="440">
        <v>20</v>
      </c>
      <c r="L18" s="99">
        <f t="shared" si="1"/>
        <v>80</v>
      </c>
      <c r="M18" s="106">
        <v>4</v>
      </c>
      <c r="N18" s="106">
        <v>4</v>
      </c>
      <c r="O18" s="106"/>
      <c r="P18" s="106"/>
      <c r="Q18" s="445">
        <v>305</v>
      </c>
      <c r="R18" s="50"/>
    </row>
    <row r="19" spans="1:27" s="192" customFormat="1" ht="103.95" customHeight="1">
      <c r="A19" s="413" t="s">
        <v>305</v>
      </c>
      <c r="B19" s="477" t="s">
        <v>469</v>
      </c>
      <c r="C19" s="433" t="s">
        <v>131</v>
      </c>
      <c r="D19" s="433"/>
      <c r="E19" s="433" t="s">
        <v>42</v>
      </c>
      <c r="F19" s="99">
        <v>4</v>
      </c>
      <c r="G19" s="100">
        <f t="shared" si="2"/>
        <v>120</v>
      </c>
      <c r="H19" s="99">
        <f t="shared" si="3"/>
        <v>40</v>
      </c>
      <c r="I19" s="438">
        <v>20</v>
      </c>
      <c r="J19" s="439"/>
      <c r="K19" s="440">
        <v>20</v>
      </c>
      <c r="L19" s="99">
        <f t="shared" si="1"/>
        <v>80</v>
      </c>
      <c r="M19" s="106">
        <v>4</v>
      </c>
      <c r="N19" s="106">
        <v>4</v>
      </c>
      <c r="O19" s="106"/>
      <c r="P19" s="106"/>
      <c r="Q19" s="445">
        <v>305</v>
      </c>
      <c r="R19" s="50"/>
    </row>
    <row r="20" spans="1:27" s="192" customFormat="1" ht="109.95" customHeight="1" thickBot="1">
      <c r="A20" s="427" t="s">
        <v>306</v>
      </c>
      <c r="B20" s="483" t="s">
        <v>452</v>
      </c>
      <c r="C20" s="434" t="s">
        <v>131</v>
      </c>
      <c r="D20" s="434"/>
      <c r="E20" s="434" t="s">
        <v>42</v>
      </c>
      <c r="F20" s="428">
        <v>4</v>
      </c>
      <c r="G20" s="429">
        <f t="shared" si="2"/>
        <v>120</v>
      </c>
      <c r="H20" s="428">
        <f t="shared" si="3"/>
        <v>40</v>
      </c>
      <c r="I20" s="441">
        <v>20</v>
      </c>
      <c r="J20" s="442"/>
      <c r="K20" s="443">
        <v>20</v>
      </c>
      <c r="L20" s="428">
        <f>IF(H20=I20+J20+K20,G20-H20,"!ОШИБКА!")</f>
        <v>80</v>
      </c>
      <c r="M20" s="490">
        <v>4</v>
      </c>
      <c r="N20" s="490">
        <v>4</v>
      </c>
      <c r="O20" s="490"/>
      <c r="P20" s="490"/>
      <c r="Q20" s="446">
        <v>305</v>
      </c>
      <c r="R20" s="50"/>
    </row>
    <row r="21" spans="1:27" s="192" customFormat="1" ht="50.1" hidden="1" customHeight="1">
      <c r="A21" s="91" t="s">
        <v>307</v>
      </c>
      <c r="B21" s="484"/>
      <c r="C21" s="485"/>
      <c r="D21" s="485"/>
      <c r="E21" s="485"/>
      <c r="F21" s="101">
        <v>4</v>
      </c>
      <c r="G21" s="102">
        <f t="shared" si="2"/>
        <v>120</v>
      </c>
      <c r="H21" s="101">
        <f t="shared" si="3"/>
        <v>40</v>
      </c>
      <c r="I21" s="486"/>
      <c r="J21" s="487"/>
      <c r="K21" s="488"/>
      <c r="L21" s="101" t="str">
        <f t="shared" si="1"/>
        <v>!ОШИБКА!</v>
      </c>
      <c r="M21" s="195">
        <v>4</v>
      </c>
      <c r="N21" s="195">
        <v>4</v>
      </c>
      <c r="O21" s="195"/>
      <c r="P21" s="195"/>
      <c r="Q21" s="489"/>
      <c r="R21" s="50"/>
    </row>
    <row r="22" spans="1:27" s="192" customFormat="1" ht="50.1" hidden="1" customHeight="1">
      <c r="A22" s="413" t="s">
        <v>308</v>
      </c>
      <c r="B22" s="477"/>
      <c r="C22" s="433"/>
      <c r="D22" s="433"/>
      <c r="E22" s="433"/>
      <c r="F22" s="99">
        <v>4</v>
      </c>
      <c r="G22" s="100">
        <f t="shared" si="2"/>
        <v>120</v>
      </c>
      <c r="H22" s="99">
        <f t="shared" si="3"/>
        <v>40</v>
      </c>
      <c r="I22" s="438"/>
      <c r="J22" s="439"/>
      <c r="K22" s="440"/>
      <c r="L22" s="99" t="str">
        <f t="shared" si="1"/>
        <v>!ОШИБКА!</v>
      </c>
      <c r="M22" s="106">
        <v>4</v>
      </c>
      <c r="N22" s="106">
        <v>4</v>
      </c>
      <c r="O22" s="106"/>
      <c r="P22" s="106"/>
      <c r="Q22" s="445"/>
      <c r="R22" s="50"/>
      <c r="AA22" s="192" t="s">
        <v>185</v>
      </c>
    </row>
    <row r="23" spans="1:27" s="192" customFormat="1" ht="50.1" hidden="1" customHeight="1">
      <c r="A23" s="413" t="s">
        <v>309</v>
      </c>
      <c r="B23" s="477"/>
      <c r="C23" s="433"/>
      <c r="D23" s="433"/>
      <c r="E23" s="433"/>
      <c r="F23" s="99">
        <v>4</v>
      </c>
      <c r="G23" s="100">
        <f t="shared" si="2"/>
        <v>120</v>
      </c>
      <c r="H23" s="99">
        <f t="shared" si="3"/>
        <v>40</v>
      </c>
      <c r="I23" s="438"/>
      <c r="J23" s="439"/>
      <c r="K23" s="440"/>
      <c r="L23" s="99" t="str">
        <f t="shared" si="1"/>
        <v>!ОШИБКА!</v>
      </c>
      <c r="M23" s="106">
        <v>4</v>
      </c>
      <c r="N23" s="106">
        <v>4</v>
      </c>
      <c r="O23" s="106"/>
      <c r="P23" s="106"/>
      <c r="Q23" s="445"/>
      <c r="R23" s="50"/>
    </row>
    <row r="24" spans="1:27" s="192" customFormat="1" ht="50.1" hidden="1" customHeight="1">
      <c r="A24" s="413" t="s">
        <v>310</v>
      </c>
      <c r="B24" s="477"/>
      <c r="C24" s="433"/>
      <c r="D24" s="433"/>
      <c r="E24" s="433"/>
      <c r="F24" s="99">
        <v>4</v>
      </c>
      <c r="G24" s="100">
        <f t="shared" si="2"/>
        <v>120</v>
      </c>
      <c r="H24" s="99">
        <f t="shared" si="3"/>
        <v>40</v>
      </c>
      <c r="I24" s="438"/>
      <c r="J24" s="439"/>
      <c r="K24" s="440"/>
      <c r="L24" s="99" t="str">
        <f t="shared" si="1"/>
        <v>!ОШИБКА!</v>
      </c>
      <c r="M24" s="106">
        <v>4</v>
      </c>
      <c r="N24" s="106">
        <v>4</v>
      </c>
      <c r="O24" s="106"/>
      <c r="P24" s="106"/>
      <c r="Q24" s="445"/>
      <c r="R24" s="50"/>
    </row>
    <row r="25" spans="1:27" s="192" customFormat="1" ht="50.1" hidden="1" customHeight="1">
      <c r="A25" s="413" t="s">
        <v>311</v>
      </c>
      <c r="B25" s="477"/>
      <c r="C25" s="433"/>
      <c r="D25" s="433"/>
      <c r="E25" s="433"/>
      <c r="F25" s="99">
        <v>4</v>
      </c>
      <c r="G25" s="100">
        <f t="shared" si="2"/>
        <v>120</v>
      </c>
      <c r="H25" s="99">
        <f t="shared" si="3"/>
        <v>40</v>
      </c>
      <c r="I25" s="438"/>
      <c r="J25" s="439"/>
      <c r="K25" s="440"/>
      <c r="L25" s="99" t="str">
        <f t="shared" si="1"/>
        <v>!ОШИБКА!</v>
      </c>
      <c r="M25" s="106">
        <v>4</v>
      </c>
      <c r="N25" s="106">
        <v>4</v>
      </c>
      <c r="O25" s="106"/>
      <c r="P25" s="106"/>
      <c r="Q25" s="445"/>
      <c r="R25" s="50"/>
    </row>
    <row r="26" spans="1:27" s="192" customFormat="1" ht="50.1" hidden="1" customHeight="1">
      <c r="A26" s="413" t="s">
        <v>312</v>
      </c>
      <c r="B26" s="477"/>
      <c r="C26" s="433"/>
      <c r="D26" s="433"/>
      <c r="E26" s="433"/>
      <c r="F26" s="99">
        <v>4</v>
      </c>
      <c r="G26" s="100">
        <f t="shared" si="2"/>
        <v>120</v>
      </c>
      <c r="H26" s="99">
        <f t="shared" si="3"/>
        <v>40</v>
      </c>
      <c r="I26" s="438"/>
      <c r="J26" s="439"/>
      <c r="K26" s="440"/>
      <c r="L26" s="99" t="str">
        <f t="shared" si="1"/>
        <v>!ОШИБКА!</v>
      </c>
      <c r="M26" s="106">
        <v>4</v>
      </c>
      <c r="N26" s="106">
        <v>4</v>
      </c>
      <c r="O26" s="106"/>
      <c r="P26" s="106"/>
      <c r="Q26" s="445"/>
      <c r="R26" s="50"/>
    </row>
    <row r="27" spans="1:27" s="192" customFormat="1" ht="50.1" hidden="1" customHeight="1">
      <c r="A27" s="413" t="s">
        <v>313</v>
      </c>
      <c r="B27" s="477"/>
      <c r="C27" s="433"/>
      <c r="D27" s="433"/>
      <c r="E27" s="433"/>
      <c r="F27" s="99">
        <v>4</v>
      </c>
      <c r="G27" s="100">
        <f t="shared" si="2"/>
        <v>120</v>
      </c>
      <c r="H27" s="99">
        <f t="shared" si="3"/>
        <v>40</v>
      </c>
      <c r="I27" s="438"/>
      <c r="J27" s="439"/>
      <c r="K27" s="440"/>
      <c r="L27" s="99" t="str">
        <f t="shared" si="1"/>
        <v>!ОШИБКА!</v>
      </c>
      <c r="M27" s="106">
        <v>4</v>
      </c>
      <c r="N27" s="106">
        <v>4</v>
      </c>
      <c r="O27" s="106"/>
      <c r="P27" s="106"/>
      <c r="Q27" s="445"/>
      <c r="R27" s="50"/>
    </row>
    <row r="28" spans="1:27" s="192" customFormat="1" ht="50.1" hidden="1" customHeight="1">
      <c r="A28" s="413" t="s">
        <v>314</v>
      </c>
      <c r="B28" s="477"/>
      <c r="C28" s="433"/>
      <c r="D28" s="433"/>
      <c r="E28" s="433"/>
      <c r="F28" s="99">
        <v>4</v>
      </c>
      <c r="G28" s="100">
        <f t="shared" si="2"/>
        <v>120</v>
      </c>
      <c r="H28" s="99">
        <f t="shared" si="3"/>
        <v>40</v>
      </c>
      <c r="I28" s="438"/>
      <c r="J28" s="439"/>
      <c r="K28" s="440"/>
      <c r="L28" s="99" t="str">
        <f t="shared" si="1"/>
        <v>!ОШИБКА!</v>
      </c>
      <c r="M28" s="106">
        <v>4</v>
      </c>
      <c r="N28" s="106">
        <v>4</v>
      </c>
      <c r="O28" s="106"/>
      <c r="P28" s="106"/>
      <c r="Q28" s="445"/>
      <c r="R28" s="50"/>
    </row>
    <row r="29" spans="1:27" s="192" customFormat="1" ht="50.1" hidden="1" customHeight="1">
      <c r="A29" s="413" t="s">
        <v>315</v>
      </c>
      <c r="B29" s="477"/>
      <c r="C29" s="433"/>
      <c r="D29" s="433"/>
      <c r="E29" s="433"/>
      <c r="F29" s="99">
        <v>4</v>
      </c>
      <c r="G29" s="100">
        <f t="shared" si="2"/>
        <v>120</v>
      </c>
      <c r="H29" s="99">
        <f t="shared" si="3"/>
        <v>40</v>
      </c>
      <c r="I29" s="438"/>
      <c r="J29" s="439"/>
      <c r="K29" s="440"/>
      <c r="L29" s="99" t="str">
        <f t="shared" si="1"/>
        <v>!ОШИБКА!</v>
      </c>
      <c r="M29" s="106">
        <v>4</v>
      </c>
      <c r="N29" s="106">
        <v>4</v>
      </c>
      <c r="O29" s="106"/>
      <c r="P29" s="106"/>
      <c r="Q29" s="445"/>
      <c r="R29" s="50"/>
    </row>
    <row r="30" spans="1:27" s="192" customFormat="1" ht="50.1" hidden="1" customHeight="1">
      <c r="A30" s="413" t="s">
        <v>316</v>
      </c>
      <c r="B30" s="477"/>
      <c r="C30" s="433"/>
      <c r="D30" s="433"/>
      <c r="E30" s="433"/>
      <c r="F30" s="99">
        <v>4</v>
      </c>
      <c r="G30" s="100">
        <f t="shared" si="2"/>
        <v>120</v>
      </c>
      <c r="H30" s="99">
        <f t="shared" si="3"/>
        <v>40</v>
      </c>
      <c r="I30" s="438"/>
      <c r="J30" s="439"/>
      <c r="K30" s="440"/>
      <c r="L30" s="99" t="str">
        <f t="shared" si="1"/>
        <v>!ОШИБКА!</v>
      </c>
      <c r="M30" s="106">
        <v>4</v>
      </c>
      <c r="N30" s="106">
        <v>4</v>
      </c>
      <c r="O30" s="106"/>
      <c r="P30" s="106"/>
      <c r="Q30" s="445"/>
      <c r="R30" s="50"/>
    </row>
    <row r="31" spans="1:27" s="192" customFormat="1" ht="50.1" hidden="1" customHeight="1">
      <c r="A31" s="413" t="s">
        <v>317</v>
      </c>
      <c r="B31" s="477"/>
      <c r="C31" s="433"/>
      <c r="D31" s="433"/>
      <c r="E31" s="433"/>
      <c r="F31" s="99">
        <v>4</v>
      </c>
      <c r="G31" s="100">
        <f t="shared" si="2"/>
        <v>120</v>
      </c>
      <c r="H31" s="99">
        <f t="shared" si="3"/>
        <v>40</v>
      </c>
      <c r="I31" s="438"/>
      <c r="J31" s="439"/>
      <c r="K31" s="440"/>
      <c r="L31" s="99" t="str">
        <f t="shared" si="1"/>
        <v>!ОШИБКА!</v>
      </c>
      <c r="M31" s="106">
        <v>4</v>
      </c>
      <c r="N31" s="106">
        <v>4</v>
      </c>
      <c r="O31" s="106"/>
      <c r="P31" s="106"/>
      <c r="Q31" s="445"/>
      <c r="R31" s="50"/>
    </row>
    <row r="32" spans="1:27" s="192" customFormat="1" ht="50.1" hidden="1" customHeight="1">
      <c r="A32" s="413" t="s">
        <v>318</v>
      </c>
      <c r="B32" s="477"/>
      <c r="C32" s="433"/>
      <c r="D32" s="433"/>
      <c r="E32" s="433"/>
      <c r="F32" s="99">
        <v>4</v>
      </c>
      <c r="G32" s="100">
        <f t="shared" si="2"/>
        <v>120</v>
      </c>
      <c r="H32" s="99">
        <f t="shared" si="3"/>
        <v>40</v>
      </c>
      <c r="I32" s="438"/>
      <c r="J32" s="439"/>
      <c r="K32" s="440"/>
      <c r="L32" s="99" t="str">
        <f t="shared" si="1"/>
        <v>!ОШИБКА!</v>
      </c>
      <c r="M32" s="106">
        <v>4</v>
      </c>
      <c r="N32" s="106">
        <v>4</v>
      </c>
      <c r="O32" s="106"/>
      <c r="P32" s="106"/>
      <c r="Q32" s="445"/>
      <c r="R32" s="50"/>
    </row>
    <row r="33" spans="1:18" s="192" customFormat="1" ht="50.1" hidden="1" customHeight="1">
      <c r="A33" s="413" t="s">
        <v>319</v>
      </c>
      <c r="B33" s="477"/>
      <c r="C33" s="433"/>
      <c r="D33" s="433"/>
      <c r="E33" s="433"/>
      <c r="F33" s="99">
        <v>4</v>
      </c>
      <c r="G33" s="100">
        <f t="shared" si="2"/>
        <v>120</v>
      </c>
      <c r="H33" s="99">
        <f t="shared" si="3"/>
        <v>40</v>
      </c>
      <c r="I33" s="438"/>
      <c r="J33" s="439"/>
      <c r="K33" s="440"/>
      <c r="L33" s="99" t="str">
        <f t="shared" si="1"/>
        <v>!ОШИБКА!</v>
      </c>
      <c r="M33" s="106">
        <v>4</v>
      </c>
      <c r="N33" s="106">
        <v>4</v>
      </c>
      <c r="O33" s="106"/>
      <c r="P33" s="106"/>
      <c r="Q33" s="445"/>
      <c r="R33" s="50"/>
    </row>
    <row r="34" spans="1:18" s="192" customFormat="1" ht="50.1" hidden="1" customHeight="1">
      <c r="A34" s="413" t="s">
        <v>320</v>
      </c>
      <c r="B34" s="477"/>
      <c r="C34" s="433"/>
      <c r="D34" s="433"/>
      <c r="E34" s="433"/>
      <c r="F34" s="99">
        <v>4</v>
      </c>
      <c r="G34" s="100">
        <f t="shared" si="2"/>
        <v>120</v>
      </c>
      <c r="H34" s="99">
        <f t="shared" si="3"/>
        <v>40</v>
      </c>
      <c r="I34" s="438"/>
      <c r="J34" s="439"/>
      <c r="K34" s="440"/>
      <c r="L34" s="99" t="str">
        <f t="shared" si="1"/>
        <v>!ОШИБКА!</v>
      </c>
      <c r="M34" s="106">
        <v>4</v>
      </c>
      <c r="N34" s="106">
        <v>4</v>
      </c>
      <c r="O34" s="106"/>
      <c r="P34" s="106"/>
      <c r="Q34" s="445"/>
      <c r="R34" s="50"/>
    </row>
    <row r="35" spans="1:18" s="192" customFormat="1" ht="50.1" hidden="1" customHeight="1">
      <c r="A35" s="413" t="s">
        <v>321</v>
      </c>
      <c r="B35" s="477"/>
      <c r="C35" s="433"/>
      <c r="D35" s="433"/>
      <c r="E35" s="433"/>
      <c r="F35" s="99">
        <v>4</v>
      </c>
      <c r="G35" s="100">
        <f t="shared" si="2"/>
        <v>120</v>
      </c>
      <c r="H35" s="99">
        <f t="shared" si="3"/>
        <v>40</v>
      </c>
      <c r="I35" s="438"/>
      <c r="J35" s="439"/>
      <c r="K35" s="440"/>
      <c r="L35" s="99" t="str">
        <f t="shared" si="1"/>
        <v>!ОШИБКА!</v>
      </c>
      <c r="M35" s="106">
        <v>4</v>
      </c>
      <c r="N35" s="106">
        <v>4</v>
      </c>
      <c r="O35" s="106"/>
      <c r="P35" s="106"/>
      <c r="Q35" s="445"/>
      <c r="R35" s="50"/>
    </row>
    <row r="36" spans="1:18" s="192" customFormat="1" ht="50.1" hidden="1" customHeight="1">
      <c r="A36" s="413" t="s">
        <v>322</v>
      </c>
      <c r="B36" s="477"/>
      <c r="C36" s="433"/>
      <c r="D36" s="433"/>
      <c r="E36" s="433"/>
      <c r="F36" s="99">
        <v>4</v>
      </c>
      <c r="G36" s="100">
        <f t="shared" si="2"/>
        <v>120</v>
      </c>
      <c r="H36" s="99">
        <f t="shared" si="3"/>
        <v>40</v>
      </c>
      <c r="I36" s="438"/>
      <c r="J36" s="439"/>
      <c r="K36" s="440"/>
      <c r="L36" s="99" t="str">
        <f t="shared" si="1"/>
        <v>!ОШИБКА!</v>
      </c>
      <c r="M36" s="106">
        <v>4</v>
      </c>
      <c r="N36" s="106">
        <v>4</v>
      </c>
      <c r="O36" s="106"/>
      <c r="P36" s="106"/>
      <c r="Q36" s="445"/>
      <c r="R36" s="50"/>
    </row>
    <row r="37" spans="1:18" s="192" customFormat="1" ht="50.1" hidden="1" customHeight="1">
      <c r="A37" s="413" t="s">
        <v>323</v>
      </c>
      <c r="B37" s="477"/>
      <c r="C37" s="433"/>
      <c r="D37" s="433"/>
      <c r="E37" s="433"/>
      <c r="F37" s="99">
        <v>4</v>
      </c>
      <c r="G37" s="100">
        <f t="shared" si="2"/>
        <v>120</v>
      </c>
      <c r="H37" s="99">
        <f t="shared" si="3"/>
        <v>40</v>
      </c>
      <c r="I37" s="438"/>
      <c r="J37" s="439"/>
      <c r="K37" s="440"/>
      <c r="L37" s="99" t="str">
        <f t="shared" si="1"/>
        <v>!ОШИБКА!</v>
      </c>
      <c r="M37" s="106">
        <v>4</v>
      </c>
      <c r="N37" s="106">
        <v>4</v>
      </c>
      <c r="O37" s="106"/>
      <c r="P37" s="106"/>
      <c r="Q37" s="445"/>
      <c r="R37" s="50"/>
    </row>
    <row r="38" spans="1:18" s="192" customFormat="1" ht="50.1" hidden="1" customHeight="1">
      <c r="A38" s="413" t="s">
        <v>324</v>
      </c>
      <c r="B38" s="477"/>
      <c r="C38" s="433"/>
      <c r="D38" s="433"/>
      <c r="E38" s="433"/>
      <c r="F38" s="99">
        <v>4</v>
      </c>
      <c r="G38" s="100">
        <f t="shared" si="2"/>
        <v>120</v>
      </c>
      <c r="H38" s="99">
        <f t="shared" si="3"/>
        <v>40</v>
      </c>
      <c r="I38" s="438"/>
      <c r="J38" s="439"/>
      <c r="K38" s="440"/>
      <c r="L38" s="99" t="str">
        <f t="shared" si="1"/>
        <v>!ОШИБКА!</v>
      </c>
      <c r="M38" s="106">
        <v>4</v>
      </c>
      <c r="N38" s="106">
        <v>4</v>
      </c>
      <c r="O38" s="106"/>
      <c r="P38" s="106"/>
      <c r="Q38" s="445"/>
      <c r="R38" s="50"/>
    </row>
    <row r="39" spans="1:18" s="192" customFormat="1" ht="50.1" hidden="1" customHeight="1">
      <c r="A39" s="413" t="s">
        <v>325</v>
      </c>
      <c r="B39" s="477"/>
      <c r="C39" s="433"/>
      <c r="D39" s="433"/>
      <c r="E39" s="433"/>
      <c r="F39" s="99">
        <v>4</v>
      </c>
      <c r="G39" s="100">
        <f t="shared" si="2"/>
        <v>120</v>
      </c>
      <c r="H39" s="99">
        <f t="shared" si="3"/>
        <v>40</v>
      </c>
      <c r="I39" s="438"/>
      <c r="J39" s="439"/>
      <c r="K39" s="440"/>
      <c r="L39" s="99" t="str">
        <f t="shared" si="1"/>
        <v>!ОШИБКА!</v>
      </c>
      <c r="M39" s="106">
        <v>4</v>
      </c>
      <c r="N39" s="106">
        <v>4</v>
      </c>
      <c r="O39" s="106"/>
      <c r="P39" s="106"/>
      <c r="Q39" s="445"/>
      <c r="R39" s="50"/>
    </row>
    <row r="40" spans="1:18" s="192" customFormat="1" ht="50.1" hidden="1" customHeight="1">
      <c r="A40" s="413" t="s">
        <v>326</v>
      </c>
      <c r="B40" s="477"/>
      <c r="C40" s="433"/>
      <c r="D40" s="433"/>
      <c r="E40" s="433"/>
      <c r="F40" s="99">
        <v>4</v>
      </c>
      <c r="G40" s="100">
        <f t="shared" si="2"/>
        <v>120</v>
      </c>
      <c r="H40" s="99">
        <f t="shared" si="3"/>
        <v>40</v>
      </c>
      <c r="I40" s="438"/>
      <c r="J40" s="439"/>
      <c r="K40" s="440"/>
      <c r="L40" s="99" t="str">
        <f t="shared" si="1"/>
        <v>!ОШИБКА!</v>
      </c>
      <c r="M40" s="106">
        <v>4</v>
      </c>
      <c r="N40" s="106">
        <v>4</v>
      </c>
      <c r="O40" s="106"/>
      <c r="P40" s="106"/>
      <c r="Q40" s="445"/>
      <c r="R40" s="50"/>
    </row>
    <row r="41" spans="1:18" s="192" customFormat="1" ht="50.1" hidden="1" customHeight="1">
      <c r="A41" s="413" t="s">
        <v>327</v>
      </c>
      <c r="B41" s="477"/>
      <c r="C41" s="433"/>
      <c r="D41" s="433"/>
      <c r="E41" s="433"/>
      <c r="F41" s="99">
        <v>4</v>
      </c>
      <c r="G41" s="100">
        <f t="shared" si="2"/>
        <v>120</v>
      </c>
      <c r="H41" s="99">
        <f t="shared" si="3"/>
        <v>40</v>
      </c>
      <c r="I41" s="438"/>
      <c r="J41" s="439"/>
      <c r="K41" s="440"/>
      <c r="L41" s="99" t="str">
        <f t="shared" si="1"/>
        <v>!ОШИБКА!</v>
      </c>
      <c r="M41" s="106">
        <v>4</v>
      </c>
      <c r="N41" s="106">
        <v>4</v>
      </c>
      <c r="O41" s="106"/>
      <c r="P41" s="106"/>
      <c r="Q41" s="445"/>
      <c r="R41" s="50"/>
    </row>
    <row r="42" spans="1:18" s="192" customFormat="1" ht="50.1" hidden="1" customHeight="1">
      <c r="A42" s="413" t="s">
        <v>328</v>
      </c>
      <c r="B42" s="477"/>
      <c r="C42" s="433"/>
      <c r="D42" s="433"/>
      <c r="E42" s="433"/>
      <c r="F42" s="99">
        <v>4</v>
      </c>
      <c r="G42" s="100">
        <f t="shared" si="2"/>
        <v>120</v>
      </c>
      <c r="H42" s="99">
        <f t="shared" si="3"/>
        <v>40</v>
      </c>
      <c r="I42" s="438"/>
      <c r="J42" s="439"/>
      <c r="K42" s="440"/>
      <c r="L42" s="99" t="str">
        <f t="shared" si="1"/>
        <v>!ОШИБКА!</v>
      </c>
      <c r="M42" s="106">
        <v>4</v>
      </c>
      <c r="N42" s="106">
        <v>4</v>
      </c>
      <c r="O42" s="106"/>
      <c r="P42" s="106"/>
      <c r="Q42" s="445"/>
      <c r="R42" s="50"/>
    </row>
    <row r="43" spans="1:18" s="192" customFormat="1" ht="50.1" hidden="1" customHeight="1">
      <c r="A43" s="413" t="s">
        <v>329</v>
      </c>
      <c r="B43" s="477"/>
      <c r="C43" s="433"/>
      <c r="D43" s="433"/>
      <c r="E43" s="433"/>
      <c r="F43" s="99">
        <v>4</v>
      </c>
      <c r="G43" s="100">
        <f t="shared" si="2"/>
        <v>120</v>
      </c>
      <c r="H43" s="99">
        <f t="shared" si="3"/>
        <v>40</v>
      </c>
      <c r="I43" s="438"/>
      <c r="J43" s="439"/>
      <c r="K43" s="440"/>
      <c r="L43" s="99" t="str">
        <f t="shared" si="1"/>
        <v>!ОШИБКА!</v>
      </c>
      <c r="M43" s="106">
        <v>4</v>
      </c>
      <c r="N43" s="106">
        <v>4</v>
      </c>
      <c r="O43" s="106"/>
      <c r="P43" s="106"/>
      <c r="Q43" s="445"/>
      <c r="R43" s="50"/>
    </row>
    <row r="44" spans="1:18" s="192" customFormat="1" ht="50.1" hidden="1" customHeight="1">
      <c r="A44" s="413" t="s">
        <v>330</v>
      </c>
      <c r="B44" s="477"/>
      <c r="C44" s="433"/>
      <c r="D44" s="433"/>
      <c r="E44" s="433"/>
      <c r="F44" s="99">
        <v>4</v>
      </c>
      <c r="G44" s="100">
        <f t="shared" si="2"/>
        <v>120</v>
      </c>
      <c r="H44" s="99">
        <f t="shared" si="3"/>
        <v>40</v>
      </c>
      <c r="I44" s="438"/>
      <c r="J44" s="439"/>
      <c r="K44" s="440"/>
      <c r="L44" s="99" t="str">
        <f t="shared" ref="L44:L62" si="4">IF(H44=I44+J44+K44,G44-H44,"!ОШИБКА!")</f>
        <v>!ОШИБКА!</v>
      </c>
      <c r="M44" s="106">
        <v>4</v>
      </c>
      <c r="N44" s="106">
        <v>4</v>
      </c>
      <c r="O44" s="106"/>
      <c r="P44" s="106"/>
      <c r="Q44" s="445"/>
      <c r="R44" s="50"/>
    </row>
    <row r="45" spans="1:18" s="192" customFormat="1" ht="50.1" hidden="1" customHeight="1">
      <c r="A45" s="413" t="s">
        <v>331</v>
      </c>
      <c r="B45" s="477"/>
      <c r="C45" s="433"/>
      <c r="D45" s="433"/>
      <c r="E45" s="433"/>
      <c r="F45" s="99">
        <v>4</v>
      </c>
      <c r="G45" s="100">
        <f t="shared" si="2"/>
        <v>120</v>
      </c>
      <c r="H45" s="99">
        <f t="shared" si="3"/>
        <v>40</v>
      </c>
      <c r="I45" s="438"/>
      <c r="J45" s="439"/>
      <c r="K45" s="440"/>
      <c r="L45" s="99" t="str">
        <f t="shared" si="4"/>
        <v>!ОШИБКА!</v>
      </c>
      <c r="M45" s="106">
        <v>4</v>
      </c>
      <c r="N45" s="106">
        <v>4</v>
      </c>
      <c r="O45" s="106"/>
      <c r="P45" s="106"/>
      <c r="Q45" s="445"/>
      <c r="R45" s="50"/>
    </row>
    <row r="46" spans="1:18" s="192" customFormat="1" ht="50.1" hidden="1" customHeight="1">
      <c r="A46" s="413" t="s">
        <v>332</v>
      </c>
      <c r="B46" s="477"/>
      <c r="C46" s="433"/>
      <c r="D46" s="433"/>
      <c r="E46" s="433"/>
      <c r="F46" s="99">
        <v>4</v>
      </c>
      <c r="G46" s="100">
        <f t="shared" si="2"/>
        <v>120</v>
      </c>
      <c r="H46" s="99">
        <f t="shared" si="3"/>
        <v>40</v>
      </c>
      <c r="I46" s="438"/>
      <c r="J46" s="439"/>
      <c r="K46" s="440"/>
      <c r="L46" s="99" t="str">
        <f t="shared" si="4"/>
        <v>!ОШИБКА!</v>
      </c>
      <c r="M46" s="106">
        <v>4</v>
      </c>
      <c r="N46" s="106">
        <v>4</v>
      </c>
      <c r="O46" s="106"/>
      <c r="P46" s="106"/>
      <c r="Q46" s="445"/>
      <c r="R46" s="50"/>
    </row>
    <row r="47" spans="1:18" s="192" customFormat="1" ht="50.1" hidden="1" customHeight="1">
      <c r="A47" s="413" t="s">
        <v>333</v>
      </c>
      <c r="B47" s="477"/>
      <c r="C47" s="433"/>
      <c r="D47" s="433"/>
      <c r="E47" s="433"/>
      <c r="F47" s="99">
        <v>4</v>
      </c>
      <c r="G47" s="100">
        <f t="shared" si="2"/>
        <v>120</v>
      </c>
      <c r="H47" s="99">
        <f t="shared" si="3"/>
        <v>40</v>
      </c>
      <c r="I47" s="438"/>
      <c r="J47" s="439"/>
      <c r="K47" s="440"/>
      <c r="L47" s="99" t="str">
        <f t="shared" si="4"/>
        <v>!ОШИБКА!</v>
      </c>
      <c r="M47" s="106">
        <v>4</v>
      </c>
      <c r="N47" s="106">
        <v>4</v>
      </c>
      <c r="O47" s="106"/>
      <c r="P47" s="106"/>
      <c r="Q47" s="445"/>
      <c r="R47" s="50"/>
    </row>
    <row r="48" spans="1:18" s="192" customFormat="1" ht="50.1" hidden="1" customHeight="1">
      <c r="A48" s="413" t="s">
        <v>334</v>
      </c>
      <c r="B48" s="477"/>
      <c r="C48" s="433"/>
      <c r="D48" s="433"/>
      <c r="E48" s="433"/>
      <c r="F48" s="99">
        <v>4</v>
      </c>
      <c r="G48" s="100">
        <f t="shared" si="2"/>
        <v>120</v>
      </c>
      <c r="H48" s="99">
        <f t="shared" si="3"/>
        <v>40</v>
      </c>
      <c r="I48" s="438"/>
      <c r="J48" s="439"/>
      <c r="K48" s="440"/>
      <c r="L48" s="99" t="str">
        <f t="shared" si="4"/>
        <v>!ОШИБКА!</v>
      </c>
      <c r="M48" s="106">
        <v>4</v>
      </c>
      <c r="N48" s="106">
        <v>4</v>
      </c>
      <c r="O48" s="106"/>
      <c r="P48" s="106"/>
      <c r="Q48" s="445"/>
      <c r="R48" s="50"/>
    </row>
    <row r="49" spans="1:18" s="192" customFormat="1" ht="50.1" hidden="1" customHeight="1">
      <c r="A49" s="413" t="s">
        <v>335</v>
      </c>
      <c r="B49" s="477"/>
      <c r="C49" s="433"/>
      <c r="D49" s="433"/>
      <c r="E49" s="433"/>
      <c r="F49" s="99">
        <v>4</v>
      </c>
      <c r="G49" s="100">
        <f t="shared" si="2"/>
        <v>120</v>
      </c>
      <c r="H49" s="99">
        <f t="shared" si="3"/>
        <v>40</v>
      </c>
      <c r="I49" s="438"/>
      <c r="J49" s="439"/>
      <c r="K49" s="440"/>
      <c r="L49" s="99" t="str">
        <f t="shared" si="4"/>
        <v>!ОШИБКА!</v>
      </c>
      <c r="M49" s="106">
        <v>4</v>
      </c>
      <c r="N49" s="106">
        <v>4</v>
      </c>
      <c r="O49" s="106"/>
      <c r="P49" s="106"/>
      <c r="Q49" s="445"/>
      <c r="R49" s="50"/>
    </row>
    <row r="50" spans="1:18" s="192" customFormat="1" ht="50.1" hidden="1" customHeight="1">
      <c r="A50" s="413" t="s">
        <v>336</v>
      </c>
      <c r="B50" s="477"/>
      <c r="C50" s="433"/>
      <c r="D50" s="433"/>
      <c r="E50" s="433"/>
      <c r="F50" s="99">
        <v>4</v>
      </c>
      <c r="G50" s="100">
        <f t="shared" si="2"/>
        <v>120</v>
      </c>
      <c r="H50" s="99">
        <f t="shared" si="3"/>
        <v>40</v>
      </c>
      <c r="I50" s="438"/>
      <c r="J50" s="439"/>
      <c r="K50" s="440"/>
      <c r="L50" s="99" t="str">
        <f t="shared" si="4"/>
        <v>!ОШИБКА!</v>
      </c>
      <c r="M50" s="106">
        <v>4</v>
      </c>
      <c r="N50" s="106">
        <v>4</v>
      </c>
      <c r="O50" s="106"/>
      <c r="P50" s="106"/>
      <c r="Q50" s="445"/>
      <c r="R50" s="50"/>
    </row>
    <row r="51" spans="1:18" s="192" customFormat="1" ht="50.1" hidden="1" customHeight="1">
      <c r="A51" s="413" t="s">
        <v>337</v>
      </c>
      <c r="B51" s="477"/>
      <c r="C51" s="433"/>
      <c r="D51" s="433"/>
      <c r="E51" s="433"/>
      <c r="F51" s="99">
        <v>4</v>
      </c>
      <c r="G51" s="100">
        <f t="shared" si="2"/>
        <v>120</v>
      </c>
      <c r="H51" s="99">
        <f t="shared" si="3"/>
        <v>40</v>
      </c>
      <c r="I51" s="438"/>
      <c r="J51" s="439"/>
      <c r="K51" s="440"/>
      <c r="L51" s="99" t="str">
        <f t="shared" si="4"/>
        <v>!ОШИБКА!</v>
      </c>
      <c r="M51" s="106">
        <v>4</v>
      </c>
      <c r="N51" s="106">
        <v>4</v>
      </c>
      <c r="O51" s="106"/>
      <c r="P51" s="106"/>
      <c r="Q51" s="445"/>
      <c r="R51" s="50"/>
    </row>
    <row r="52" spans="1:18" s="192" customFormat="1" ht="50.1" hidden="1" customHeight="1">
      <c r="A52" s="413" t="s">
        <v>338</v>
      </c>
      <c r="B52" s="477"/>
      <c r="C52" s="433"/>
      <c r="D52" s="433"/>
      <c r="E52" s="433"/>
      <c r="F52" s="99">
        <v>4</v>
      </c>
      <c r="G52" s="100">
        <f t="shared" si="2"/>
        <v>120</v>
      </c>
      <c r="H52" s="99">
        <f t="shared" si="3"/>
        <v>40</v>
      </c>
      <c r="I52" s="438"/>
      <c r="J52" s="439"/>
      <c r="K52" s="440"/>
      <c r="L52" s="99" t="str">
        <f t="shared" si="4"/>
        <v>!ОШИБКА!</v>
      </c>
      <c r="M52" s="106">
        <v>4</v>
      </c>
      <c r="N52" s="106">
        <v>4</v>
      </c>
      <c r="O52" s="106"/>
      <c r="P52" s="106"/>
      <c r="Q52" s="445"/>
      <c r="R52" s="50"/>
    </row>
    <row r="53" spans="1:18" s="192" customFormat="1" ht="50.1" hidden="1" customHeight="1">
      <c r="A53" s="413" t="s">
        <v>339</v>
      </c>
      <c r="B53" s="477"/>
      <c r="C53" s="433"/>
      <c r="D53" s="433"/>
      <c r="E53" s="433"/>
      <c r="F53" s="99">
        <v>4</v>
      </c>
      <c r="G53" s="100">
        <f t="shared" si="2"/>
        <v>120</v>
      </c>
      <c r="H53" s="99">
        <f t="shared" si="3"/>
        <v>40</v>
      </c>
      <c r="I53" s="438"/>
      <c r="J53" s="439"/>
      <c r="K53" s="440"/>
      <c r="L53" s="99" t="str">
        <f t="shared" si="4"/>
        <v>!ОШИБКА!</v>
      </c>
      <c r="M53" s="106">
        <v>4</v>
      </c>
      <c r="N53" s="106">
        <v>4</v>
      </c>
      <c r="O53" s="106"/>
      <c r="P53" s="106"/>
      <c r="Q53" s="445"/>
      <c r="R53" s="50"/>
    </row>
    <row r="54" spans="1:18" s="192" customFormat="1" ht="50.1" hidden="1" customHeight="1">
      <c r="A54" s="413" t="s">
        <v>340</v>
      </c>
      <c r="B54" s="477"/>
      <c r="C54" s="433"/>
      <c r="D54" s="433"/>
      <c r="E54" s="433"/>
      <c r="F54" s="99">
        <v>4</v>
      </c>
      <c r="G54" s="100">
        <f t="shared" si="2"/>
        <v>120</v>
      </c>
      <c r="H54" s="99">
        <f t="shared" si="3"/>
        <v>40</v>
      </c>
      <c r="I54" s="438"/>
      <c r="J54" s="439"/>
      <c r="K54" s="440"/>
      <c r="L54" s="99" t="str">
        <f t="shared" si="4"/>
        <v>!ОШИБКА!</v>
      </c>
      <c r="M54" s="106">
        <v>4</v>
      </c>
      <c r="N54" s="106">
        <v>4</v>
      </c>
      <c r="O54" s="106"/>
      <c r="P54" s="106"/>
      <c r="Q54" s="445"/>
      <c r="R54" s="50"/>
    </row>
    <row r="55" spans="1:18" s="192" customFormat="1" ht="50.1" hidden="1" customHeight="1">
      <c r="A55" s="413" t="s">
        <v>341</v>
      </c>
      <c r="B55" s="477"/>
      <c r="C55" s="433"/>
      <c r="D55" s="433"/>
      <c r="E55" s="433"/>
      <c r="F55" s="99">
        <v>4</v>
      </c>
      <c r="G55" s="100">
        <f t="shared" si="2"/>
        <v>120</v>
      </c>
      <c r="H55" s="99">
        <f t="shared" si="3"/>
        <v>40</v>
      </c>
      <c r="I55" s="438"/>
      <c r="J55" s="439"/>
      <c r="K55" s="440"/>
      <c r="L55" s="99" t="str">
        <f t="shared" si="4"/>
        <v>!ОШИБКА!</v>
      </c>
      <c r="M55" s="106">
        <v>4</v>
      </c>
      <c r="N55" s="106">
        <v>4</v>
      </c>
      <c r="O55" s="106"/>
      <c r="P55" s="106"/>
      <c r="Q55" s="445"/>
      <c r="R55" s="50"/>
    </row>
    <row r="56" spans="1:18" s="192" customFormat="1" ht="50.1" hidden="1" customHeight="1">
      <c r="A56" s="413" t="s">
        <v>342</v>
      </c>
      <c r="B56" s="477"/>
      <c r="C56" s="433"/>
      <c r="D56" s="433"/>
      <c r="E56" s="433"/>
      <c r="F56" s="99">
        <v>4</v>
      </c>
      <c r="G56" s="100">
        <f t="shared" si="2"/>
        <v>120</v>
      </c>
      <c r="H56" s="99">
        <f t="shared" si="3"/>
        <v>40</v>
      </c>
      <c r="I56" s="438"/>
      <c r="J56" s="439"/>
      <c r="K56" s="440"/>
      <c r="L56" s="99" t="str">
        <f t="shared" si="4"/>
        <v>!ОШИБКА!</v>
      </c>
      <c r="M56" s="106">
        <v>4</v>
      </c>
      <c r="N56" s="106">
        <v>4</v>
      </c>
      <c r="O56" s="106"/>
      <c r="P56" s="106"/>
      <c r="Q56" s="445"/>
      <c r="R56" s="50"/>
    </row>
    <row r="57" spans="1:18" s="192" customFormat="1" ht="50.1" hidden="1" customHeight="1">
      <c r="A57" s="413" t="s">
        <v>343</v>
      </c>
      <c r="B57" s="477"/>
      <c r="C57" s="433"/>
      <c r="D57" s="433"/>
      <c r="E57" s="433"/>
      <c r="F57" s="99">
        <v>4</v>
      </c>
      <c r="G57" s="100">
        <f t="shared" si="2"/>
        <v>120</v>
      </c>
      <c r="H57" s="99">
        <f t="shared" si="3"/>
        <v>40</v>
      </c>
      <c r="I57" s="438"/>
      <c r="J57" s="439"/>
      <c r="K57" s="440"/>
      <c r="L57" s="99" t="str">
        <f t="shared" si="4"/>
        <v>!ОШИБКА!</v>
      </c>
      <c r="M57" s="106">
        <v>4</v>
      </c>
      <c r="N57" s="106">
        <v>4</v>
      </c>
      <c r="O57" s="106"/>
      <c r="P57" s="106"/>
      <c r="Q57" s="445"/>
      <c r="R57" s="50"/>
    </row>
    <row r="58" spans="1:18" s="192" customFormat="1" ht="50.1" hidden="1" customHeight="1">
      <c r="A58" s="413" t="s">
        <v>344</v>
      </c>
      <c r="B58" s="477"/>
      <c r="C58" s="433"/>
      <c r="D58" s="433"/>
      <c r="E58" s="433"/>
      <c r="F58" s="99">
        <v>4</v>
      </c>
      <c r="G58" s="100">
        <f t="shared" si="2"/>
        <v>120</v>
      </c>
      <c r="H58" s="99">
        <f t="shared" si="3"/>
        <v>40</v>
      </c>
      <c r="I58" s="438"/>
      <c r="J58" s="439"/>
      <c r="K58" s="440"/>
      <c r="L58" s="99" t="str">
        <f t="shared" si="4"/>
        <v>!ОШИБКА!</v>
      </c>
      <c r="M58" s="106">
        <v>4</v>
      </c>
      <c r="N58" s="106">
        <v>4</v>
      </c>
      <c r="O58" s="106"/>
      <c r="P58" s="106"/>
      <c r="Q58" s="445"/>
      <c r="R58" s="50"/>
    </row>
    <row r="59" spans="1:18" s="192" customFormat="1" ht="50.1" hidden="1" customHeight="1">
      <c r="A59" s="413" t="s">
        <v>345</v>
      </c>
      <c r="B59" s="477"/>
      <c r="C59" s="433"/>
      <c r="D59" s="433"/>
      <c r="E59" s="433"/>
      <c r="F59" s="99">
        <v>4</v>
      </c>
      <c r="G59" s="100">
        <f t="shared" si="2"/>
        <v>120</v>
      </c>
      <c r="H59" s="99">
        <f t="shared" si="3"/>
        <v>40</v>
      </c>
      <c r="I59" s="438"/>
      <c r="J59" s="439"/>
      <c r="K59" s="440"/>
      <c r="L59" s="99" t="str">
        <f t="shared" si="4"/>
        <v>!ОШИБКА!</v>
      </c>
      <c r="M59" s="106">
        <v>4</v>
      </c>
      <c r="N59" s="106">
        <v>4</v>
      </c>
      <c r="O59" s="106"/>
      <c r="P59" s="106"/>
      <c r="Q59" s="445"/>
      <c r="R59" s="50"/>
    </row>
    <row r="60" spans="1:18" s="192" customFormat="1" ht="50.1" hidden="1" customHeight="1">
      <c r="A60" s="413" t="s">
        <v>346</v>
      </c>
      <c r="B60" s="477"/>
      <c r="C60" s="433"/>
      <c r="D60" s="433"/>
      <c r="E60" s="433"/>
      <c r="F60" s="99">
        <v>4</v>
      </c>
      <c r="G60" s="100">
        <f t="shared" si="2"/>
        <v>120</v>
      </c>
      <c r="H60" s="99">
        <f t="shared" si="3"/>
        <v>40</v>
      </c>
      <c r="I60" s="438"/>
      <c r="J60" s="439"/>
      <c r="K60" s="440"/>
      <c r="L60" s="99" t="str">
        <f t="shared" si="4"/>
        <v>!ОШИБКА!</v>
      </c>
      <c r="M60" s="106">
        <v>4</v>
      </c>
      <c r="N60" s="106">
        <v>4</v>
      </c>
      <c r="O60" s="106"/>
      <c r="P60" s="106"/>
      <c r="Q60" s="445"/>
      <c r="R60" s="50"/>
    </row>
    <row r="61" spans="1:18" s="192" customFormat="1" ht="50.1" hidden="1" customHeight="1">
      <c r="A61" s="413" t="s">
        <v>347</v>
      </c>
      <c r="B61" s="477"/>
      <c r="C61" s="433"/>
      <c r="D61" s="433"/>
      <c r="E61" s="433"/>
      <c r="F61" s="99">
        <v>4</v>
      </c>
      <c r="G61" s="100">
        <f t="shared" si="2"/>
        <v>120</v>
      </c>
      <c r="H61" s="99">
        <f t="shared" si="3"/>
        <v>40</v>
      </c>
      <c r="I61" s="438"/>
      <c r="J61" s="439"/>
      <c r="K61" s="440"/>
      <c r="L61" s="99" t="str">
        <f t="shared" si="4"/>
        <v>!ОШИБКА!</v>
      </c>
      <c r="M61" s="106">
        <v>4</v>
      </c>
      <c r="N61" s="106">
        <v>4</v>
      </c>
      <c r="O61" s="106"/>
      <c r="P61" s="106"/>
      <c r="Q61" s="445"/>
      <c r="R61" s="50"/>
    </row>
    <row r="62" spans="1:18" s="192" customFormat="1" ht="50.1" hidden="1" customHeight="1" thickBot="1">
      <c r="A62" s="427" t="s">
        <v>348</v>
      </c>
      <c r="B62" s="483"/>
      <c r="C62" s="434"/>
      <c r="D62" s="434"/>
      <c r="E62" s="434"/>
      <c r="F62" s="428">
        <v>4</v>
      </c>
      <c r="G62" s="429">
        <f t="shared" si="2"/>
        <v>120</v>
      </c>
      <c r="H62" s="428">
        <f t="shared" si="3"/>
        <v>40</v>
      </c>
      <c r="I62" s="441"/>
      <c r="J62" s="442"/>
      <c r="K62" s="443"/>
      <c r="L62" s="428" t="str">
        <f t="shared" si="4"/>
        <v>!ОШИБКА!</v>
      </c>
      <c r="M62" s="490">
        <v>4</v>
      </c>
      <c r="N62" s="490">
        <v>4</v>
      </c>
      <c r="O62" s="490"/>
      <c r="P62" s="490"/>
      <c r="Q62" s="446"/>
      <c r="R62" s="50"/>
    </row>
    <row r="63" spans="1:18" s="192" customFormat="1" ht="50.1" hidden="1" customHeight="1">
      <c r="A63" s="91" t="s">
        <v>383</v>
      </c>
      <c r="B63" s="484" t="s">
        <v>284</v>
      </c>
      <c r="C63" s="485" t="s">
        <v>131</v>
      </c>
      <c r="D63" s="485"/>
      <c r="E63" s="485"/>
      <c r="F63" s="101">
        <v>4</v>
      </c>
      <c r="G63" s="102">
        <f t="shared" ref="G63:G92" si="5">F63*30</f>
        <v>120</v>
      </c>
      <c r="H63" s="101">
        <f t="shared" ref="H63:H92" si="6">(M63)*10</f>
        <v>40</v>
      </c>
      <c r="I63" s="486"/>
      <c r="J63" s="487"/>
      <c r="K63" s="488"/>
      <c r="L63" s="101" t="str">
        <f t="shared" ref="L63:L92" si="7">IF(H63=I63+J63+K63,G63-H63,"!ОШИБКА!")</f>
        <v>!ОШИБКА!</v>
      </c>
      <c r="M63" s="195">
        <v>4</v>
      </c>
      <c r="N63" s="195">
        <v>4</v>
      </c>
      <c r="O63" s="195"/>
      <c r="P63" s="195"/>
      <c r="Q63" s="489"/>
      <c r="R63" s="50"/>
    </row>
    <row r="64" spans="1:18" s="192" customFormat="1" ht="50.1" hidden="1" customHeight="1">
      <c r="A64" s="413" t="s">
        <v>384</v>
      </c>
      <c r="B64" s="477" t="s">
        <v>284</v>
      </c>
      <c r="C64" s="433" t="s">
        <v>131</v>
      </c>
      <c r="D64" s="433"/>
      <c r="E64" s="433"/>
      <c r="F64" s="99">
        <v>4</v>
      </c>
      <c r="G64" s="100">
        <f t="shared" si="5"/>
        <v>120</v>
      </c>
      <c r="H64" s="99">
        <f t="shared" si="6"/>
        <v>40</v>
      </c>
      <c r="I64" s="438"/>
      <c r="J64" s="439"/>
      <c r="K64" s="440"/>
      <c r="L64" s="99" t="str">
        <f t="shared" si="7"/>
        <v>!ОШИБКА!</v>
      </c>
      <c r="M64" s="106">
        <v>4</v>
      </c>
      <c r="N64" s="106">
        <v>4</v>
      </c>
      <c r="O64" s="106"/>
      <c r="P64" s="106"/>
      <c r="Q64" s="445"/>
      <c r="R64" s="50"/>
    </row>
    <row r="65" spans="1:18" s="192" customFormat="1" ht="50.1" hidden="1" customHeight="1">
      <c r="A65" s="413" t="s">
        <v>385</v>
      </c>
      <c r="B65" s="477" t="s">
        <v>284</v>
      </c>
      <c r="C65" s="433" t="s">
        <v>131</v>
      </c>
      <c r="D65" s="433"/>
      <c r="E65" s="433"/>
      <c r="F65" s="99">
        <v>4</v>
      </c>
      <c r="G65" s="100">
        <f t="shared" si="5"/>
        <v>120</v>
      </c>
      <c r="H65" s="99">
        <f t="shared" si="6"/>
        <v>40</v>
      </c>
      <c r="I65" s="438"/>
      <c r="J65" s="439"/>
      <c r="K65" s="440"/>
      <c r="L65" s="99" t="str">
        <f t="shared" si="7"/>
        <v>!ОШИБКА!</v>
      </c>
      <c r="M65" s="106">
        <v>4</v>
      </c>
      <c r="N65" s="106">
        <v>4</v>
      </c>
      <c r="O65" s="106"/>
      <c r="P65" s="106"/>
      <c r="Q65" s="445"/>
      <c r="R65" s="50"/>
    </row>
    <row r="66" spans="1:18" s="192" customFormat="1" ht="50.1" hidden="1" customHeight="1">
      <c r="A66" s="413" t="s">
        <v>386</v>
      </c>
      <c r="B66" s="477" t="s">
        <v>284</v>
      </c>
      <c r="C66" s="433" t="s">
        <v>131</v>
      </c>
      <c r="D66" s="433"/>
      <c r="E66" s="433"/>
      <c r="F66" s="99">
        <v>4</v>
      </c>
      <c r="G66" s="100">
        <f t="shared" si="5"/>
        <v>120</v>
      </c>
      <c r="H66" s="99">
        <f t="shared" si="6"/>
        <v>40</v>
      </c>
      <c r="I66" s="438"/>
      <c r="J66" s="439"/>
      <c r="K66" s="440"/>
      <c r="L66" s="99" t="str">
        <f t="shared" si="7"/>
        <v>!ОШИБКА!</v>
      </c>
      <c r="M66" s="106">
        <v>4</v>
      </c>
      <c r="N66" s="106">
        <v>4</v>
      </c>
      <c r="O66" s="106"/>
      <c r="P66" s="106"/>
      <c r="Q66" s="445"/>
      <c r="R66" s="50"/>
    </row>
    <row r="67" spans="1:18" s="192" customFormat="1" ht="50.1" hidden="1" customHeight="1">
      <c r="A67" s="413" t="s">
        <v>387</v>
      </c>
      <c r="B67" s="477" t="s">
        <v>284</v>
      </c>
      <c r="C67" s="433" t="s">
        <v>131</v>
      </c>
      <c r="D67" s="433"/>
      <c r="E67" s="433"/>
      <c r="F67" s="99">
        <v>4</v>
      </c>
      <c r="G67" s="100">
        <f t="shared" si="5"/>
        <v>120</v>
      </c>
      <c r="H67" s="99">
        <f t="shared" si="6"/>
        <v>40</v>
      </c>
      <c r="I67" s="438"/>
      <c r="J67" s="439"/>
      <c r="K67" s="440"/>
      <c r="L67" s="99" t="str">
        <f t="shared" si="7"/>
        <v>!ОШИБКА!</v>
      </c>
      <c r="M67" s="106">
        <v>4</v>
      </c>
      <c r="N67" s="106">
        <v>4</v>
      </c>
      <c r="O67" s="106"/>
      <c r="P67" s="106"/>
      <c r="Q67" s="445"/>
      <c r="R67" s="50"/>
    </row>
    <row r="68" spans="1:18" s="192" customFormat="1" ht="50.1" hidden="1" customHeight="1">
      <c r="A68" s="413" t="s">
        <v>388</v>
      </c>
      <c r="B68" s="477" t="s">
        <v>284</v>
      </c>
      <c r="C68" s="433" t="s">
        <v>131</v>
      </c>
      <c r="D68" s="433"/>
      <c r="E68" s="433"/>
      <c r="F68" s="99">
        <v>4</v>
      </c>
      <c r="G68" s="100">
        <f t="shared" si="5"/>
        <v>120</v>
      </c>
      <c r="H68" s="99">
        <f t="shared" si="6"/>
        <v>40</v>
      </c>
      <c r="I68" s="438"/>
      <c r="J68" s="439"/>
      <c r="K68" s="440"/>
      <c r="L68" s="99" t="str">
        <f t="shared" si="7"/>
        <v>!ОШИБКА!</v>
      </c>
      <c r="M68" s="106">
        <v>4</v>
      </c>
      <c r="N68" s="106">
        <v>4</v>
      </c>
      <c r="O68" s="106"/>
      <c r="P68" s="106"/>
      <c r="Q68" s="445"/>
      <c r="R68" s="50"/>
    </row>
    <row r="69" spans="1:18" s="192" customFormat="1" ht="50.1" hidden="1" customHeight="1">
      <c r="A69" s="413" t="s">
        <v>389</v>
      </c>
      <c r="B69" s="477" t="s">
        <v>284</v>
      </c>
      <c r="C69" s="433" t="s">
        <v>131</v>
      </c>
      <c r="D69" s="433"/>
      <c r="E69" s="433"/>
      <c r="F69" s="99">
        <v>4</v>
      </c>
      <c r="G69" s="100">
        <f t="shared" si="5"/>
        <v>120</v>
      </c>
      <c r="H69" s="99">
        <f t="shared" si="6"/>
        <v>40</v>
      </c>
      <c r="I69" s="438"/>
      <c r="J69" s="439"/>
      <c r="K69" s="440"/>
      <c r="L69" s="99" t="str">
        <f t="shared" si="7"/>
        <v>!ОШИБКА!</v>
      </c>
      <c r="M69" s="106">
        <v>4</v>
      </c>
      <c r="N69" s="106">
        <v>4</v>
      </c>
      <c r="O69" s="106"/>
      <c r="P69" s="106"/>
      <c r="Q69" s="445"/>
      <c r="R69" s="50"/>
    </row>
    <row r="70" spans="1:18" s="192" customFormat="1" ht="50.1" hidden="1" customHeight="1">
      <c r="A70" s="413" t="s">
        <v>390</v>
      </c>
      <c r="B70" s="477" t="s">
        <v>284</v>
      </c>
      <c r="C70" s="433" t="s">
        <v>131</v>
      </c>
      <c r="D70" s="433"/>
      <c r="E70" s="433"/>
      <c r="F70" s="99">
        <v>4</v>
      </c>
      <c r="G70" s="100">
        <f t="shared" si="5"/>
        <v>120</v>
      </c>
      <c r="H70" s="99">
        <f t="shared" si="6"/>
        <v>40</v>
      </c>
      <c r="I70" s="438"/>
      <c r="J70" s="439"/>
      <c r="K70" s="440"/>
      <c r="L70" s="99" t="str">
        <f t="shared" si="7"/>
        <v>!ОШИБКА!</v>
      </c>
      <c r="M70" s="106">
        <v>4</v>
      </c>
      <c r="N70" s="106">
        <v>4</v>
      </c>
      <c r="O70" s="106"/>
      <c r="P70" s="106"/>
      <c r="Q70" s="445"/>
      <c r="R70" s="50"/>
    </row>
    <row r="71" spans="1:18" s="192" customFormat="1" ht="50.1" hidden="1" customHeight="1">
      <c r="A71" s="413" t="s">
        <v>391</v>
      </c>
      <c r="B71" s="477" t="s">
        <v>284</v>
      </c>
      <c r="C71" s="433" t="s">
        <v>131</v>
      </c>
      <c r="D71" s="433"/>
      <c r="E71" s="433"/>
      <c r="F71" s="99">
        <v>4</v>
      </c>
      <c r="G71" s="100">
        <f t="shared" si="5"/>
        <v>120</v>
      </c>
      <c r="H71" s="99">
        <f t="shared" si="6"/>
        <v>40</v>
      </c>
      <c r="I71" s="438"/>
      <c r="J71" s="439"/>
      <c r="K71" s="440"/>
      <c r="L71" s="99" t="str">
        <f t="shared" si="7"/>
        <v>!ОШИБКА!</v>
      </c>
      <c r="M71" s="106">
        <v>4</v>
      </c>
      <c r="N71" s="106">
        <v>4</v>
      </c>
      <c r="O71" s="106"/>
      <c r="P71" s="106"/>
      <c r="Q71" s="445"/>
      <c r="R71" s="50"/>
    </row>
    <row r="72" spans="1:18" s="192" customFormat="1" ht="50.1" hidden="1" customHeight="1">
      <c r="A72" s="413" t="s">
        <v>392</v>
      </c>
      <c r="B72" s="477" t="s">
        <v>284</v>
      </c>
      <c r="C72" s="433" t="s">
        <v>131</v>
      </c>
      <c r="D72" s="433"/>
      <c r="E72" s="433"/>
      <c r="F72" s="99">
        <v>4</v>
      </c>
      <c r="G72" s="100">
        <f t="shared" si="5"/>
        <v>120</v>
      </c>
      <c r="H72" s="99">
        <f t="shared" si="6"/>
        <v>40</v>
      </c>
      <c r="I72" s="438"/>
      <c r="J72" s="439"/>
      <c r="K72" s="440"/>
      <c r="L72" s="99" t="str">
        <f t="shared" si="7"/>
        <v>!ОШИБКА!</v>
      </c>
      <c r="M72" s="106">
        <v>4</v>
      </c>
      <c r="N72" s="106">
        <v>4</v>
      </c>
      <c r="O72" s="106"/>
      <c r="P72" s="106"/>
      <c r="Q72" s="445"/>
      <c r="R72" s="50"/>
    </row>
    <row r="73" spans="1:18" s="192" customFormat="1" ht="50.1" hidden="1" customHeight="1">
      <c r="A73" s="413" t="s">
        <v>393</v>
      </c>
      <c r="B73" s="477" t="s">
        <v>284</v>
      </c>
      <c r="C73" s="433" t="s">
        <v>131</v>
      </c>
      <c r="D73" s="433"/>
      <c r="E73" s="433"/>
      <c r="F73" s="99">
        <v>4</v>
      </c>
      <c r="G73" s="100">
        <f t="shared" si="5"/>
        <v>120</v>
      </c>
      <c r="H73" s="99">
        <f t="shared" si="6"/>
        <v>40</v>
      </c>
      <c r="I73" s="438"/>
      <c r="J73" s="439"/>
      <c r="K73" s="440"/>
      <c r="L73" s="99" t="str">
        <f t="shared" si="7"/>
        <v>!ОШИБКА!</v>
      </c>
      <c r="M73" s="106">
        <v>4</v>
      </c>
      <c r="N73" s="106">
        <v>4</v>
      </c>
      <c r="O73" s="106"/>
      <c r="P73" s="106"/>
      <c r="Q73" s="445"/>
      <c r="R73" s="50"/>
    </row>
    <row r="74" spans="1:18" s="192" customFormat="1" ht="50.1" hidden="1" customHeight="1">
      <c r="A74" s="413" t="s">
        <v>394</v>
      </c>
      <c r="B74" s="477" t="s">
        <v>284</v>
      </c>
      <c r="C74" s="433" t="s">
        <v>131</v>
      </c>
      <c r="D74" s="433"/>
      <c r="E74" s="433"/>
      <c r="F74" s="99">
        <v>4</v>
      </c>
      <c r="G74" s="100">
        <f t="shared" si="5"/>
        <v>120</v>
      </c>
      <c r="H74" s="99">
        <f t="shared" si="6"/>
        <v>40</v>
      </c>
      <c r="I74" s="438"/>
      <c r="J74" s="439"/>
      <c r="K74" s="440"/>
      <c r="L74" s="99" t="str">
        <f t="shared" si="7"/>
        <v>!ОШИБКА!</v>
      </c>
      <c r="M74" s="106">
        <v>4</v>
      </c>
      <c r="N74" s="106">
        <v>4</v>
      </c>
      <c r="O74" s="106"/>
      <c r="P74" s="106"/>
      <c r="Q74" s="445"/>
      <c r="R74" s="50"/>
    </row>
    <row r="75" spans="1:18" s="192" customFormat="1" ht="50.1" hidden="1" customHeight="1">
      <c r="A75" s="413" t="s">
        <v>395</v>
      </c>
      <c r="B75" s="477" t="s">
        <v>284</v>
      </c>
      <c r="C75" s="433" t="s">
        <v>131</v>
      </c>
      <c r="D75" s="433"/>
      <c r="E75" s="433"/>
      <c r="F75" s="99">
        <v>4</v>
      </c>
      <c r="G75" s="100">
        <f t="shared" si="5"/>
        <v>120</v>
      </c>
      <c r="H75" s="99">
        <f t="shared" si="6"/>
        <v>40</v>
      </c>
      <c r="I75" s="438"/>
      <c r="J75" s="439"/>
      <c r="K75" s="440"/>
      <c r="L75" s="99" t="str">
        <f t="shared" si="7"/>
        <v>!ОШИБКА!</v>
      </c>
      <c r="M75" s="106">
        <v>4</v>
      </c>
      <c r="N75" s="106">
        <v>4</v>
      </c>
      <c r="O75" s="106"/>
      <c r="P75" s="106"/>
      <c r="Q75" s="445"/>
      <c r="R75" s="50"/>
    </row>
    <row r="76" spans="1:18" s="192" customFormat="1" ht="50.1" hidden="1" customHeight="1">
      <c r="A76" s="413" t="s">
        <v>396</v>
      </c>
      <c r="B76" s="477" t="s">
        <v>284</v>
      </c>
      <c r="C76" s="433" t="s">
        <v>131</v>
      </c>
      <c r="D76" s="433"/>
      <c r="E76" s="433"/>
      <c r="F76" s="99">
        <v>4</v>
      </c>
      <c r="G76" s="100">
        <f t="shared" si="5"/>
        <v>120</v>
      </c>
      <c r="H76" s="99">
        <f t="shared" si="6"/>
        <v>40</v>
      </c>
      <c r="I76" s="438"/>
      <c r="J76" s="439"/>
      <c r="K76" s="440"/>
      <c r="L76" s="99" t="str">
        <f t="shared" si="7"/>
        <v>!ОШИБКА!</v>
      </c>
      <c r="M76" s="106">
        <v>4</v>
      </c>
      <c r="N76" s="106">
        <v>4</v>
      </c>
      <c r="O76" s="106"/>
      <c r="P76" s="106"/>
      <c r="Q76" s="445"/>
      <c r="R76" s="50"/>
    </row>
    <row r="77" spans="1:18" s="192" customFormat="1" ht="50.1" hidden="1" customHeight="1">
      <c r="A77" s="413" t="s">
        <v>397</v>
      </c>
      <c r="B77" s="477" t="s">
        <v>284</v>
      </c>
      <c r="C77" s="433" t="s">
        <v>131</v>
      </c>
      <c r="D77" s="433"/>
      <c r="E77" s="433"/>
      <c r="F77" s="99">
        <v>4</v>
      </c>
      <c r="G77" s="100">
        <f t="shared" si="5"/>
        <v>120</v>
      </c>
      <c r="H77" s="99">
        <f t="shared" si="6"/>
        <v>40</v>
      </c>
      <c r="I77" s="438"/>
      <c r="J77" s="439"/>
      <c r="K77" s="440"/>
      <c r="L77" s="99" t="str">
        <f t="shared" si="7"/>
        <v>!ОШИБКА!</v>
      </c>
      <c r="M77" s="106">
        <v>4</v>
      </c>
      <c r="N77" s="106">
        <v>4</v>
      </c>
      <c r="O77" s="106"/>
      <c r="P77" s="106"/>
      <c r="Q77" s="445"/>
      <c r="R77" s="50"/>
    </row>
    <row r="78" spans="1:18" s="192" customFormat="1" ht="50.1" hidden="1" customHeight="1">
      <c r="A78" s="413" t="s">
        <v>398</v>
      </c>
      <c r="B78" s="477" t="s">
        <v>284</v>
      </c>
      <c r="C78" s="433" t="s">
        <v>131</v>
      </c>
      <c r="D78" s="433"/>
      <c r="E78" s="433"/>
      <c r="F78" s="99">
        <v>4</v>
      </c>
      <c r="G78" s="100">
        <f t="shared" si="5"/>
        <v>120</v>
      </c>
      <c r="H78" s="99">
        <f t="shared" si="6"/>
        <v>40</v>
      </c>
      <c r="I78" s="438"/>
      <c r="J78" s="439"/>
      <c r="K78" s="440"/>
      <c r="L78" s="99" t="str">
        <f t="shared" si="7"/>
        <v>!ОШИБКА!</v>
      </c>
      <c r="M78" s="106">
        <v>4</v>
      </c>
      <c r="N78" s="106">
        <v>4</v>
      </c>
      <c r="O78" s="106"/>
      <c r="P78" s="106"/>
      <c r="Q78" s="445"/>
      <c r="R78" s="50"/>
    </row>
    <row r="79" spans="1:18" s="192" customFormat="1" ht="50.1" hidden="1" customHeight="1">
      <c r="A79" s="413" t="s">
        <v>399</v>
      </c>
      <c r="B79" s="477" t="s">
        <v>284</v>
      </c>
      <c r="C79" s="433" t="s">
        <v>131</v>
      </c>
      <c r="D79" s="433"/>
      <c r="E79" s="433"/>
      <c r="F79" s="99">
        <v>4</v>
      </c>
      <c r="G79" s="100">
        <f t="shared" si="5"/>
        <v>120</v>
      </c>
      <c r="H79" s="99">
        <f t="shared" si="6"/>
        <v>40</v>
      </c>
      <c r="I79" s="438"/>
      <c r="J79" s="439"/>
      <c r="K79" s="440"/>
      <c r="L79" s="99" t="str">
        <f t="shared" si="7"/>
        <v>!ОШИБКА!</v>
      </c>
      <c r="M79" s="106">
        <v>4</v>
      </c>
      <c r="N79" s="106">
        <v>4</v>
      </c>
      <c r="O79" s="106"/>
      <c r="P79" s="106"/>
      <c r="Q79" s="445"/>
      <c r="R79" s="50"/>
    </row>
    <row r="80" spans="1:18" s="192" customFormat="1" ht="50.1" hidden="1" customHeight="1">
      <c r="A80" s="413" t="s">
        <v>400</v>
      </c>
      <c r="B80" s="477" t="s">
        <v>284</v>
      </c>
      <c r="C80" s="433" t="s">
        <v>131</v>
      </c>
      <c r="D80" s="433"/>
      <c r="E80" s="433"/>
      <c r="F80" s="99">
        <v>4</v>
      </c>
      <c r="G80" s="100">
        <f t="shared" si="5"/>
        <v>120</v>
      </c>
      <c r="H80" s="99">
        <f t="shared" si="6"/>
        <v>40</v>
      </c>
      <c r="I80" s="438"/>
      <c r="J80" s="439"/>
      <c r="K80" s="440"/>
      <c r="L80" s="99" t="str">
        <f t="shared" si="7"/>
        <v>!ОШИБКА!</v>
      </c>
      <c r="M80" s="106">
        <v>4</v>
      </c>
      <c r="N80" s="106">
        <v>4</v>
      </c>
      <c r="O80" s="106"/>
      <c r="P80" s="106"/>
      <c r="Q80" s="445"/>
      <c r="R80" s="50"/>
    </row>
    <row r="81" spans="1:18" s="192" customFormat="1" ht="50.1" hidden="1" customHeight="1">
      <c r="A81" s="413" t="s">
        <v>401</v>
      </c>
      <c r="B81" s="477" t="s">
        <v>284</v>
      </c>
      <c r="C81" s="433" t="s">
        <v>131</v>
      </c>
      <c r="D81" s="433"/>
      <c r="E81" s="433"/>
      <c r="F81" s="99">
        <v>4</v>
      </c>
      <c r="G81" s="100">
        <f t="shared" si="5"/>
        <v>120</v>
      </c>
      <c r="H81" s="99">
        <f t="shared" si="6"/>
        <v>40</v>
      </c>
      <c r="I81" s="438"/>
      <c r="J81" s="439"/>
      <c r="K81" s="440"/>
      <c r="L81" s="99" t="str">
        <f t="shared" si="7"/>
        <v>!ОШИБКА!</v>
      </c>
      <c r="M81" s="106">
        <v>4</v>
      </c>
      <c r="N81" s="106">
        <v>4</v>
      </c>
      <c r="O81" s="106"/>
      <c r="P81" s="106"/>
      <c r="Q81" s="445"/>
      <c r="R81" s="50"/>
    </row>
    <row r="82" spans="1:18" s="192" customFormat="1" ht="50.1" hidden="1" customHeight="1">
      <c r="A82" s="413" t="s">
        <v>402</v>
      </c>
      <c r="B82" s="477" t="s">
        <v>284</v>
      </c>
      <c r="C82" s="433" t="s">
        <v>131</v>
      </c>
      <c r="D82" s="433"/>
      <c r="E82" s="433"/>
      <c r="F82" s="99">
        <v>4</v>
      </c>
      <c r="G82" s="100">
        <f t="shared" si="5"/>
        <v>120</v>
      </c>
      <c r="H82" s="99">
        <f t="shared" si="6"/>
        <v>40</v>
      </c>
      <c r="I82" s="438"/>
      <c r="J82" s="439"/>
      <c r="K82" s="440"/>
      <c r="L82" s="99" t="str">
        <f t="shared" si="7"/>
        <v>!ОШИБКА!</v>
      </c>
      <c r="M82" s="106">
        <v>4</v>
      </c>
      <c r="N82" s="106">
        <v>4</v>
      </c>
      <c r="O82" s="106"/>
      <c r="P82" s="106"/>
      <c r="Q82" s="445"/>
      <c r="R82" s="50"/>
    </row>
    <row r="83" spans="1:18" s="192" customFormat="1" ht="50.1" hidden="1" customHeight="1">
      <c r="A83" s="413" t="s">
        <v>403</v>
      </c>
      <c r="B83" s="477" t="s">
        <v>284</v>
      </c>
      <c r="C83" s="433" t="s">
        <v>131</v>
      </c>
      <c r="D83" s="433"/>
      <c r="E83" s="433"/>
      <c r="F83" s="99">
        <v>4</v>
      </c>
      <c r="G83" s="100">
        <f t="shared" si="5"/>
        <v>120</v>
      </c>
      <c r="H83" s="99">
        <f t="shared" si="6"/>
        <v>40</v>
      </c>
      <c r="I83" s="438"/>
      <c r="J83" s="439"/>
      <c r="K83" s="440"/>
      <c r="L83" s="99" t="str">
        <f t="shared" si="7"/>
        <v>!ОШИБКА!</v>
      </c>
      <c r="M83" s="106">
        <v>4</v>
      </c>
      <c r="N83" s="106">
        <v>4</v>
      </c>
      <c r="O83" s="106"/>
      <c r="P83" s="106"/>
      <c r="Q83" s="445"/>
      <c r="R83" s="50"/>
    </row>
    <row r="84" spans="1:18" s="192" customFormat="1" ht="50.1" hidden="1" customHeight="1">
      <c r="A84" s="413" t="s">
        <v>404</v>
      </c>
      <c r="B84" s="477" t="s">
        <v>284</v>
      </c>
      <c r="C84" s="433" t="s">
        <v>131</v>
      </c>
      <c r="D84" s="433"/>
      <c r="E84" s="433"/>
      <c r="F84" s="99">
        <v>4</v>
      </c>
      <c r="G84" s="100">
        <f t="shared" si="5"/>
        <v>120</v>
      </c>
      <c r="H84" s="99">
        <f t="shared" si="6"/>
        <v>40</v>
      </c>
      <c r="I84" s="438"/>
      <c r="J84" s="439"/>
      <c r="K84" s="440"/>
      <c r="L84" s="99" t="str">
        <f t="shared" si="7"/>
        <v>!ОШИБКА!</v>
      </c>
      <c r="M84" s="106">
        <v>4</v>
      </c>
      <c r="N84" s="106">
        <v>4</v>
      </c>
      <c r="O84" s="106"/>
      <c r="P84" s="106"/>
      <c r="Q84" s="445"/>
      <c r="R84" s="50"/>
    </row>
    <row r="85" spans="1:18" s="192" customFormat="1" ht="50.1" hidden="1" customHeight="1">
      <c r="A85" s="413" t="s">
        <v>405</v>
      </c>
      <c r="B85" s="477" t="s">
        <v>284</v>
      </c>
      <c r="C85" s="433" t="s">
        <v>131</v>
      </c>
      <c r="D85" s="433"/>
      <c r="E85" s="433"/>
      <c r="F85" s="99">
        <v>4</v>
      </c>
      <c r="G85" s="100">
        <f t="shared" si="5"/>
        <v>120</v>
      </c>
      <c r="H85" s="99">
        <f t="shared" si="6"/>
        <v>40</v>
      </c>
      <c r="I85" s="438"/>
      <c r="J85" s="439"/>
      <c r="K85" s="440"/>
      <c r="L85" s="99" t="str">
        <f t="shared" si="7"/>
        <v>!ОШИБКА!</v>
      </c>
      <c r="M85" s="106">
        <v>4</v>
      </c>
      <c r="N85" s="106">
        <v>4</v>
      </c>
      <c r="O85" s="106"/>
      <c r="P85" s="106"/>
      <c r="Q85" s="445"/>
      <c r="R85" s="50"/>
    </row>
    <row r="86" spans="1:18" s="192" customFormat="1" ht="50.1" hidden="1" customHeight="1">
      <c r="A86" s="413" t="s">
        <v>406</v>
      </c>
      <c r="B86" s="477" t="s">
        <v>284</v>
      </c>
      <c r="C86" s="433" t="s">
        <v>131</v>
      </c>
      <c r="D86" s="433"/>
      <c r="E86" s="433"/>
      <c r="F86" s="99">
        <v>4</v>
      </c>
      <c r="G86" s="100">
        <f t="shared" si="5"/>
        <v>120</v>
      </c>
      <c r="H86" s="99">
        <f t="shared" si="6"/>
        <v>40</v>
      </c>
      <c r="I86" s="438"/>
      <c r="J86" s="439"/>
      <c r="K86" s="440"/>
      <c r="L86" s="99" t="str">
        <f t="shared" si="7"/>
        <v>!ОШИБКА!</v>
      </c>
      <c r="M86" s="106">
        <v>4</v>
      </c>
      <c r="N86" s="106">
        <v>4</v>
      </c>
      <c r="O86" s="106"/>
      <c r="P86" s="106"/>
      <c r="Q86" s="445"/>
      <c r="R86" s="50"/>
    </row>
    <row r="87" spans="1:18" s="192" customFormat="1" ht="50.1" hidden="1" customHeight="1">
      <c r="A87" s="413" t="s">
        <v>407</v>
      </c>
      <c r="B87" s="477" t="s">
        <v>284</v>
      </c>
      <c r="C87" s="433" t="s">
        <v>131</v>
      </c>
      <c r="D87" s="433"/>
      <c r="E87" s="433"/>
      <c r="F87" s="99">
        <v>4</v>
      </c>
      <c r="G87" s="100">
        <f t="shared" si="5"/>
        <v>120</v>
      </c>
      <c r="H87" s="99">
        <f t="shared" si="6"/>
        <v>40</v>
      </c>
      <c r="I87" s="438"/>
      <c r="J87" s="439"/>
      <c r="K87" s="440"/>
      <c r="L87" s="99" t="str">
        <f t="shared" si="7"/>
        <v>!ОШИБКА!</v>
      </c>
      <c r="M87" s="106">
        <v>4</v>
      </c>
      <c r="N87" s="106">
        <v>4</v>
      </c>
      <c r="O87" s="106"/>
      <c r="P87" s="106"/>
      <c r="Q87" s="445"/>
      <c r="R87" s="50"/>
    </row>
    <row r="88" spans="1:18" s="192" customFormat="1" ht="50.1" hidden="1" customHeight="1">
      <c r="A88" s="413" t="s">
        <v>408</v>
      </c>
      <c r="B88" s="477" t="s">
        <v>284</v>
      </c>
      <c r="C88" s="433" t="s">
        <v>131</v>
      </c>
      <c r="D88" s="433"/>
      <c r="E88" s="433"/>
      <c r="F88" s="99">
        <v>4</v>
      </c>
      <c r="G88" s="100">
        <f t="shared" si="5"/>
        <v>120</v>
      </c>
      <c r="H88" s="99">
        <f t="shared" si="6"/>
        <v>40</v>
      </c>
      <c r="I88" s="438"/>
      <c r="J88" s="439"/>
      <c r="K88" s="440"/>
      <c r="L88" s="99" t="str">
        <f t="shared" si="7"/>
        <v>!ОШИБКА!</v>
      </c>
      <c r="M88" s="106">
        <v>4</v>
      </c>
      <c r="N88" s="106">
        <v>4</v>
      </c>
      <c r="O88" s="106"/>
      <c r="P88" s="106"/>
      <c r="Q88" s="445"/>
      <c r="R88" s="50"/>
    </row>
    <row r="89" spans="1:18" s="192" customFormat="1" ht="50.1" hidden="1" customHeight="1">
      <c r="A89" s="413" t="s">
        <v>409</v>
      </c>
      <c r="B89" s="477" t="s">
        <v>284</v>
      </c>
      <c r="C89" s="433" t="s">
        <v>131</v>
      </c>
      <c r="D89" s="433"/>
      <c r="E89" s="433"/>
      <c r="F89" s="99">
        <v>4</v>
      </c>
      <c r="G89" s="100">
        <f t="shared" si="5"/>
        <v>120</v>
      </c>
      <c r="H89" s="99">
        <f t="shared" si="6"/>
        <v>40</v>
      </c>
      <c r="I89" s="438"/>
      <c r="J89" s="439"/>
      <c r="K89" s="440"/>
      <c r="L89" s="99" t="str">
        <f t="shared" si="7"/>
        <v>!ОШИБКА!</v>
      </c>
      <c r="M89" s="106">
        <v>4</v>
      </c>
      <c r="N89" s="106">
        <v>4</v>
      </c>
      <c r="O89" s="106"/>
      <c r="P89" s="106"/>
      <c r="Q89" s="445"/>
      <c r="R89" s="50"/>
    </row>
    <row r="90" spans="1:18" s="192" customFormat="1" ht="50.1" hidden="1" customHeight="1">
      <c r="A90" s="413" t="s">
        <v>410</v>
      </c>
      <c r="B90" s="477" t="s">
        <v>284</v>
      </c>
      <c r="C90" s="433" t="s">
        <v>131</v>
      </c>
      <c r="D90" s="433"/>
      <c r="E90" s="433"/>
      <c r="F90" s="99">
        <v>4</v>
      </c>
      <c r="G90" s="100">
        <f t="shared" si="5"/>
        <v>120</v>
      </c>
      <c r="H90" s="99">
        <f t="shared" si="6"/>
        <v>40</v>
      </c>
      <c r="I90" s="438"/>
      <c r="J90" s="439"/>
      <c r="K90" s="440"/>
      <c r="L90" s="99" t="str">
        <f t="shared" si="7"/>
        <v>!ОШИБКА!</v>
      </c>
      <c r="M90" s="106">
        <v>4</v>
      </c>
      <c r="N90" s="106">
        <v>4</v>
      </c>
      <c r="O90" s="106"/>
      <c r="P90" s="106"/>
      <c r="Q90" s="445"/>
      <c r="R90" s="50"/>
    </row>
    <row r="91" spans="1:18" s="192" customFormat="1" ht="50.1" hidden="1" customHeight="1">
      <c r="A91" s="413" t="s">
        <v>411</v>
      </c>
      <c r="B91" s="477" t="s">
        <v>284</v>
      </c>
      <c r="C91" s="433" t="s">
        <v>131</v>
      </c>
      <c r="D91" s="433"/>
      <c r="E91" s="433"/>
      <c r="F91" s="99">
        <v>4</v>
      </c>
      <c r="G91" s="100">
        <f t="shared" si="5"/>
        <v>120</v>
      </c>
      <c r="H91" s="99">
        <f t="shared" si="6"/>
        <v>40</v>
      </c>
      <c r="I91" s="438"/>
      <c r="J91" s="439"/>
      <c r="K91" s="440"/>
      <c r="L91" s="99" t="str">
        <f t="shared" si="7"/>
        <v>!ОШИБКА!</v>
      </c>
      <c r="M91" s="106">
        <v>4</v>
      </c>
      <c r="N91" s="106">
        <v>4</v>
      </c>
      <c r="O91" s="106"/>
      <c r="P91" s="106"/>
      <c r="Q91" s="445"/>
      <c r="R91" s="50"/>
    </row>
    <row r="92" spans="1:18" s="192" customFormat="1" ht="50.1" hidden="1" customHeight="1">
      <c r="A92" s="413" t="s">
        <v>412</v>
      </c>
      <c r="B92" s="477" t="s">
        <v>284</v>
      </c>
      <c r="C92" s="433" t="s">
        <v>131</v>
      </c>
      <c r="D92" s="433"/>
      <c r="E92" s="433"/>
      <c r="F92" s="99">
        <v>4</v>
      </c>
      <c r="G92" s="100">
        <f t="shared" si="5"/>
        <v>120</v>
      </c>
      <c r="H92" s="99">
        <f t="shared" si="6"/>
        <v>40</v>
      </c>
      <c r="I92" s="438"/>
      <c r="J92" s="439"/>
      <c r="K92" s="440"/>
      <c r="L92" s="99" t="str">
        <f t="shared" si="7"/>
        <v>!ОШИБКА!</v>
      </c>
      <c r="M92" s="106">
        <v>4</v>
      </c>
      <c r="N92" s="106">
        <v>4</v>
      </c>
      <c r="O92" s="106"/>
      <c r="P92" s="106"/>
      <c r="Q92" s="445"/>
      <c r="R92" s="50"/>
    </row>
    <row r="93" spans="1:18" s="192" customFormat="1" ht="50.1" hidden="1" customHeight="1">
      <c r="A93" s="413" t="s">
        <v>413</v>
      </c>
      <c r="B93" s="477" t="s">
        <v>284</v>
      </c>
      <c r="C93" s="433" t="s">
        <v>131</v>
      </c>
      <c r="D93" s="433"/>
      <c r="E93" s="433"/>
      <c r="F93" s="99">
        <v>4</v>
      </c>
      <c r="G93" s="100">
        <f t="shared" ref="G93:G104" si="8">F93*30</f>
        <v>120</v>
      </c>
      <c r="H93" s="99">
        <f t="shared" ref="H93:H104" si="9">(M93)*10</f>
        <v>40</v>
      </c>
      <c r="I93" s="438"/>
      <c r="J93" s="439"/>
      <c r="K93" s="440"/>
      <c r="L93" s="99" t="str">
        <f t="shared" ref="L93:L104" si="10">IF(H93=I93+J93+K93,G93-H93,"!ОШИБКА!")</f>
        <v>!ОШИБКА!</v>
      </c>
      <c r="M93" s="106">
        <v>4</v>
      </c>
      <c r="N93" s="106">
        <v>4</v>
      </c>
      <c r="O93" s="106"/>
      <c r="P93" s="106"/>
      <c r="Q93" s="445"/>
      <c r="R93" s="50"/>
    </row>
    <row r="94" spans="1:18" s="192" customFormat="1" ht="50.1" hidden="1" customHeight="1">
      <c r="A94" s="413" t="s">
        <v>414</v>
      </c>
      <c r="B94" s="477" t="s">
        <v>284</v>
      </c>
      <c r="C94" s="433" t="s">
        <v>131</v>
      </c>
      <c r="D94" s="433"/>
      <c r="E94" s="433"/>
      <c r="F94" s="99">
        <v>4</v>
      </c>
      <c r="G94" s="100">
        <f t="shared" si="8"/>
        <v>120</v>
      </c>
      <c r="H94" s="99">
        <f t="shared" si="9"/>
        <v>40</v>
      </c>
      <c r="I94" s="438"/>
      <c r="J94" s="439"/>
      <c r="K94" s="440"/>
      <c r="L94" s="99" t="str">
        <f t="shared" si="10"/>
        <v>!ОШИБКА!</v>
      </c>
      <c r="M94" s="106">
        <v>4</v>
      </c>
      <c r="N94" s="106">
        <v>4</v>
      </c>
      <c r="O94" s="106"/>
      <c r="P94" s="106"/>
      <c r="Q94" s="445"/>
      <c r="R94" s="50"/>
    </row>
    <row r="95" spans="1:18" s="192" customFormat="1" ht="50.1" hidden="1" customHeight="1">
      <c r="A95" s="413" t="s">
        <v>415</v>
      </c>
      <c r="B95" s="477" t="s">
        <v>284</v>
      </c>
      <c r="C95" s="433" t="s">
        <v>131</v>
      </c>
      <c r="D95" s="433"/>
      <c r="E95" s="433"/>
      <c r="F95" s="99">
        <v>4</v>
      </c>
      <c r="G95" s="100">
        <f t="shared" si="8"/>
        <v>120</v>
      </c>
      <c r="H95" s="99">
        <f t="shared" si="9"/>
        <v>40</v>
      </c>
      <c r="I95" s="438"/>
      <c r="J95" s="439"/>
      <c r="K95" s="440"/>
      <c r="L95" s="99" t="str">
        <f t="shared" si="10"/>
        <v>!ОШИБКА!</v>
      </c>
      <c r="M95" s="106">
        <v>4</v>
      </c>
      <c r="N95" s="106">
        <v>4</v>
      </c>
      <c r="O95" s="106"/>
      <c r="P95" s="106"/>
      <c r="Q95" s="445"/>
      <c r="R95" s="50"/>
    </row>
    <row r="96" spans="1:18" s="192" customFormat="1" ht="50.1" hidden="1" customHeight="1">
      <c r="A96" s="413" t="s">
        <v>416</v>
      </c>
      <c r="B96" s="477" t="s">
        <v>284</v>
      </c>
      <c r="C96" s="433" t="s">
        <v>131</v>
      </c>
      <c r="D96" s="433"/>
      <c r="E96" s="433"/>
      <c r="F96" s="99">
        <v>4</v>
      </c>
      <c r="G96" s="100">
        <f t="shared" si="8"/>
        <v>120</v>
      </c>
      <c r="H96" s="99">
        <f t="shared" si="9"/>
        <v>40</v>
      </c>
      <c r="I96" s="438"/>
      <c r="J96" s="439"/>
      <c r="K96" s="440"/>
      <c r="L96" s="99" t="str">
        <f t="shared" si="10"/>
        <v>!ОШИБКА!</v>
      </c>
      <c r="M96" s="106">
        <v>4</v>
      </c>
      <c r="N96" s="106">
        <v>4</v>
      </c>
      <c r="O96" s="106"/>
      <c r="P96" s="106"/>
      <c r="Q96" s="445"/>
      <c r="R96" s="50"/>
    </row>
    <row r="97" spans="1:18" s="192" customFormat="1" ht="50.1" hidden="1" customHeight="1">
      <c r="A97" s="413" t="s">
        <v>417</v>
      </c>
      <c r="B97" s="477" t="s">
        <v>284</v>
      </c>
      <c r="C97" s="433" t="s">
        <v>131</v>
      </c>
      <c r="D97" s="433"/>
      <c r="E97" s="433"/>
      <c r="F97" s="99">
        <v>4</v>
      </c>
      <c r="G97" s="100">
        <f t="shared" si="8"/>
        <v>120</v>
      </c>
      <c r="H97" s="99">
        <f t="shared" si="9"/>
        <v>40</v>
      </c>
      <c r="I97" s="438"/>
      <c r="J97" s="439"/>
      <c r="K97" s="440"/>
      <c r="L97" s="99" t="str">
        <f t="shared" si="10"/>
        <v>!ОШИБКА!</v>
      </c>
      <c r="M97" s="106">
        <v>4</v>
      </c>
      <c r="N97" s="106">
        <v>4</v>
      </c>
      <c r="O97" s="106"/>
      <c r="P97" s="106"/>
      <c r="Q97" s="445"/>
      <c r="R97" s="50"/>
    </row>
    <row r="98" spans="1:18" s="192" customFormat="1" ht="50.1" hidden="1" customHeight="1">
      <c r="A98" s="413" t="s">
        <v>418</v>
      </c>
      <c r="B98" s="477" t="s">
        <v>284</v>
      </c>
      <c r="C98" s="433" t="s">
        <v>131</v>
      </c>
      <c r="D98" s="433"/>
      <c r="E98" s="433"/>
      <c r="F98" s="99">
        <v>4</v>
      </c>
      <c r="G98" s="100">
        <f t="shared" si="8"/>
        <v>120</v>
      </c>
      <c r="H98" s="99">
        <f t="shared" si="9"/>
        <v>40</v>
      </c>
      <c r="I98" s="438"/>
      <c r="J98" s="439"/>
      <c r="K98" s="440"/>
      <c r="L98" s="99" t="str">
        <f t="shared" si="10"/>
        <v>!ОШИБКА!</v>
      </c>
      <c r="M98" s="106">
        <v>4</v>
      </c>
      <c r="N98" s="106">
        <v>4</v>
      </c>
      <c r="O98" s="106"/>
      <c r="P98" s="106"/>
      <c r="Q98" s="445"/>
      <c r="R98" s="50"/>
    </row>
    <row r="99" spans="1:18" s="192" customFormat="1" ht="50.1" hidden="1" customHeight="1">
      <c r="A99" s="413" t="s">
        <v>419</v>
      </c>
      <c r="B99" s="477" t="s">
        <v>284</v>
      </c>
      <c r="C99" s="433" t="s">
        <v>131</v>
      </c>
      <c r="D99" s="433"/>
      <c r="E99" s="433"/>
      <c r="F99" s="99">
        <v>4</v>
      </c>
      <c r="G99" s="100">
        <f t="shared" si="8"/>
        <v>120</v>
      </c>
      <c r="H99" s="99">
        <f t="shared" si="9"/>
        <v>40</v>
      </c>
      <c r="I99" s="438"/>
      <c r="J99" s="439"/>
      <c r="K99" s="440"/>
      <c r="L99" s="99" t="str">
        <f t="shared" si="10"/>
        <v>!ОШИБКА!</v>
      </c>
      <c r="M99" s="106">
        <v>4</v>
      </c>
      <c r="N99" s="106">
        <v>4</v>
      </c>
      <c r="O99" s="106"/>
      <c r="P99" s="106"/>
      <c r="Q99" s="445"/>
      <c r="R99" s="50"/>
    </row>
    <row r="100" spans="1:18" s="192" customFormat="1" ht="50.1" hidden="1" customHeight="1">
      <c r="A100" s="413" t="s">
        <v>420</v>
      </c>
      <c r="B100" s="477" t="s">
        <v>284</v>
      </c>
      <c r="C100" s="433" t="s">
        <v>131</v>
      </c>
      <c r="D100" s="433"/>
      <c r="E100" s="433"/>
      <c r="F100" s="99">
        <v>4</v>
      </c>
      <c r="G100" s="100">
        <f t="shared" si="8"/>
        <v>120</v>
      </c>
      <c r="H100" s="99">
        <f t="shared" si="9"/>
        <v>40</v>
      </c>
      <c r="I100" s="438"/>
      <c r="J100" s="439"/>
      <c r="K100" s="440"/>
      <c r="L100" s="99" t="str">
        <f t="shared" si="10"/>
        <v>!ОШИБКА!</v>
      </c>
      <c r="M100" s="106">
        <v>4</v>
      </c>
      <c r="N100" s="106">
        <v>4</v>
      </c>
      <c r="O100" s="106"/>
      <c r="P100" s="106"/>
      <c r="Q100" s="445"/>
      <c r="R100" s="50"/>
    </row>
    <row r="101" spans="1:18" s="192" customFormat="1" ht="50.1" hidden="1" customHeight="1">
      <c r="A101" s="413" t="s">
        <v>421</v>
      </c>
      <c r="B101" s="477" t="s">
        <v>284</v>
      </c>
      <c r="C101" s="433" t="s">
        <v>131</v>
      </c>
      <c r="D101" s="433"/>
      <c r="E101" s="433"/>
      <c r="F101" s="99">
        <v>4</v>
      </c>
      <c r="G101" s="100">
        <f t="shared" si="8"/>
        <v>120</v>
      </c>
      <c r="H101" s="99">
        <f t="shared" si="9"/>
        <v>40</v>
      </c>
      <c r="I101" s="438"/>
      <c r="J101" s="439"/>
      <c r="K101" s="440"/>
      <c r="L101" s="99" t="str">
        <f t="shared" si="10"/>
        <v>!ОШИБКА!</v>
      </c>
      <c r="M101" s="106">
        <v>4</v>
      </c>
      <c r="N101" s="106">
        <v>4</v>
      </c>
      <c r="O101" s="106"/>
      <c r="P101" s="106"/>
      <c r="Q101" s="445"/>
      <c r="R101" s="50"/>
    </row>
    <row r="102" spans="1:18" s="192" customFormat="1" ht="50.1" hidden="1" customHeight="1">
      <c r="A102" s="413" t="s">
        <v>422</v>
      </c>
      <c r="B102" s="477" t="s">
        <v>284</v>
      </c>
      <c r="C102" s="433" t="s">
        <v>131</v>
      </c>
      <c r="D102" s="433"/>
      <c r="E102" s="433"/>
      <c r="F102" s="99">
        <v>4</v>
      </c>
      <c r="G102" s="100">
        <f t="shared" si="8"/>
        <v>120</v>
      </c>
      <c r="H102" s="99">
        <f t="shared" si="9"/>
        <v>40</v>
      </c>
      <c r="I102" s="438"/>
      <c r="J102" s="439"/>
      <c r="K102" s="440"/>
      <c r="L102" s="99" t="str">
        <f t="shared" si="10"/>
        <v>!ОШИБКА!</v>
      </c>
      <c r="M102" s="106">
        <v>4</v>
      </c>
      <c r="N102" s="106">
        <v>4</v>
      </c>
      <c r="O102" s="106"/>
      <c r="P102" s="106"/>
      <c r="Q102" s="445"/>
      <c r="R102" s="50"/>
    </row>
    <row r="103" spans="1:18" s="192" customFormat="1" ht="50.1" hidden="1" customHeight="1">
      <c r="A103" s="413" t="s">
        <v>423</v>
      </c>
      <c r="B103" s="477" t="s">
        <v>284</v>
      </c>
      <c r="C103" s="433" t="s">
        <v>131</v>
      </c>
      <c r="D103" s="433"/>
      <c r="E103" s="433"/>
      <c r="F103" s="99">
        <v>4</v>
      </c>
      <c r="G103" s="100">
        <f t="shared" si="8"/>
        <v>120</v>
      </c>
      <c r="H103" s="99">
        <f t="shared" si="9"/>
        <v>40</v>
      </c>
      <c r="I103" s="438"/>
      <c r="J103" s="439"/>
      <c r="K103" s="440"/>
      <c r="L103" s="99" t="str">
        <f t="shared" si="10"/>
        <v>!ОШИБКА!</v>
      </c>
      <c r="M103" s="106">
        <v>4</v>
      </c>
      <c r="N103" s="106">
        <v>4</v>
      </c>
      <c r="O103" s="106"/>
      <c r="P103" s="106"/>
      <c r="Q103" s="445"/>
      <c r="R103" s="50"/>
    </row>
    <row r="104" spans="1:18" s="192" customFormat="1" ht="50.1" hidden="1" customHeight="1">
      <c r="A104" s="413" t="s">
        <v>424</v>
      </c>
      <c r="B104" s="477" t="s">
        <v>284</v>
      </c>
      <c r="C104" s="433" t="s">
        <v>131</v>
      </c>
      <c r="D104" s="433"/>
      <c r="E104" s="433"/>
      <c r="F104" s="99">
        <v>4</v>
      </c>
      <c r="G104" s="100">
        <f t="shared" si="8"/>
        <v>120</v>
      </c>
      <c r="H104" s="99">
        <f t="shared" si="9"/>
        <v>40</v>
      </c>
      <c r="I104" s="438"/>
      <c r="J104" s="439"/>
      <c r="K104" s="440"/>
      <c r="L104" s="99" t="str">
        <f t="shared" si="10"/>
        <v>!ОШИБКА!</v>
      </c>
      <c r="M104" s="106">
        <v>4</v>
      </c>
      <c r="N104" s="106">
        <v>4</v>
      </c>
      <c r="O104" s="106"/>
      <c r="P104" s="106"/>
      <c r="Q104" s="445"/>
      <c r="R104" s="50"/>
    </row>
    <row r="105" spans="1:18" s="192" customFormat="1" ht="50.1" hidden="1" customHeight="1">
      <c r="A105" s="413" t="s">
        <v>425</v>
      </c>
      <c r="B105" s="477" t="s">
        <v>284</v>
      </c>
      <c r="C105" s="433" t="s">
        <v>131</v>
      </c>
      <c r="D105" s="433"/>
      <c r="E105" s="433"/>
      <c r="F105" s="99">
        <v>4</v>
      </c>
      <c r="G105" s="100">
        <f t="shared" ref="G105:G112" si="11">F105*30</f>
        <v>120</v>
      </c>
      <c r="H105" s="99">
        <f t="shared" ref="H105:H112" si="12">(M105)*10</f>
        <v>40</v>
      </c>
      <c r="I105" s="438"/>
      <c r="J105" s="439"/>
      <c r="K105" s="440"/>
      <c r="L105" s="99" t="str">
        <f t="shared" ref="L105:L112" si="13">IF(H105=I105+J105+K105,G105-H105,"!ОШИБКА!")</f>
        <v>!ОШИБКА!</v>
      </c>
      <c r="M105" s="106">
        <v>4</v>
      </c>
      <c r="N105" s="106">
        <v>4</v>
      </c>
      <c r="O105" s="106"/>
      <c r="P105" s="106"/>
      <c r="Q105" s="445"/>
      <c r="R105" s="50"/>
    </row>
    <row r="106" spans="1:18" s="192" customFormat="1" ht="50.1" hidden="1" customHeight="1">
      <c r="A106" s="413" t="s">
        <v>426</v>
      </c>
      <c r="B106" s="477" t="s">
        <v>284</v>
      </c>
      <c r="C106" s="433" t="s">
        <v>131</v>
      </c>
      <c r="D106" s="433"/>
      <c r="E106" s="433"/>
      <c r="F106" s="99">
        <v>4</v>
      </c>
      <c r="G106" s="100">
        <f t="shared" si="11"/>
        <v>120</v>
      </c>
      <c r="H106" s="99">
        <f t="shared" si="12"/>
        <v>40</v>
      </c>
      <c r="I106" s="438"/>
      <c r="J106" s="439"/>
      <c r="K106" s="440"/>
      <c r="L106" s="99" t="str">
        <f t="shared" si="13"/>
        <v>!ОШИБКА!</v>
      </c>
      <c r="M106" s="106">
        <v>4</v>
      </c>
      <c r="N106" s="106">
        <v>4</v>
      </c>
      <c r="O106" s="106"/>
      <c r="P106" s="106"/>
      <c r="Q106" s="445"/>
      <c r="R106" s="50"/>
    </row>
    <row r="107" spans="1:18" s="192" customFormat="1" ht="50.1" hidden="1" customHeight="1">
      <c r="A107" s="413" t="s">
        <v>427</v>
      </c>
      <c r="B107" s="477" t="s">
        <v>284</v>
      </c>
      <c r="C107" s="433" t="s">
        <v>131</v>
      </c>
      <c r="D107" s="433"/>
      <c r="E107" s="433"/>
      <c r="F107" s="99">
        <v>4</v>
      </c>
      <c r="G107" s="100">
        <f t="shared" si="11"/>
        <v>120</v>
      </c>
      <c r="H107" s="99">
        <f t="shared" si="12"/>
        <v>40</v>
      </c>
      <c r="I107" s="438"/>
      <c r="J107" s="439"/>
      <c r="K107" s="440"/>
      <c r="L107" s="99" t="str">
        <f t="shared" si="13"/>
        <v>!ОШИБКА!</v>
      </c>
      <c r="M107" s="106">
        <v>4</v>
      </c>
      <c r="N107" s="106">
        <v>4</v>
      </c>
      <c r="O107" s="106"/>
      <c r="P107" s="106"/>
      <c r="Q107" s="445"/>
      <c r="R107" s="50"/>
    </row>
    <row r="108" spans="1:18" s="192" customFormat="1" ht="50.1" hidden="1" customHeight="1">
      <c r="A108" s="413" t="s">
        <v>428</v>
      </c>
      <c r="B108" s="477" t="s">
        <v>284</v>
      </c>
      <c r="C108" s="433" t="s">
        <v>131</v>
      </c>
      <c r="D108" s="433"/>
      <c r="E108" s="433"/>
      <c r="F108" s="99">
        <v>4</v>
      </c>
      <c r="G108" s="100">
        <f t="shared" si="11"/>
        <v>120</v>
      </c>
      <c r="H108" s="99">
        <f t="shared" si="12"/>
        <v>40</v>
      </c>
      <c r="I108" s="438"/>
      <c r="J108" s="439"/>
      <c r="K108" s="440"/>
      <c r="L108" s="99" t="str">
        <f t="shared" si="13"/>
        <v>!ОШИБКА!</v>
      </c>
      <c r="M108" s="106">
        <v>4</v>
      </c>
      <c r="N108" s="106">
        <v>4</v>
      </c>
      <c r="O108" s="106"/>
      <c r="P108" s="106"/>
      <c r="Q108" s="445"/>
      <c r="R108" s="50"/>
    </row>
    <row r="109" spans="1:18" s="192" customFormat="1" ht="50.1" hidden="1" customHeight="1">
      <c r="A109" s="413" t="s">
        <v>429</v>
      </c>
      <c r="B109" s="477" t="s">
        <v>284</v>
      </c>
      <c r="C109" s="433" t="s">
        <v>131</v>
      </c>
      <c r="D109" s="433"/>
      <c r="E109" s="433"/>
      <c r="F109" s="99">
        <v>4</v>
      </c>
      <c r="G109" s="100">
        <f t="shared" si="11"/>
        <v>120</v>
      </c>
      <c r="H109" s="99">
        <f t="shared" si="12"/>
        <v>40</v>
      </c>
      <c r="I109" s="438"/>
      <c r="J109" s="439"/>
      <c r="K109" s="440"/>
      <c r="L109" s="99" t="str">
        <f t="shared" si="13"/>
        <v>!ОШИБКА!</v>
      </c>
      <c r="M109" s="106">
        <v>4</v>
      </c>
      <c r="N109" s="106">
        <v>4</v>
      </c>
      <c r="O109" s="106"/>
      <c r="P109" s="106"/>
      <c r="Q109" s="445"/>
      <c r="R109" s="50"/>
    </row>
    <row r="110" spans="1:18" s="192" customFormat="1" ht="50.1" hidden="1" customHeight="1">
      <c r="A110" s="413" t="s">
        <v>430</v>
      </c>
      <c r="B110" s="477" t="s">
        <v>284</v>
      </c>
      <c r="C110" s="433" t="s">
        <v>131</v>
      </c>
      <c r="D110" s="433"/>
      <c r="E110" s="433"/>
      <c r="F110" s="99">
        <v>4</v>
      </c>
      <c r="G110" s="100">
        <f t="shared" si="11"/>
        <v>120</v>
      </c>
      <c r="H110" s="99">
        <f t="shared" si="12"/>
        <v>40</v>
      </c>
      <c r="I110" s="438"/>
      <c r="J110" s="439"/>
      <c r="K110" s="440"/>
      <c r="L110" s="99" t="str">
        <f t="shared" si="13"/>
        <v>!ОШИБКА!</v>
      </c>
      <c r="M110" s="106">
        <v>4</v>
      </c>
      <c r="N110" s="106">
        <v>4</v>
      </c>
      <c r="O110" s="106"/>
      <c r="P110" s="106"/>
      <c r="Q110" s="445"/>
      <c r="R110" s="50"/>
    </row>
    <row r="111" spans="1:18" s="192" customFormat="1" ht="50.1" hidden="1" customHeight="1">
      <c r="A111" s="413" t="s">
        <v>431</v>
      </c>
      <c r="B111" s="477" t="s">
        <v>284</v>
      </c>
      <c r="C111" s="433" t="s">
        <v>131</v>
      </c>
      <c r="D111" s="433"/>
      <c r="E111" s="433"/>
      <c r="F111" s="99">
        <v>4</v>
      </c>
      <c r="G111" s="100">
        <f t="shared" si="11"/>
        <v>120</v>
      </c>
      <c r="H111" s="99">
        <f t="shared" si="12"/>
        <v>40</v>
      </c>
      <c r="I111" s="438"/>
      <c r="J111" s="439"/>
      <c r="K111" s="440"/>
      <c r="L111" s="99" t="str">
        <f t="shared" si="13"/>
        <v>!ОШИБКА!</v>
      </c>
      <c r="M111" s="106">
        <v>4</v>
      </c>
      <c r="N111" s="106">
        <v>4</v>
      </c>
      <c r="O111" s="106"/>
      <c r="P111" s="106"/>
      <c r="Q111" s="445"/>
      <c r="R111" s="50"/>
    </row>
    <row r="112" spans="1:18" s="192" customFormat="1" ht="50.1" hidden="1" customHeight="1" thickBot="1">
      <c r="A112" s="413" t="s">
        <v>432</v>
      </c>
      <c r="B112" s="477" t="s">
        <v>284</v>
      </c>
      <c r="C112" s="433" t="s">
        <v>131</v>
      </c>
      <c r="D112" s="433"/>
      <c r="E112" s="433"/>
      <c r="F112" s="99">
        <v>4</v>
      </c>
      <c r="G112" s="100">
        <f t="shared" si="11"/>
        <v>120</v>
      </c>
      <c r="H112" s="99">
        <f t="shared" si="12"/>
        <v>40</v>
      </c>
      <c r="I112" s="438"/>
      <c r="J112" s="439"/>
      <c r="K112" s="440"/>
      <c r="L112" s="99" t="str">
        <f t="shared" si="13"/>
        <v>!ОШИБКА!</v>
      </c>
      <c r="M112" s="106">
        <v>4</v>
      </c>
      <c r="N112" s="106">
        <v>4</v>
      </c>
      <c r="O112" s="106"/>
      <c r="P112" s="106"/>
      <c r="Q112" s="445"/>
      <c r="R112" s="50"/>
    </row>
    <row r="113" spans="1:18" s="192" customFormat="1" ht="56.4">
      <c r="A113" s="459" t="s">
        <v>134</v>
      </c>
      <c r="B113" s="460" t="s">
        <v>434</v>
      </c>
      <c r="C113" s="461"/>
      <c r="D113" s="461"/>
      <c r="E113" s="462"/>
      <c r="F113" s="463">
        <v>8</v>
      </c>
      <c r="G113" s="464">
        <v>240</v>
      </c>
      <c r="H113" s="463">
        <v>80</v>
      </c>
      <c r="I113" s="463"/>
      <c r="J113" s="463"/>
      <c r="K113" s="463"/>
      <c r="L113" s="463">
        <v>160</v>
      </c>
      <c r="M113" s="463">
        <v>8</v>
      </c>
      <c r="N113" s="463">
        <v>8</v>
      </c>
      <c r="O113" s="463"/>
      <c r="P113" s="463"/>
      <c r="Q113" s="465"/>
      <c r="R113" s="50"/>
    </row>
    <row r="114" spans="1:18" s="192" customFormat="1" ht="78">
      <c r="A114" s="413" t="s">
        <v>351</v>
      </c>
      <c r="B114" s="399" t="s">
        <v>368</v>
      </c>
      <c r="C114" s="198"/>
      <c r="D114" s="198" t="s">
        <v>259</v>
      </c>
      <c r="E114" s="198" t="s">
        <v>42</v>
      </c>
      <c r="F114" s="99">
        <v>4</v>
      </c>
      <c r="G114" s="100">
        <v>120</v>
      </c>
      <c r="H114" s="99">
        <v>40</v>
      </c>
      <c r="I114" s="105">
        <v>30</v>
      </c>
      <c r="J114" s="106"/>
      <c r="K114" s="107">
        <v>10</v>
      </c>
      <c r="L114" s="99">
        <v>80</v>
      </c>
      <c r="M114" s="106"/>
      <c r="N114" s="106"/>
      <c r="O114" s="106">
        <v>4</v>
      </c>
      <c r="P114" s="106">
        <v>4</v>
      </c>
      <c r="Q114" s="414">
        <v>321</v>
      </c>
      <c r="R114" s="50"/>
    </row>
    <row r="115" spans="1:18" s="192" customFormat="1" ht="78">
      <c r="A115" s="413" t="s">
        <v>352</v>
      </c>
      <c r="B115" s="399" t="s">
        <v>369</v>
      </c>
      <c r="C115" s="198"/>
      <c r="D115" s="198" t="s">
        <v>259</v>
      </c>
      <c r="E115" s="198" t="s">
        <v>42</v>
      </c>
      <c r="F115" s="99">
        <v>4</v>
      </c>
      <c r="G115" s="100">
        <v>120</v>
      </c>
      <c r="H115" s="99">
        <v>40</v>
      </c>
      <c r="I115" s="105">
        <v>20</v>
      </c>
      <c r="J115" s="106">
        <v>20</v>
      </c>
      <c r="K115" s="107"/>
      <c r="L115" s="99">
        <v>80</v>
      </c>
      <c r="M115" s="106"/>
      <c r="N115" s="106"/>
      <c r="O115" s="106">
        <v>4</v>
      </c>
      <c r="P115" s="106">
        <v>4</v>
      </c>
      <c r="Q115" s="414">
        <v>321</v>
      </c>
      <c r="R115" s="50"/>
    </row>
    <row r="116" spans="1:18" s="192" customFormat="1" ht="78">
      <c r="A116" s="413" t="s">
        <v>353</v>
      </c>
      <c r="B116" s="399" t="s">
        <v>370</v>
      </c>
      <c r="C116" s="198"/>
      <c r="D116" s="198" t="s">
        <v>259</v>
      </c>
      <c r="E116" s="198" t="s">
        <v>42</v>
      </c>
      <c r="F116" s="99">
        <v>4</v>
      </c>
      <c r="G116" s="100">
        <v>120</v>
      </c>
      <c r="H116" s="99">
        <v>40</v>
      </c>
      <c r="I116" s="105">
        <v>20</v>
      </c>
      <c r="J116" s="106">
        <v>20</v>
      </c>
      <c r="K116" s="107"/>
      <c r="L116" s="99">
        <v>80</v>
      </c>
      <c r="M116" s="106"/>
      <c r="N116" s="106"/>
      <c r="O116" s="106">
        <v>4</v>
      </c>
      <c r="P116" s="106">
        <v>4</v>
      </c>
      <c r="Q116" s="414">
        <v>321</v>
      </c>
      <c r="R116" s="50"/>
    </row>
    <row r="117" spans="1:18" s="192" customFormat="1" ht="78">
      <c r="A117" s="413" t="s">
        <v>354</v>
      </c>
      <c r="B117" s="399" t="s">
        <v>371</v>
      </c>
      <c r="C117" s="198"/>
      <c r="D117" s="198" t="s">
        <v>259</v>
      </c>
      <c r="E117" s="198" t="s">
        <v>42</v>
      </c>
      <c r="F117" s="99">
        <v>4</v>
      </c>
      <c r="G117" s="100">
        <v>120</v>
      </c>
      <c r="H117" s="99">
        <v>40</v>
      </c>
      <c r="I117" s="105">
        <v>30</v>
      </c>
      <c r="J117" s="106"/>
      <c r="K117" s="107">
        <v>10</v>
      </c>
      <c r="L117" s="99">
        <v>80</v>
      </c>
      <c r="M117" s="106"/>
      <c r="N117" s="106"/>
      <c r="O117" s="106">
        <v>4</v>
      </c>
      <c r="P117" s="106">
        <v>4</v>
      </c>
      <c r="Q117" s="414">
        <v>321</v>
      </c>
      <c r="R117" s="50"/>
    </row>
    <row r="118" spans="1:18" s="192" customFormat="1" ht="50.4">
      <c r="A118" s="413" t="s">
        <v>355</v>
      </c>
      <c r="B118" s="399" t="s">
        <v>372</v>
      </c>
      <c r="C118" s="198"/>
      <c r="D118" s="198" t="s">
        <v>259</v>
      </c>
      <c r="E118" s="198" t="s">
        <v>42</v>
      </c>
      <c r="F118" s="99">
        <v>4</v>
      </c>
      <c r="G118" s="100">
        <v>120</v>
      </c>
      <c r="H118" s="99">
        <v>40</v>
      </c>
      <c r="I118" s="105">
        <v>20</v>
      </c>
      <c r="J118" s="106">
        <v>20</v>
      </c>
      <c r="K118" s="107"/>
      <c r="L118" s="99">
        <v>80</v>
      </c>
      <c r="M118" s="106"/>
      <c r="N118" s="106"/>
      <c r="O118" s="106">
        <v>4</v>
      </c>
      <c r="P118" s="106">
        <v>4</v>
      </c>
      <c r="Q118" s="414">
        <v>321</v>
      </c>
      <c r="R118" s="50"/>
    </row>
    <row r="119" spans="1:18" s="192" customFormat="1" ht="78">
      <c r="A119" s="413" t="s">
        <v>356</v>
      </c>
      <c r="B119" s="399" t="s">
        <v>373</v>
      </c>
      <c r="C119" s="198"/>
      <c r="D119" s="198" t="s">
        <v>259</v>
      </c>
      <c r="E119" s="198"/>
      <c r="F119" s="99">
        <v>4</v>
      </c>
      <c r="G119" s="100">
        <v>120</v>
      </c>
      <c r="H119" s="99">
        <v>40</v>
      </c>
      <c r="I119" s="105">
        <v>30</v>
      </c>
      <c r="J119" s="106">
        <v>10</v>
      </c>
      <c r="K119" s="107"/>
      <c r="L119" s="99">
        <v>80</v>
      </c>
      <c r="M119" s="106"/>
      <c r="N119" s="106"/>
      <c r="O119" s="106">
        <v>4</v>
      </c>
      <c r="P119" s="106">
        <v>4</v>
      </c>
      <c r="Q119" s="414">
        <v>323</v>
      </c>
      <c r="R119" s="50"/>
    </row>
    <row r="120" spans="1:18" s="192" customFormat="1" ht="100.8">
      <c r="A120" s="413" t="s">
        <v>357</v>
      </c>
      <c r="B120" s="399" t="s">
        <v>378</v>
      </c>
      <c r="C120" s="198"/>
      <c r="D120" s="198" t="s">
        <v>259</v>
      </c>
      <c r="E120" s="198"/>
      <c r="F120" s="99">
        <v>4</v>
      </c>
      <c r="G120" s="100">
        <v>120</v>
      </c>
      <c r="H120" s="99">
        <v>40</v>
      </c>
      <c r="I120" s="105">
        <v>30</v>
      </c>
      <c r="J120" s="106">
        <v>10</v>
      </c>
      <c r="K120" s="107"/>
      <c r="L120" s="99">
        <v>80</v>
      </c>
      <c r="M120" s="106"/>
      <c r="N120" s="106"/>
      <c r="O120" s="106">
        <v>4</v>
      </c>
      <c r="P120" s="106">
        <v>4</v>
      </c>
      <c r="Q120" s="414">
        <v>323</v>
      </c>
      <c r="R120" s="50"/>
    </row>
    <row r="121" spans="1:18" s="192" customFormat="1" ht="50.1" customHeight="1">
      <c r="A121" s="413" t="s">
        <v>358</v>
      </c>
      <c r="B121" s="399" t="s">
        <v>379</v>
      </c>
      <c r="C121" s="198"/>
      <c r="D121" s="198" t="s">
        <v>259</v>
      </c>
      <c r="E121" s="198" t="s">
        <v>42</v>
      </c>
      <c r="F121" s="99">
        <v>4</v>
      </c>
      <c r="G121" s="100">
        <v>120</v>
      </c>
      <c r="H121" s="99">
        <v>40</v>
      </c>
      <c r="I121" s="105">
        <v>20</v>
      </c>
      <c r="J121" s="106"/>
      <c r="K121" s="107">
        <v>20</v>
      </c>
      <c r="L121" s="99">
        <v>80</v>
      </c>
      <c r="M121" s="106"/>
      <c r="N121" s="106"/>
      <c r="O121" s="106">
        <v>4</v>
      </c>
      <c r="P121" s="106">
        <v>4</v>
      </c>
      <c r="Q121" s="414">
        <v>301</v>
      </c>
      <c r="R121" s="50"/>
    </row>
    <row r="122" spans="1:18" s="192" customFormat="1" ht="50.1" customHeight="1">
      <c r="A122" s="413" t="s">
        <v>359</v>
      </c>
      <c r="B122" s="399" t="s">
        <v>380</v>
      </c>
      <c r="C122" s="198"/>
      <c r="D122" s="198" t="s">
        <v>259</v>
      </c>
      <c r="E122" s="198" t="s">
        <v>42</v>
      </c>
      <c r="F122" s="99">
        <v>4</v>
      </c>
      <c r="G122" s="100">
        <v>120</v>
      </c>
      <c r="H122" s="99">
        <v>40</v>
      </c>
      <c r="I122" s="105">
        <v>20</v>
      </c>
      <c r="J122" s="106"/>
      <c r="K122" s="107">
        <v>20</v>
      </c>
      <c r="L122" s="99">
        <v>80</v>
      </c>
      <c r="M122" s="106"/>
      <c r="N122" s="106"/>
      <c r="O122" s="106">
        <v>4</v>
      </c>
      <c r="P122" s="106">
        <v>4</v>
      </c>
      <c r="Q122" s="414">
        <v>301</v>
      </c>
      <c r="R122" s="50"/>
    </row>
    <row r="123" spans="1:18" s="192" customFormat="1" ht="50.1" customHeight="1">
      <c r="A123" s="413" t="s">
        <v>360</v>
      </c>
      <c r="B123" s="399" t="s">
        <v>381</v>
      </c>
      <c r="C123" s="198"/>
      <c r="D123" s="198" t="s">
        <v>259</v>
      </c>
      <c r="E123" s="198" t="s">
        <v>42</v>
      </c>
      <c r="F123" s="99">
        <v>4</v>
      </c>
      <c r="G123" s="100">
        <v>120</v>
      </c>
      <c r="H123" s="99">
        <v>40</v>
      </c>
      <c r="I123" s="105">
        <v>20</v>
      </c>
      <c r="J123" s="106"/>
      <c r="K123" s="107">
        <v>20</v>
      </c>
      <c r="L123" s="99">
        <v>80</v>
      </c>
      <c r="M123" s="106"/>
      <c r="N123" s="106"/>
      <c r="O123" s="106">
        <v>4</v>
      </c>
      <c r="P123" s="106">
        <v>4</v>
      </c>
      <c r="Q123" s="414">
        <v>301</v>
      </c>
      <c r="R123" s="50"/>
    </row>
    <row r="124" spans="1:18" s="192" customFormat="1" ht="96">
      <c r="A124" s="413" t="s">
        <v>361</v>
      </c>
      <c r="B124" s="399" t="s">
        <v>382</v>
      </c>
      <c r="C124" s="198"/>
      <c r="D124" s="198" t="s">
        <v>259</v>
      </c>
      <c r="E124" s="198" t="s">
        <v>42</v>
      </c>
      <c r="F124" s="99">
        <v>4</v>
      </c>
      <c r="G124" s="100">
        <v>120</v>
      </c>
      <c r="H124" s="99">
        <v>40</v>
      </c>
      <c r="I124" s="105">
        <v>20</v>
      </c>
      <c r="J124" s="106"/>
      <c r="K124" s="107">
        <v>20</v>
      </c>
      <c r="L124" s="99">
        <v>80</v>
      </c>
      <c r="M124" s="106"/>
      <c r="N124" s="106"/>
      <c r="O124" s="106">
        <v>4</v>
      </c>
      <c r="P124" s="106">
        <v>4</v>
      </c>
      <c r="Q124" s="414">
        <v>301</v>
      </c>
      <c r="R124" s="50"/>
    </row>
    <row r="125" spans="1:18" s="192" customFormat="1" ht="48">
      <c r="A125" s="413" t="s">
        <v>362</v>
      </c>
      <c r="B125" s="399" t="s">
        <v>445</v>
      </c>
      <c r="C125" s="198"/>
      <c r="D125" s="198" t="s">
        <v>259</v>
      </c>
      <c r="E125" s="198" t="s">
        <v>42</v>
      </c>
      <c r="F125" s="99">
        <v>4</v>
      </c>
      <c r="G125" s="100">
        <v>120</v>
      </c>
      <c r="H125" s="99">
        <v>40</v>
      </c>
      <c r="I125" s="105">
        <v>20</v>
      </c>
      <c r="J125" s="106"/>
      <c r="K125" s="107">
        <v>20</v>
      </c>
      <c r="L125" s="99">
        <v>80</v>
      </c>
      <c r="M125" s="106"/>
      <c r="N125" s="106"/>
      <c r="O125" s="106">
        <v>4</v>
      </c>
      <c r="P125" s="106">
        <v>4</v>
      </c>
      <c r="Q125" s="414">
        <v>325</v>
      </c>
      <c r="R125" s="50"/>
    </row>
    <row r="126" spans="1:18" s="192" customFormat="1" ht="48">
      <c r="A126" s="413" t="s">
        <v>363</v>
      </c>
      <c r="B126" s="399" t="s">
        <v>446</v>
      </c>
      <c r="C126" s="198"/>
      <c r="D126" s="198" t="s">
        <v>259</v>
      </c>
      <c r="E126" s="198" t="s">
        <v>42</v>
      </c>
      <c r="F126" s="99">
        <v>4</v>
      </c>
      <c r="G126" s="100">
        <v>120</v>
      </c>
      <c r="H126" s="99">
        <v>40</v>
      </c>
      <c r="I126" s="105">
        <v>20</v>
      </c>
      <c r="J126" s="106"/>
      <c r="K126" s="107">
        <v>20</v>
      </c>
      <c r="L126" s="99">
        <v>80</v>
      </c>
      <c r="M126" s="106"/>
      <c r="N126" s="106"/>
      <c r="O126" s="106">
        <v>4</v>
      </c>
      <c r="P126" s="106">
        <v>4</v>
      </c>
      <c r="Q126" s="414">
        <v>325</v>
      </c>
      <c r="R126" s="50"/>
    </row>
    <row r="127" spans="1:18" s="192" customFormat="1" ht="96">
      <c r="A127" s="413" t="s">
        <v>364</v>
      </c>
      <c r="B127" s="399" t="s">
        <v>447</v>
      </c>
      <c r="C127" s="198"/>
      <c r="D127" s="198" t="s">
        <v>259</v>
      </c>
      <c r="E127" s="198" t="s">
        <v>42</v>
      </c>
      <c r="F127" s="99">
        <v>4</v>
      </c>
      <c r="G127" s="100">
        <v>120</v>
      </c>
      <c r="H127" s="99">
        <v>40</v>
      </c>
      <c r="I127" s="105">
        <v>20</v>
      </c>
      <c r="J127" s="106"/>
      <c r="K127" s="107">
        <v>20</v>
      </c>
      <c r="L127" s="99">
        <v>80</v>
      </c>
      <c r="M127" s="106"/>
      <c r="N127" s="106"/>
      <c r="O127" s="106">
        <v>4</v>
      </c>
      <c r="P127" s="106">
        <v>4</v>
      </c>
      <c r="Q127" s="414">
        <v>325</v>
      </c>
      <c r="R127" s="50"/>
    </row>
    <row r="128" spans="1:18" s="192" customFormat="1" ht="50.1" customHeight="1">
      <c r="A128" s="413" t="s">
        <v>365</v>
      </c>
      <c r="B128" s="399" t="s">
        <v>448</v>
      </c>
      <c r="C128" s="198"/>
      <c r="D128" s="198" t="s">
        <v>259</v>
      </c>
      <c r="E128" s="198" t="s">
        <v>42</v>
      </c>
      <c r="F128" s="99">
        <v>4</v>
      </c>
      <c r="G128" s="100">
        <v>120</v>
      </c>
      <c r="H128" s="99">
        <v>40</v>
      </c>
      <c r="I128" s="105">
        <v>20</v>
      </c>
      <c r="J128" s="106"/>
      <c r="K128" s="107">
        <v>20</v>
      </c>
      <c r="L128" s="99">
        <v>80</v>
      </c>
      <c r="M128" s="106"/>
      <c r="N128" s="106"/>
      <c r="O128" s="106">
        <v>4</v>
      </c>
      <c r="P128" s="106">
        <v>4</v>
      </c>
      <c r="Q128" s="414">
        <v>325</v>
      </c>
      <c r="R128" s="50"/>
    </row>
    <row r="129" spans="1:18" s="192" customFormat="1" ht="93.9" customHeight="1">
      <c r="A129" s="413" t="s">
        <v>374</v>
      </c>
      <c r="B129" s="399" t="s">
        <v>441</v>
      </c>
      <c r="C129" s="198"/>
      <c r="D129" s="198" t="s">
        <v>259</v>
      </c>
      <c r="E129" s="198"/>
      <c r="F129" s="99">
        <v>4</v>
      </c>
      <c r="G129" s="100">
        <v>120</v>
      </c>
      <c r="H129" s="99">
        <v>40</v>
      </c>
      <c r="I129" s="105">
        <v>20</v>
      </c>
      <c r="J129" s="106"/>
      <c r="K129" s="107">
        <v>20</v>
      </c>
      <c r="L129" s="99">
        <v>80</v>
      </c>
      <c r="M129" s="106"/>
      <c r="N129" s="106"/>
      <c r="O129" s="106">
        <v>4</v>
      </c>
      <c r="P129" s="106">
        <v>4</v>
      </c>
      <c r="Q129" s="414">
        <v>324</v>
      </c>
      <c r="R129" s="50"/>
    </row>
    <row r="130" spans="1:18" s="192" customFormat="1" ht="93.9" customHeight="1">
      <c r="A130" s="413" t="s">
        <v>375</v>
      </c>
      <c r="B130" s="399" t="s">
        <v>442</v>
      </c>
      <c r="C130" s="198"/>
      <c r="D130" s="198" t="s">
        <v>259</v>
      </c>
      <c r="E130" s="198"/>
      <c r="F130" s="99">
        <v>4</v>
      </c>
      <c r="G130" s="100">
        <v>120</v>
      </c>
      <c r="H130" s="99">
        <v>40</v>
      </c>
      <c r="I130" s="105">
        <v>20</v>
      </c>
      <c r="J130" s="106"/>
      <c r="K130" s="107">
        <v>20</v>
      </c>
      <c r="L130" s="99">
        <v>80</v>
      </c>
      <c r="M130" s="106"/>
      <c r="N130" s="106"/>
      <c r="O130" s="106">
        <v>4</v>
      </c>
      <c r="P130" s="106">
        <v>4</v>
      </c>
      <c r="Q130" s="414">
        <v>324</v>
      </c>
      <c r="R130" s="50"/>
    </row>
    <row r="131" spans="1:18" s="192" customFormat="1" ht="80.099999999999994" customHeight="1">
      <c r="A131" s="413" t="s">
        <v>376</v>
      </c>
      <c r="B131" s="399" t="s">
        <v>443</v>
      </c>
      <c r="C131" s="198"/>
      <c r="D131" s="198" t="s">
        <v>259</v>
      </c>
      <c r="E131" s="198"/>
      <c r="F131" s="99">
        <v>4</v>
      </c>
      <c r="G131" s="100">
        <v>120</v>
      </c>
      <c r="H131" s="99">
        <v>40</v>
      </c>
      <c r="I131" s="105">
        <v>20</v>
      </c>
      <c r="J131" s="106"/>
      <c r="K131" s="107">
        <v>20</v>
      </c>
      <c r="L131" s="99">
        <v>80</v>
      </c>
      <c r="M131" s="106"/>
      <c r="N131" s="106"/>
      <c r="O131" s="106">
        <v>4</v>
      </c>
      <c r="P131" s="106">
        <v>4</v>
      </c>
      <c r="Q131" s="414">
        <v>324</v>
      </c>
      <c r="R131" s="50"/>
    </row>
    <row r="132" spans="1:18" s="192" customFormat="1" ht="96" customHeight="1">
      <c r="A132" s="413" t="s">
        <v>377</v>
      </c>
      <c r="B132" s="399" t="s">
        <v>444</v>
      </c>
      <c r="C132" s="198"/>
      <c r="D132" s="198" t="s">
        <v>259</v>
      </c>
      <c r="E132" s="198"/>
      <c r="F132" s="99">
        <v>4</v>
      </c>
      <c r="G132" s="100">
        <v>120</v>
      </c>
      <c r="H132" s="99">
        <v>40</v>
      </c>
      <c r="I132" s="105">
        <v>20</v>
      </c>
      <c r="J132" s="106"/>
      <c r="K132" s="107">
        <v>20</v>
      </c>
      <c r="L132" s="99">
        <v>80</v>
      </c>
      <c r="M132" s="106"/>
      <c r="N132" s="106"/>
      <c r="O132" s="106">
        <v>4</v>
      </c>
      <c r="P132" s="106">
        <v>4</v>
      </c>
      <c r="Q132" s="414">
        <v>324</v>
      </c>
      <c r="R132" s="50"/>
    </row>
    <row r="133" spans="1:18" ht="27.75" customHeight="1">
      <c r="R133" s="50"/>
    </row>
    <row r="134" spans="1:18" ht="27.75" customHeight="1">
      <c r="R134" s="50"/>
    </row>
    <row r="135" spans="1:18" ht="27.75" customHeight="1">
      <c r="R135" s="50"/>
    </row>
    <row r="136" spans="1:18" ht="27.75" customHeight="1">
      <c r="R136" s="50"/>
    </row>
    <row r="137" spans="1:18" ht="27.75" customHeight="1">
      <c r="A137" s="452" t="s">
        <v>366</v>
      </c>
    </row>
    <row r="139" spans="1:18" ht="27.75" customHeight="1">
      <c r="A139" s="635" t="s">
        <v>253</v>
      </c>
      <c r="B139" s="635"/>
      <c r="C139" s="635"/>
      <c r="D139" s="635"/>
      <c r="E139" s="635"/>
      <c r="F139" s="635"/>
      <c r="G139" s="635"/>
      <c r="H139" s="635"/>
      <c r="I139" s="635"/>
    </row>
    <row r="140" spans="1:18" ht="27.75" customHeight="1">
      <c r="A140" s="49"/>
      <c r="B140" s="49"/>
      <c r="C140" s="49"/>
      <c r="D140" s="49"/>
      <c r="E140" s="49"/>
      <c r="F140" s="49"/>
      <c r="G140" s="49"/>
      <c r="H140" s="49"/>
      <c r="I140" s="49"/>
    </row>
    <row r="141" spans="1:18" ht="27.75" customHeight="1">
      <c r="A141" s="616" t="str">
        <f>"___________________"&amp;" "&amp;'Основні дані'!B20</f>
        <v>___________________ Ігор РУЩЕНКО</v>
      </c>
      <c r="B141" s="616"/>
      <c r="C141" s="616"/>
      <c r="D141" s="616"/>
      <c r="E141" s="616"/>
      <c r="F141" s="616"/>
      <c r="G141" s="616"/>
      <c r="H141" s="616"/>
      <c r="I141" s="616"/>
    </row>
  </sheetData>
  <sheetProtection password="CA56" sheet="1" objects="1" scenarios="1" formatCells="0" formatRows="0" insertRows="0"/>
  <mergeCells count="26">
    <mergeCell ref="M4:P4"/>
    <mergeCell ref="M8:P8"/>
    <mergeCell ref="M9:P9"/>
    <mergeCell ref="I8:I10"/>
    <mergeCell ref="J8:J10"/>
    <mergeCell ref="K8:K10"/>
    <mergeCell ref="L5:L10"/>
    <mergeCell ref="M5:P5"/>
    <mergeCell ref="M6:N7"/>
    <mergeCell ref="O6:P7"/>
    <mergeCell ref="A139:I139"/>
    <mergeCell ref="A141:I141"/>
    <mergeCell ref="A2:Q2"/>
    <mergeCell ref="A4:A10"/>
    <mergeCell ref="B4:B10"/>
    <mergeCell ref="C4:E4"/>
    <mergeCell ref="F4:F10"/>
    <mergeCell ref="G4:L4"/>
    <mergeCell ref="Q4:Q10"/>
    <mergeCell ref="C5:C10"/>
    <mergeCell ref="H6:H10"/>
    <mergeCell ref="I6:K7"/>
    <mergeCell ref="D5:D10"/>
    <mergeCell ref="E5:E10"/>
    <mergeCell ref="G5:G10"/>
    <mergeCell ref="H5:K5"/>
  </mergeCells>
  <pageMargins left="0.39370078740157483" right="0.19685039370078741" top="0.35433070866141736" bottom="0.74803149606299213" header="0" footer="0"/>
  <pageSetup paperSize="9" scale="46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Довідник</vt:lpstr>
      <vt:lpstr>Основні дані</vt:lpstr>
      <vt:lpstr>Титул</vt:lpstr>
      <vt:lpstr>План_НП</vt:lpstr>
      <vt:lpstr>ДВВ</vt:lpstr>
      <vt:lpstr>План_НП!Заголовки_для_печати</vt:lpstr>
      <vt:lpstr>ДВВ!Область_печати</vt:lpstr>
      <vt:lpstr>План_НП!Область_печати</vt:lpstr>
      <vt:lpstr>Титул!Область_печати</vt:lpstr>
    </vt:vector>
  </TitlesOfParts>
  <Company>НТУ "ХПІ"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НП-2015</dc:title>
  <dc:creator>Бичкова Т.А.</dc:creator>
  <cp:lastModifiedBy>Пользователь</cp:lastModifiedBy>
  <cp:lastPrinted>2021-03-26T07:48:58Z</cp:lastPrinted>
  <dcterms:created xsi:type="dcterms:W3CDTF">2002-01-25T08:51:42Z</dcterms:created>
  <dcterms:modified xsi:type="dcterms:W3CDTF">2021-08-26T08:54:47Z</dcterms:modified>
</cp:coreProperties>
</file>