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бак_ТОРХДКЗ_24\"/>
    </mc:Choice>
  </mc:AlternateContent>
  <bookViews>
    <workbookView xWindow="0" yWindow="0" windowWidth="23040" windowHeight="9384" tabRatio="598" firstSheet="2" activeTab="4"/>
  </bookViews>
  <sheets>
    <sheet name="Довідник" sheetId="13" r:id="rId1"/>
    <sheet name="Освітні програми" sheetId="16" r:id="rId2"/>
    <sheet name="Основні дані" sheetId="12" r:id="rId3"/>
    <sheet name="Титул" sheetId="8" r:id="rId4"/>
    <sheet name="План НП" sheetId="10" r:id="rId5"/>
    <sheet name="Перелік ДВВ ПП" sheetId="17" r:id="rId6"/>
    <sheet name="Перелік ОКСВУ 3 сем" sheetId="18" r:id="rId7"/>
    <sheet name="Перелік ОКСВУ 4 сем " sheetId="19" r:id="rId8"/>
    <sheet name="Зміст" sheetId="11" r:id="rId9"/>
    <sheet name="Інструкція" sheetId="14" r:id="rId10"/>
  </sheets>
  <definedNames>
    <definedName name="_xlnm._FilterDatabase" localSheetId="4" hidden="1">'План НП'!$A$11:$AC$11</definedName>
    <definedName name="_xlnm.Print_Titles" localSheetId="8">Зміст!$8:$8</definedName>
    <definedName name="_xlnm.Print_Titles" localSheetId="4">'План НП'!$11:$11</definedName>
    <definedName name="_xlnm.Print_Area" localSheetId="8">Зміст!$A$1:$O$454</definedName>
    <definedName name="_xlnm.Print_Area" localSheetId="9">Інструкція!$A$1:$Q$83</definedName>
    <definedName name="_xlnm.Print_Area" localSheetId="6">'Перелік ОКСВУ 3 сем'!$A$1:$AC$18</definedName>
    <definedName name="_xlnm.Print_Area" localSheetId="7">'Перелік ОКСВУ 4 сем '!$A$1:$AC$18</definedName>
    <definedName name="_xlnm.Print_Area" localSheetId="4">'План НП'!$A$1:$AC$506</definedName>
    <definedName name="_xlnm.Print_Area" localSheetId="3">Титул!$A$1:$BA$42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7" l="1"/>
  <c r="F33" i="17"/>
  <c r="G33" i="17" s="1"/>
  <c r="L32" i="17"/>
  <c r="F32" i="17"/>
  <c r="G32" i="17" s="1"/>
  <c r="L31" i="17"/>
  <c r="F31" i="17"/>
  <c r="G31" i="17" s="1"/>
  <c r="L30" i="17"/>
  <c r="F30" i="17"/>
  <c r="G30" i="17" s="1"/>
  <c r="L29" i="17"/>
  <c r="F29" i="17"/>
  <c r="G29" i="17" s="1"/>
  <c r="L28" i="17"/>
  <c r="F28" i="17"/>
  <c r="G28" i="17" s="1"/>
  <c r="L27" i="17"/>
  <c r="F27" i="17"/>
  <c r="G27" i="17" s="1"/>
  <c r="L26" i="17"/>
  <c r="F26" i="17"/>
  <c r="G26" i="17" s="1"/>
  <c r="L25" i="17"/>
  <c r="F25" i="17"/>
  <c r="G25" i="17" s="1"/>
  <c r="L24" i="17"/>
  <c r="F24" i="17"/>
  <c r="G24" i="17" s="1"/>
  <c r="L23" i="17"/>
  <c r="F23" i="17"/>
  <c r="G23" i="17" s="1"/>
  <c r="L22" i="17"/>
  <c r="F22" i="17"/>
  <c r="G22" i="17" s="1"/>
  <c r="L21" i="17"/>
  <c r="F21" i="17"/>
  <c r="G21" i="17" s="1"/>
  <c r="L20" i="17"/>
  <c r="F20" i="17"/>
  <c r="G20" i="17" s="1"/>
  <c r="L19" i="17"/>
  <c r="F19" i="17"/>
  <c r="G19" i="17" s="1"/>
  <c r="L18" i="17"/>
  <c r="F18" i="17"/>
  <c r="G18" i="17" s="1"/>
  <c r="L17" i="17"/>
  <c r="F17" i="17"/>
  <c r="G17" i="17" s="1"/>
  <c r="L16" i="17"/>
  <c r="F16" i="17"/>
  <c r="G16" i="17" s="1"/>
  <c r="L15" i="17"/>
  <c r="F15" i="17"/>
  <c r="G15" i="17" s="1"/>
  <c r="L14" i="17"/>
  <c r="F14" i="17"/>
  <c r="G14" i="17" s="1"/>
  <c r="L13" i="17"/>
  <c r="F13" i="17"/>
  <c r="G13" i="17" s="1"/>
  <c r="H17" i="19" l="1"/>
  <c r="F17" i="19"/>
  <c r="G17" i="19" s="1"/>
  <c r="H16" i="19"/>
  <c r="F16" i="19"/>
  <c r="G16" i="19" s="1"/>
  <c r="H15" i="19"/>
  <c r="F15" i="19"/>
  <c r="G15" i="19" s="1"/>
  <c r="H14" i="19"/>
  <c r="F14" i="19"/>
  <c r="G14" i="19" s="1"/>
  <c r="L14" i="19" s="1"/>
  <c r="H13" i="19"/>
  <c r="F13" i="19"/>
  <c r="G13" i="19" s="1"/>
  <c r="L16" i="19" l="1"/>
  <c r="L13" i="19"/>
  <c r="L15" i="19"/>
  <c r="L17" i="19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7" i="10"/>
  <c r="H98" i="10"/>
  <c r="H99" i="10"/>
  <c r="H100" i="10"/>
  <c r="H101" i="10"/>
  <c r="H102" i="10"/>
  <c r="H103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3" i="10"/>
  <c r="H444" i="10"/>
  <c r="H445" i="10"/>
  <c r="H446" i="10"/>
  <c r="H447" i="10"/>
  <c r="H448" i="10"/>
  <c r="H449" i="10"/>
  <c r="H451" i="10"/>
  <c r="H452" i="10"/>
  <c r="H453" i="10"/>
  <c r="H455" i="10"/>
  <c r="H456" i="10"/>
  <c r="H14" i="18"/>
  <c r="H15" i="18"/>
  <c r="H16" i="18"/>
  <c r="H17" i="18"/>
  <c r="H13" i="18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" i="10"/>
  <c r="H454" i="10" l="1"/>
  <c r="H450" i="10"/>
  <c r="H442" i="10"/>
  <c r="H106" i="10"/>
  <c r="H96" i="10"/>
  <c r="H55" i="10"/>
  <c r="M462" i="10"/>
  <c r="H148" i="10" l="1"/>
  <c r="H105" i="10"/>
  <c r="H104" i="10" s="1"/>
  <c r="H421" i="10"/>
  <c r="H400" i="10"/>
  <c r="H379" i="10"/>
  <c r="H358" i="10"/>
  <c r="H337" i="10"/>
  <c r="H316" i="10"/>
  <c r="H295" i="10"/>
  <c r="H274" i="10"/>
  <c r="H253" i="10"/>
  <c r="H232" i="10"/>
  <c r="H211" i="10"/>
  <c r="H190" i="10"/>
  <c r="H169" i="10"/>
  <c r="H127" i="10"/>
  <c r="F13" i="18"/>
  <c r="G13" i="18" s="1"/>
  <c r="L13" i="18" s="1"/>
  <c r="A451" i="11" l="1"/>
  <c r="B451" i="11"/>
  <c r="M451" i="11"/>
  <c r="N451" i="11"/>
  <c r="O451" i="11"/>
  <c r="A452" i="11"/>
  <c r="B452" i="11"/>
  <c r="M452" i="11"/>
  <c r="N452" i="11"/>
  <c r="O452" i="11"/>
  <c r="A453" i="11"/>
  <c r="B453" i="11"/>
  <c r="M453" i="11"/>
  <c r="N453" i="11"/>
  <c r="O453" i="11"/>
  <c r="A450" i="11"/>
  <c r="F17" i="18"/>
  <c r="G17" i="18" s="1"/>
  <c r="L17" i="18" s="1"/>
  <c r="F16" i="18"/>
  <c r="G16" i="18" s="1"/>
  <c r="L16" i="18" s="1"/>
  <c r="F15" i="18"/>
  <c r="G15" i="18" s="1"/>
  <c r="L15" i="18" s="1"/>
  <c r="F14" i="18"/>
  <c r="G14" i="18" s="1"/>
  <c r="L14" i="18" s="1"/>
  <c r="O462" i="10"/>
  <c r="Q462" i="10"/>
  <c r="S462" i="10"/>
  <c r="U462" i="10"/>
  <c r="W462" i="10"/>
  <c r="Y462" i="10"/>
  <c r="K454" i="10"/>
  <c r="J454" i="10"/>
  <c r="I454" i="10"/>
  <c r="C452" i="11" l="1"/>
  <c r="F456" i="10"/>
  <c r="G456" i="10" l="1"/>
  <c r="L456" i="10" s="1"/>
  <c r="C453" i="11"/>
  <c r="G455" i="10"/>
  <c r="C451" i="11"/>
  <c r="D452" i="11" l="1"/>
  <c r="L455" i="10"/>
  <c r="L454" i="10" s="1"/>
  <c r="D453" i="11"/>
  <c r="G454" i="10"/>
  <c r="D451" i="11" s="1"/>
  <c r="AB442" i="10" l="1"/>
  <c r="AA442" i="10"/>
  <c r="Z442" i="10"/>
  <c r="Y442" i="10"/>
  <c r="X442" i="10"/>
  <c r="W442" i="10"/>
  <c r="V442" i="10"/>
  <c r="U442" i="10"/>
  <c r="T442" i="10"/>
  <c r="S442" i="10"/>
  <c r="R442" i="10"/>
  <c r="Q442" i="10"/>
  <c r="P442" i="10"/>
  <c r="O442" i="10"/>
  <c r="N442" i="10"/>
  <c r="M442" i="10"/>
  <c r="K442" i="10"/>
  <c r="J442" i="10"/>
  <c r="I442" i="10"/>
  <c r="F142" i="17" l="1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453" i="10"/>
  <c r="F452" i="10"/>
  <c r="F451" i="10"/>
  <c r="F449" i="10"/>
  <c r="F448" i="10"/>
  <c r="F447" i="10"/>
  <c r="F446" i="10"/>
  <c r="F445" i="10"/>
  <c r="F444" i="10"/>
  <c r="F443" i="10"/>
  <c r="F442" i="10" s="1"/>
  <c r="AI38" i="8" l="1"/>
  <c r="AI37" i="8"/>
  <c r="O446" i="11"/>
  <c r="N446" i="11"/>
  <c r="M446" i="11"/>
  <c r="C446" i="11"/>
  <c r="B446" i="11"/>
  <c r="A446" i="11"/>
  <c r="O445" i="11"/>
  <c r="N445" i="11"/>
  <c r="M445" i="11"/>
  <c r="C445" i="11"/>
  <c r="B445" i="11"/>
  <c r="A445" i="11"/>
  <c r="O444" i="11"/>
  <c r="N444" i="11"/>
  <c r="M444" i="11"/>
  <c r="C444" i="11"/>
  <c r="B444" i="11"/>
  <c r="A444" i="11"/>
  <c r="O443" i="11"/>
  <c r="N443" i="11"/>
  <c r="M443" i="11"/>
  <c r="C443" i="11"/>
  <c r="B443" i="11"/>
  <c r="A443" i="11"/>
  <c r="O442" i="11"/>
  <c r="N442" i="11"/>
  <c r="M442" i="11"/>
  <c r="C442" i="11"/>
  <c r="B442" i="11"/>
  <c r="A442" i="11"/>
  <c r="O441" i="11"/>
  <c r="N441" i="11"/>
  <c r="M441" i="11"/>
  <c r="C441" i="11"/>
  <c r="B441" i="11"/>
  <c r="A441" i="11"/>
  <c r="O440" i="11"/>
  <c r="N440" i="11"/>
  <c r="M440" i="11"/>
  <c r="C440" i="11"/>
  <c r="B440" i="11"/>
  <c r="A440" i="11"/>
  <c r="BN20" i="8"/>
  <c r="BM20" i="8"/>
  <c r="BL20" i="8"/>
  <c r="BN24" i="8"/>
  <c r="BM24" i="8"/>
  <c r="BL24" i="8"/>
  <c r="AX38" i="8"/>
  <c r="AX36" i="8"/>
  <c r="G449" i="10"/>
  <c r="G448" i="10"/>
  <c r="G447" i="10"/>
  <c r="L447" i="10" s="1"/>
  <c r="G446" i="10"/>
  <c r="G445" i="10"/>
  <c r="G444" i="10"/>
  <c r="D441" i="11" s="1"/>
  <c r="G443" i="10"/>
  <c r="L443" i="10" l="1"/>
  <c r="G442" i="10"/>
  <c r="D440" i="11"/>
  <c r="L445" i="10"/>
  <c r="D442" i="11"/>
  <c r="L446" i="10"/>
  <c r="D443" i="11"/>
  <c r="D445" i="11"/>
  <c r="L448" i="10"/>
  <c r="D446" i="11"/>
  <c r="L449" i="10"/>
  <c r="BJ20" i="8"/>
  <c r="BI20" i="8"/>
  <c r="BH20" i="8"/>
  <c r="BG20" i="8"/>
  <c r="BF20" i="8"/>
  <c r="BE20" i="8"/>
  <c r="BD20" i="8"/>
  <c r="BC20" i="8"/>
  <c r="BG24" i="8"/>
  <c r="BH24" i="8"/>
  <c r="BI24" i="8"/>
  <c r="BJ24" i="8"/>
  <c r="L444" i="10"/>
  <c r="D444" i="11"/>
  <c r="L442" i="10" l="1"/>
  <c r="BM19" i="8"/>
  <c r="L14" i="10"/>
  <c r="BD24" i="8"/>
  <c r="BL23" i="8"/>
  <c r="BL22" i="8"/>
  <c r="BJ22" i="8" s="1"/>
  <c r="BL21" i="8"/>
  <c r="BL19" i="8"/>
  <c r="BJ19" i="8" l="1"/>
  <c r="BI19" i="8"/>
  <c r="BH19" i="8"/>
  <c r="BG19" i="8"/>
  <c r="BF19" i="8"/>
  <c r="BE19" i="8"/>
  <c r="BD19" i="8"/>
  <c r="BC19" i="8"/>
  <c r="C37" i="8" s="1"/>
  <c r="C40" i="8"/>
  <c r="BJ21" i="8"/>
  <c r="AF38" i="8" s="1"/>
  <c r="BD23" i="8"/>
  <c r="BJ23" i="8"/>
  <c r="BC23" i="8"/>
  <c r="BC24" i="8"/>
  <c r="M37" i="8" s="1"/>
  <c r="BD21" i="8"/>
  <c r="BC21" i="8"/>
  <c r="BD22" i="8"/>
  <c r="BC22" i="8"/>
  <c r="BE21" i="8"/>
  <c r="T37" i="8" l="1"/>
  <c r="J37" i="8"/>
  <c r="C38" i="8"/>
  <c r="M40" i="8"/>
  <c r="P37" i="8"/>
  <c r="G37" i="8"/>
  <c r="C39" i="8"/>
  <c r="C41" i="8" s="1"/>
  <c r="A98" i="11"/>
  <c r="B98" i="11"/>
  <c r="M98" i="11"/>
  <c r="N98" i="11"/>
  <c r="O98" i="11"/>
  <c r="A99" i="11"/>
  <c r="B99" i="11"/>
  <c r="M99" i="11"/>
  <c r="N99" i="11"/>
  <c r="O99" i="11"/>
  <c r="A100" i="11"/>
  <c r="B100" i="11"/>
  <c r="M100" i="11"/>
  <c r="N100" i="11"/>
  <c r="A93" i="11"/>
  <c r="B93" i="11"/>
  <c r="M93" i="11"/>
  <c r="N93" i="11"/>
  <c r="A94" i="11"/>
  <c r="B94" i="11"/>
  <c r="M94" i="11"/>
  <c r="N94" i="11"/>
  <c r="O94" i="11"/>
  <c r="A95" i="11"/>
  <c r="B95" i="11"/>
  <c r="M95" i="11"/>
  <c r="N95" i="11"/>
  <c r="O95" i="11"/>
  <c r="A96" i="11"/>
  <c r="B96" i="11"/>
  <c r="M96" i="11"/>
  <c r="N96" i="11"/>
  <c r="O96" i="11"/>
  <c r="A97" i="11"/>
  <c r="B97" i="11"/>
  <c r="M97" i="11"/>
  <c r="N97" i="11"/>
  <c r="O97" i="11"/>
  <c r="F100" i="10"/>
  <c r="G100" i="10" s="1"/>
  <c r="D97" i="11" s="1"/>
  <c r="F99" i="10"/>
  <c r="G99" i="10" s="1"/>
  <c r="D96" i="11" s="1"/>
  <c r="F98" i="10"/>
  <c r="G98" i="10" s="1"/>
  <c r="D95" i="11" s="1"/>
  <c r="F97" i="10"/>
  <c r="G97" i="10" s="1"/>
  <c r="D94" i="11" s="1"/>
  <c r="X96" i="10"/>
  <c r="T96" i="10"/>
  <c r="I96" i="10"/>
  <c r="J96" i="10"/>
  <c r="K96" i="10"/>
  <c r="M96" i="10"/>
  <c r="N96" i="10"/>
  <c r="O96" i="10"/>
  <c r="P96" i="10"/>
  <c r="Q96" i="10"/>
  <c r="R96" i="10"/>
  <c r="S96" i="10"/>
  <c r="U96" i="10"/>
  <c r="V96" i="10"/>
  <c r="W96" i="10"/>
  <c r="Y96" i="10"/>
  <c r="Z96" i="10"/>
  <c r="AA96" i="10"/>
  <c r="AB96" i="10"/>
  <c r="F101" i="10"/>
  <c r="G101" i="10" s="1"/>
  <c r="D98" i="11" s="1"/>
  <c r="W37" i="8" l="1"/>
  <c r="C97" i="11"/>
  <c r="C95" i="11"/>
  <c r="C96" i="11"/>
  <c r="C94" i="11"/>
  <c r="C98" i="11"/>
  <c r="F102" i="10"/>
  <c r="F96" i="10" s="1"/>
  <c r="C93" i="11" s="1"/>
  <c r="O93" i="11" s="1"/>
  <c r="BH21" i="8"/>
  <c r="AF37" i="8" s="1"/>
  <c r="U1" i="18" l="1"/>
  <c r="U1" i="19"/>
  <c r="AD457" i="10"/>
  <c r="P446" i="11"/>
  <c r="P445" i="11"/>
  <c r="P444" i="11"/>
  <c r="P443" i="11"/>
  <c r="P442" i="11"/>
  <c r="P441" i="11"/>
  <c r="P440" i="11"/>
  <c r="AD443" i="10"/>
  <c r="AD444" i="10"/>
  <c r="AD445" i="10"/>
  <c r="AD446" i="10"/>
  <c r="AD447" i="10"/>
  <c r="AD448" i="10"/>
  <c r="AD449" i="10"/>
  <c r="AD450" i="10"/>
  <c r="G102" i="10"/>
  <c r="C99" i="11"/>
  <c r="P94" i="11"/>
  <c r="P98" i="11"/>
  <c r="AD97" i="10"/>
  <c r="AD101" i="10"/>
  <c r="P95" i="11"/>
  <c r="P99" i="11"/>
  <c r="AD98" i="10"/>
  <c r="AD102" i="10"/>
  <c r="P96" i="11"/>
  <c r="P100" i="11"/>
  <c r="AD99" i="10"/>
  <c r="AD103" i="10"/>
  <c r="P93" i="11"/>
  <c r="P97" i="11"/>
  <c r="AD96" i="10"/>
  <c r="AD100" i="10"/>
  <c r="X450" i="10"/>
  <c r="A91" i="11"/>
  <c r="B91" i="11"/>
  <c r="M91" i="11"/>
  <c r="N91" i="11"/>
  <c r="O91" i="11"/>
  <c r="A92" i="11"/>
  <c r="B92" i="11"/>
  <c r="M92" i="11"/>
  <c r="N92" i="11"/>
  <c r="O92" i="11"/>
  <c r="F95" i="10"/>
  <c r="C92" i="11" s="1"/>
  <c r="A421" i="11"/>
  <c r="B421" i="11"/>
  <c r="M421" i="11"/>
  <c r="N421" i="11"/>
  <c r="O421" i="11"/>
  <c r="A422" i="11"/>
  <c r="B422" i="11"/>
  <c r="M422" i="11"/>
  <c r="N422" i="11"/>
  <c r="O422" i="11"/>
  <c r="A423" i="11"/>
  <c r="B423" i="11"/>
  <c r="M423" i="11"/>
  <c r="N423" i="11"/>
  <c r="O423" i="11"/>
  <c r="A424" i="11"/>
  <c r="B424" i="11"/>
  <c r="M424" i="11"/>
  <c r="N424" i="11"/>
  <c r="O424" i="11"/>
  <c r="A425" i="11"/>
  <c r="B425" i="11"/>
  <c r="M425" i="11"/>
  <c r="N425" i="11"/>
  <c r="O425" i="11"/>
  <c r="A426" i="11"/>
  <c r="B426" i="11"/>
  <c r="M426" i="11"/>
  <c r="N426" i="11"/>
  <c r="O426" i="11"/>
  <c r="A427" i="11"/>
  <c r="B427" i="11"/>
  <c r="M427" i="11"/>
  <c r="N427" i="11"/>
  <c r="O427" i="11"/>
  <c r="A428" i="11"/>
  <c r="B428" i="11"/>
  <c r="M428" i="11"/>
  <c r="N428" i="11"/>
  <c r="O428" i="11"/>
  <c r="A429" i="11"/>
  <c r="B429" i="11"/>
  <c r="M429" i="11"/>
  <c r="N429" i="11"/>
  <c r="O429" i="11"/>
  <c r="A430" i="11"/>
  <c r="B430" i="11"/>
  <c r="M430" i="11"/>
  <c r="N430" i="11"/>
  <c r="O430" i="11"/>
  <c r="A431" i="11"/>
  <c r="B431" i="11"/>
  <c r="M431" i="11"/>
  <c r="N431" i="11"/>
  <c r="O431" i="11"/>
  <c r="A400" i="11"/>
  <c r="B400" i="11"/>
  <c r="M400" i="11"/>
  <c r="N400" i="11"/>
  <c r="O400" i="11"/>
  <c r="A401" i="11"/>
  <c r="B401" i="11"/>
  <c r="M401" i="11"/>
  <c r="N401" i="11"/>
  <c r="O401" i="11"/>
  <c r="A402" i="11"/>
  <c r="B402" i="11"/>
  <c r="M402" i="11"/>
  <c r="N402" i="11"/>
  <c r="O402" i="11"/>
  <c r="A403" i="11"/>
  <c r="B403" i="11"/>
  <c r="M403" i="11"/>
  <c r="N403" i="11"/>
  <c r="O403" i="11"/>
  <c r="A404" i="11"/>
  <c r="B404" i="11"/>
  <c r="M404" i="11"/>
  <c r="N404" i="11"/>
  <c r="O404" i="11"/>
  <c r="A405" i="11"/>
  <c r="B405" i="11"/>
  <c r="M405" i="11"/>
  <c r="N405" i="11"/>
  <c r="O405" i="11"/>
  <c r="A406" i="11"/>
  <c r="B406" i="11"/>
  <c r="M406" i="11"/>
  <c r="N406" i="11"/>
  <c r="O406" i="11"/>
  <c r="A407" i="11"/>
  <c r="B407" i="11"/>
  <c r="M407" i="11"/>
  <c r="N407" i="11"/>
  <c r="O407" i="11"/>
  <c r="A408" i="11"/>
  <c r="B408" i="11"/>
  <c r="M408" i="11"/>
  <c r="N408" i="11"/>
  <c r="O408" i="11"/>
  <c r="A409" i="11"/>
  <c r="B409" i="11"/>
  <c r="M409" i="11"/>
  <c r="N409" i="11"/>
  <c r="O409" i="11"/>
  <c r="A410" i="11"/>
  <c r="B410" i="11"/>
  <c r="M410" i="11"/>
  <c r="N410" i="11"/>
  <c r="O410" i="11"/>
  <c r="A411" i="11"/>
  <c r="B411" i="11"/>
  <c r="M411" i="11"/>
  <c r="N411" i="11"/>
  <c r="O411" i="11"/>
  <c r="A412" i="11"/>
  <c r="B412" i="11"/>
  <c r="M412" i="11"/>
  <c r="N412" i="11"/>
  <c r="O412" i="11"/>
  <c r="A413" i="11"/>
  <c r="B413" i="11"/>
  <c r="M413" i="11"/>
  <c r="N413" i="11"/>
  <c r="O413" i="11"/>
  <c r="A379" i="11"/>
  <c r="B379" i="11"/>
  <c r="M379" i="11"/>
  <c r="N379" i="11"/>
  <c r="O379" i="11"/>
  <c r="A380" i="11"/>
  <c r="B380" i="11"/>
  <c r="M380" i="11"/>
  <c r="N380" i="11"/>
  <c r="O380" i="11"/>
  <c r="A381" i="11"/>
  <c r="B381" i="11"/>
  <c r="M381" i="11"/>
  <c r="N381" i="11"/>
  <c r="O381" i="11"/>
  <c r="A382" i="11"/>
  <c r="B382" i="11"/>
  <c r="M382" i="11"/>
  <c r="N382" i="11"/>
  <c r="O382" i="11"/>
  <c r="A383" i="11"/>
  <c r="B383" i="11"/>
  <c r="M383" i="11"/>
  <c r="N383" i="11"/>
  <c r="O383" i="11"/>
  <c r="A384" i="11"/>
  <c r="B384" i="11"/>
  <c r="M384" i="11"/>
  <c r="N384" i="11"/>
  <c r="O384" i="11"/>
  <c r="A385" i="11"/>
  <c r="B385" i="11"/>
  <c r="M385" i="11"/>
  <c r="N385" i="11"/>
  <c r="O385" i="11"/>
  <c r="A386" i="11"/>
  <c r="B386" i="11"/>
  <c r="M386" i="11"/>
  <c r="N386" i="11"/>
  <c r="O386" i="11"/>
  <c r="A387" i="11"/>
  <c r="B387" i="11"/>
  <c r="M387" i="11"/>
  <c r="N387" i="11"/>
  <c r="O387" i="11"/>
  <c r="A388" i="11"/>
  <c r="B388" i="11"/>
  <c r="M388" i="11"/>
  <c r="N388" i="11"/>
  <c r="O388" i="11"/>
  <c r="A389" i="11"/>
  <c r="B389" i="11"/>
  <c r="M389" i="11"/>
  <c r="N389" i="11"/>
  <c r="O389" i="11"/>
  <c r="A390" i="11"/>
  <c r="B390" i="11"/>
  <c r="M390" i="11"/>
  <c r="N390" i="11"/>
  <c r="O390" i="11"/>
  <c r="A391" i="11"/>
  <c r="B391" i="11"/>
  <c r="M391" i="11"/>
  <c r="N391" i="11"/>
  <c r="O391" i="11"/>
  <c r="A392" i="11"/>
  <c r="B392" i="11"/>
  <c r="M392" i="11"/>
  <c r="N392" i="11"/>
  <c r="O392" i="11"/>
  <c r="A393" i="11"/>
  <c r="B393" i="11"/>
  <c r="M393" i="11"/>
  <c r="N393" i="11"/>
  <c r="O393" i="11"/>
  <c r="A394" i="11"/>
  <c r="B394" i="11"/>
  <c r="M394" i="11"/>
  <c r="N394" i="11"/>
  <c r="O394" i="11"/>
  <c r="A395" i="11"/>
  <c r="B395" i="11"/>
  <c r="M395" i="11"/>
  <c r="N395" i="11"/>
  <c r="O395" i="11"/>
  <c r="A358" i="11"/>
  <c r="B358" i="11"/>
  <c r="M358" i="11"/>
  <c r="N358" i="11"/>
  <c r="O358" i="11"/>
  <c r="A359" i="11"/>
  <c r="B359" i="11"/>
  <c r="M359" i="11"/>
  <c r="N359" i="11"/>
  <c r="O359" i="11"/>
  <c r="A360" i="11"/>
  <c r="B360" i="11"/>
  <c r="M360" i="11"/>
  <c r="N360" i="11"/>
  <c r="O360" i="11"/>
  <c r="A361" i="11"/>
  <c r="B361" i="11"/>
  <c r="M361" i="11"/>
  <c r="N361" i="11"/>
  <c r="O361" i="11"/>
  <c r="A362" i="11"/>
  <c r="B362" i="11"/>
  <c r="M362" i="11"/>
  <c r="N362" i="11"/>
  <c r="O362" i="11"/>
  <c r="A363" i="11"/>
  <c r="B363" i="11"/>
  <c r="M363" i="11"/>
  <c r="N363" i="11"/>
  <c r="O363" i="11"/>
  <c r="A364" i="11"/>
  <c r="B364" i="11"/>
  <c r="M364" i="11"/>
  <c r="N364" i="11"/>
  <c r="O364" i="11"/>
  <c r="A365" i="11"/>
  <c r="B365" i="11"/>
  <c r="M365" i="11"/>
  <c r="N365" i="11"/>
  <c r="O365" i="11"/>
  <c r="A366" i="11"/>
  <c r="B366" i="11"/>
  <c r="M366" i="11"/>
  <c r="N366" i="11"/>
  <c r="O366" i="11"/>
  <c r="A367" i="11"/>
  <c r="B367" i="11"/>
  <c r="M367" i="11"/>
  <c r="N367" i="11"/>
  <c r="O367" i="11"/>
  <c r="A368" i="11"/>
  <c r="B368" i="11"/>
  <c r="M368" i="11"/>
  <c r="N368" i="11"/>
  <c r="O368" i="11"/>
  <c r="A337" i="11"/>
  <c r="B337" i="11"/>
  <c r="M337" i="11"/>
  <c r="N337" i="11"/>
  <c r="O337" i="11"/>
  <c r="A338" i="11"/>
  <c r="B338" i="11"/>
  <c r="M338" i="11"/>
  <c r="N338" i="11"/>
  <c r="O338" i="11"/>
  <c r="A339" i="11"/>
  <c r="B339" i="11"/>
  <c r="M339" i="11"/>
  <c r="N339" i="11"/>
  <c r="O339" i="11"/>
  <c r="A340" i="11"/>
  <c r="B340" i="11"/>
  <c r="M340" i="11"/>
  <c r="N340" i="11"/>
  <c r="O340" i="11"/>
  <c r="A341" i="11"/>
  <c r="B341" i="11"/>
  <c r="M341" i="11"/>
  <c r="N341" i="11"/>
  <c r="O341" i="11"/>
  <c r="A342" i="11"/>
  <c r="B342" i="11"/>
  <c r="M342" i="11"/>
  <c r="N342" i="11"/>
  <c r="O342" i="11"/>
  <c r="A343" i="11"/>
  <c r="B343" i="11"/>
  <c r="M343" i="11"/>
  <c r="N343" i="11"/>
  <c r="O343" i="11"/>
  <c r="A344" i="11"/>
  <c r="B344" i="11"/>
  <c r="M344" i="11"/>
  <c r="N344" i="11"/>
  <c r="O344" i="11"/>
  <c r="A345" i="11"/>
  <c r="B345" i="11"/>
  <c r="M345" i="11"/>
  <c r="N345" i="11"/>
  <c r="O345" i="11"/>
  <c r="A346" i="11"/>
  <c r="B346" i="11"/>
  <c r="M346" i="11"/>
  <c r="N346" i="11"/>
  <c r="O346" i="11"/>
  <c r="A347" i="11"/>
  <c r="B347" i="11"/>
  <c r="M347" i="11"/>
  <c r="N347" i="11"/>
  <c r="O347" i="11"/>
  <c r="A348" i="11"/>
  <c r="B348" i="11"/>
  <c r="M348" i="11"/>
  <c r="N348" i="11"/>
  <c r="O348" i="11"/>
  <c r="A349" i="11"/>
  <c r="B349" i="11"/>
  <c r="M349" i="11"/>
  <c r="N349" i="11"/>
  <c r="O349" i="11"/>
  <c r="A350" i="11"/>
  <c r="B350" i="11"/>
  <c r="M350" i="11"/>
  <c r="N350" i="11"/>
  <c r="O350" i="11"/>
  <c r="A351" i="11"/>
  <c r="B351" i="11"/>
  <c r="M351" i="11"/>
  <c r="N351" i="11"/>
  <c r="O351" i="11"/>
  <c r="A352" i="11"/>
  <c r="B352" i="11"/>
  <c r="M352" i="11"/>
  <c r="N352" i="11"/>
  <c r="O352" i="11"/>
  <c r="A353" i="11"/>
  <c r="B353" i="11"/>
  <c r="M353" i="11"/>
  <c r="N353" i="11"/>
  <c r="O353" i="11"/>
  <c r="A354" i="11"/>
  <c r="B354" i="11"/>
  <c r="M354" i="11"/>
  <c r="N354" i="11"/>
  <c r="O354" i="11"/>
  <c r="A316" i="11"/>
  <c r="B316" i="11"/>
  <c r="M316" i="11"/>
  <c r="N316" i="11"/>
  <c r="O316" i="11"/>
  <c r="A317" i="11"/>
  <c r="B317" i="11"/>
  <c r="M317" i="11"/>
  <c r="N317" i="11"/>
  <c r="O317" i="11"/>
  <c r="A318" i="11"/>
  <c r="B318" i="11"/>
  <c r="M318" i="11"/>
  <c r="N318" i="11"/>
  <c r="O318" i="11"/>
  <c r="A319" i="11"/>
  <c r="B319" i="11"/>
  <c r="M319" i="11"/>
  <c r="N319" i="11"/>
  <c r="O319" i="11"/>
  <c r="A320" i="11"/>
  <c r="B320" i="11"/>
  <c r="M320" i="11"/>
  <c r="N320" i="11"/>
  <c r="O320" i="11"/>
  <c r="A321" i="11"/>
  <c r="B321" i="11"/>
  <c r="M321" i="11"/>
  <c r="N321" i="11"/>
  <c r="O321" i="11"/>
  <c r="A322" i="11"/>
  <c r="B322" i="11"/>
  <c r="M322" i="11"/>
  <c r="N322" i="11"/>
  <c r="O322" i="11"/>
  <c r="A323" i="11"/>
  <c r="B323" i="11"/>
  <c r="M323" i="11"/>
  <c r="N323" i="11"/>
  <c r="O323" i="11"/>
  <c r="A324" i="11"/>
  <c r="B324" i="11"/>
  <c r="M324" i="11"/>
  <c r="N324" i="11"/>
  <c r="O324" i="11"/>
  <c r="A325" i="11"/>
  <c r="B325" i="11"/>
  <c r="M325" i="11"/>
  <c r="N325" i="11"/>
  <c r="O325" i="11"/>
  <c r="A326" i="11"/>
  <c r="B326" i="11"/>
  <c r="M326" i="11"/>
  <c r="N326" i="11"/>
  <c r="O326" i="11"/>
  <c r="A295" i="11"/>
  <c r="B295" i="11"/>
  <c r="M295" i="11"/>
  <c r="N295" i="11"/>
  <c r="O295" i="11"/>
  <c r="A296" i="11"/>
  <c r="B296" i="11"/>
  <c r="M296" i="11"/>
  <c r="N296" i="11"/>
  <c r="O296" i="11"/>
  <c r="A297" i="11"/>
  <c r="B297" i="11"/>
  <c r="M297" i="11"/>
  <c r="N297" i="11"/>
  <c r="O297" i="11"/>
  <c r="A298" i="11"/>
  <c r="B298" i="11"/>
  <c r="M298" i="11"/>
  <c r="N298" i="11"/>
  <c r="O298" i="11"/>
  <c r="A299" i="11"/>
  <c r="B299" i="11"/>
  <c r="M299" i="11"/>
  <c r="N299" i="11"/>
  <c r="O299" i="11"/>
  <c r="A300" i="11"/>
  <c r="B300" i="11"/>
  <c r="M300" i="11"/>
  <c r="N300" i="11"/>
  <c r="O300" i="11"/>
  <c r="A301" i="11"/>
  <c r="B301" i="11"/>
  <c r="M301" i="11"/>
  <c r="N301" i="11"/>
  <c r="O301" i="11"/>
  <c r="A302" i="11"/>
  <c r="B302" i="11"/>
  <c r="M302" i="11"/>
  <c r="N302" i="11"/>
  <c r="O302" i="11"/>
  <c r="A303" i="11"/>
  <c r="B303" i="11"/>
  <c r="M303" i="11"/>
  <c r="N303" i="11"/>
  <c r="O303" i="11"/>
  <c r="A274" i="11"/>
  <c r="B274" i="11"/>
  <c r="M274" i="11"/>
  <c r="N274" i="11"/>
  <c r="O274" i="11"/>
  <c r="A275" i="11"/>
  <c r="B275" i="11"/>
  <c r="M275" i="11"/>
  <c r="N275" i="11"/>
  <c r="O275" i="11"/>
  <c r="A276" i="11"/>
  <c r="B276" i="11"/>
  <c r="M276" i="11"/>
  <c r="N276" i="11"/>
  <c r="O276" i="11"/>
  <c r="A277" i="11"/>
  <c r="B277" i="11"/>
  <c r="M277" i="11"/>
  <c r="N277" i="11"/>
  <c r="O277" i="11"/>
  <c r="A278" i="11"/>
  <c r="B278" i="11"/>
  <c r="M278" i="11"/>
  <c r="N278" i="11"/>
  <c r="O278" i="11"/>
  <c r="A279" i="11"/>
  <c r="B279" i="11"/>
  <c r="M279" i="11"/>
  <c r="N279" i="11"/>
  <c r="O279" i="11"/>
  <c r="A280" i="11"/>
  <c r="B280" i="11"/>
  <c r="M280" i="11"/>
  <c r="N280" i="11"/>
  <c r="O280" i="11"/>
  <c r="A281" i="11"/>
  <c r="B281" i="11"/>
  <c r="M281" i="11"/>
  <c r="N281" i="11"/>
  <c r="O281" i="11"/>
  <c r="A282" i="11"/>
  <c r="B282" i="11"/>
  <c r="M282" i="11"/>
  <c r="N282" i="11"/>
  <c r="O282" i="11"/>
  <c r="A283" i="11"/>
  <c r="B283" i="11"/>
  <c r="M283" i="11"/>
  <c r="N283" i="11"/>
  <c r="O283" i="11"/>
  <c r="A253" i="11"/>
  <c r="B253" i="11"/>
  <c r="M253" i="11"/>
  <c r="N253" i="11"/>
  <c r="O253" i="11"/>
  <c r="A254" i="11"/>
  <c r="B254" i="11"/>
  <c r="M254" i="11"/>
  <c r="N254" i="11"/>
  <c r="O254" i="11"/>
  <c r="A255" i="11"/>
  <c r="B255" i="11"/>
  <c r="M255" i="11"/>
  <c r="N255" i="11"/>
  <c r="O255" i="11"/>
  <c r="A256" i="11"/>
  <c r="B256" i="11"/>
  <c r="M256" i="11"/>
  <c r="N256" i="11"/>
  <c r="O256" i="11"/>
  <c r="A257" i="11"/>
  <c r="B257" i="11"/>
  <c r="M257" i="11"/>
  <c r="N257" i="11"/>
  <c r="O257" i="11"/>
  <c r="A258" i="11"/>
  <c r="B258" i="11"/>
  <c r="M258" i="11"/>
  <c r="N258" i="11"/>
  <c r="O258" i="11"/>
  <c r="A259" i="11"/>
  <c r="B259" i="11"/>
  <c r="M259" i="11"/>
  <c r="N259" i="11"/>
  <c r="O259" i="11"/>
  <c r="A260" i="11"/>
  <c r="B260" i="11"/>
  <c r="M260" i="11"/>
  <c r="N260" i="11"/>
  <c r="O260" i="11"/>
  <c r="A261" i="11"/>
  <c r="B261" i="11"/>
  <c r="M261" i="11"/>
  <c r="N261" i="11"/>
  <c r="O261" i="11"/>
  <c r="A262" i="11"/>
  <c r="B262" i="11"/>
  <c r="M262" i="11"/>
  <c r="N262" i="11"/>
  <c r="O262" i="11"/>
  <c r="A232" i="11"/>
  <c r="B232" i="11"/>
  <c r="M232" i="11"/>
  <c r="N232" i="11"/>
  <c r="O232" i="11"/>
  <c r="A233" i="11"/>
  <c r="B233" i="11"/>
  <c r="M233" i="11"/>
  <c r="N233" i="11"/>
  <c r="O233" i="11"/>
  <c r="A234" i="11"/>
  <c r="B234" i="11"/>
  <c r="M234" i="11"/>
  <c r="N234" i="11"/>
  <c r="O234" i="11"/>
  <c r="A235" i="11"/>
  <c r="B235" i="11"/>
  <c r="M235" i="11"/>
  <c r="N235" i="11"/>
  <c r="O235" i="11"/>
  <c r="A236" i="11"/>
  <c r="B236" i="11"/>
  <c r="M236" i="11"/>
  <c r="N236" i="11"/>
  <c r="O236" i="11"/>
  <c r="A237" i="11"/>
  <c r="B237" i="11"/>
  <c r="M237" i="11"/>
  <c r="N237" i="11"/>
  <c r="O237" i="11"/>
  <c r="A238" i="11"/>
  <c r="B238" i="11"/>
  <c r="M238" i="11"/>
  <c r="N238" i="11"/>
  <c r="O238" i="11"/>
  <c r="A239" i="11"/>
  <c r="B239" i="11"/>
  <c r="M239" i="11"/>
  <c r="N239" i="11"/>
  <c r="O239" i="11"/>
  <c r="A240" i="11"/>
  <c r="B240" i="11"/>
  <c r="M240" i="11"/>
  <c r="N240" i="11"/>
  <c r="O240" i="11"/>
  <c r="A241" i="11"/>
  <c r="B241" i="11"/>
  <c r="M241" i="11"/>
  <c r="N241" i="11"/>
  <c r="O241" i="11"/>
  <c r="A242" i="11"/>
  <c r="B242" i="11"/>
  <c r="M242" i="11"/>
  <c r="N242" i="11"/>
  <c r="O242" i="11"/>
  <c r="A243" i="11"/>
  <c r="B243" i="11"/>
  <c r="M243" i="11"/>
  <c r="N243" i="11"/>
  <c r="O243" i="11"/>
  <c r="A244" i="11"/>
  <c r="B244" i="11"/>
  <c r="M244" i="11"/>
  <c r="N244" i="11"/>
  <c r="O244" i="11"/>
  <c r="A245" i="11"/>
  <c r="B245" i="11"/>
  <c r="M245" i="11"/>
  <c r="N245" i="11"/>
  <c r="O245" i="11"/>
  <c r="A246" i="11"/>
  <c r="B246" i="11"/>
  <c r="M246" i="11"/>
  <c r="N246" i="11"/>
  <c r="O246" i="11"/>
  <c r="A247" i="11"/>
  <c r="B247" i="11"/>
  <c r="M247" i="11"/>
  <c r="N247" i="11"/>
  <c r="O247" i="11"/>
  <c r="A248" i="11"/>
  <c r="B248" i="11"/>
  <c r="M248" i="11"/>
  <c r="N248" i="11"/>
  <c r="O248" i="11"/>
  <c r="A249" i="11"/>
  <c r="B249" i="11"/>
  <c r="M249" i="11"/>
  <c r="N249" i="11"/>
  <c r="O249" i="11"/>
  <c r="A211" i="11"/>
  <c r="B211" i="11"/>
  <c r="M211" i="11"/>
  <c r="N211" i="11"/>
  <c r="O211" i="11"/>
  <c r="A212" i="11"/>
  <c r="B212" i="11"/>
  <c r="M212" i="11"/>
  <c r="N212" i="11"/>
  <c r="O212" i="11"/>
  <c r="A213" i="11"/>
  <c r="B213" i="11"/>
  <c r="M213" i="11"/>
  <c r="N213" i="11"/>
  <c r="O213" i="11"/>
  <c r="A214" i="11"/>
  <c r="B214" i="11"/>
  <c r="M214" i="11"/>
  <c r="N214" i="11"/>
  <c r="O214" i="11"/>
  <c r="A215" i="11"/>
  <c r="B215" i="11"/>
  <c r="M215" i="11"/>
  <c r="N215" i="11"/>
  <c r="O215" i="11"/>
  <c r="A216" i="11"/>
  <c r="B216" i="11"/>
  <c r="M216" i="11"/>
  <c r="N216" i="11"/>
  <c r="O216" i="11"/>
  <c r="A217" i="11"/>
  <c r="B217" i="11"/>
  <c r="M217" i="11"/>
  <c r="N217" i="11"/>
  <c r="O217" i="11"/>
  <c r="A218" i="11"/>
  <c r="B218" i="11"/>
  <c r="M218" i="11"/>
  <c r="N218" i="11"/>
  <c r="O218" i="11"/>
  <c r="A219" i="11"/>
  <c r="B219" i="11"/>
  <c r="M219" i="11"/>
  <c r="N219" i="11"/>
  <c r="O219" i="11"/>
  <c r="A220" i="11"/>
  <c r="B220" i="11"/>
  <c r="M220" i="11"/>
  <c r="N220" i="11"/>
  <c r="O220" i="11"/>
  <c r="A221" i="11"/>
  <c r="B221" i="11"/>
  <c r="M221" i="11"/>
  <c r="N221" i="11"/>
  <c r="O221" i="11"/>
  <c r="A222" i="11"/>
  <c r="B222" i="11"/>
  <c r="M222" i="11"/>
  <c r="N222" i="11"/>
  <c r="O222" i="11"/>
  <c r="A223" i="11"/>
  <c r="B223" i="11"/>
  <c r="M223" i="11"/>
  <c r="N223" i="11"/>
  <c r="O223" i="11"/>
  <c r="A224" i="11"/>
  <c r="B224" i="11"/>
  <c r="M224" i="11"/>
  <c r="N224" i="11"/>
  <c r="O224" i="11"/>
  <c r="A225" i="11"/>
  <c r="B225" i="11"/>
  <c r="M225" i="11"/>
  <c r="N225" i="11"/>
  <c r="O225" i="11"/>
  <c r="A226" i="11"/>
  <c r="B226" i="11"/>
  <c r="M226" i="11"/>
  <c r="N226" i="11"/>
  <c r="O226" i="11"/>
  <c r="A227" i="11"/>
  <c r="B227" i="11"/>
  <c r="M227" i="11"/>
  <c r="N227" i="11"/>
  <c r="O227" i="11"/>
  <c r="A228" i="11"/>
  <c r="B228" i="11"/>
  <c r="M228" i="11"/>
  <c r="N228" i="11"/>
  <c r="O228" i="11"/>
  <c r="A190" i="11"/>
  <c r="B190" i="11"/>
  <c r="M190" i="11"/>
  <c r="N190" i="11"/>
  <c r="O190" i="11"/>
  <c r="A191" i="11"/>
  <c r="B191" i="11"/>
  <c r="M191" i="11"/>
  <c r="N191" i="11"/>
  <c r="O191" i="11"/>
  <c r="A192" i="11"/>
  <c r="B192" i="11"/>
  <c r="M192" i="11"/>
  <c r="N192" i="11"/>
  <c r="O192" i="11"/>
  <c r="A193" i="11"/>
  <c r="B193" i="11"/>
  <c r="M193" i="11"/>
  <c r="N193" i="11"/>
  <c r="O193" i="11"/>
  <c r="A194" i="11"/>
  <c r="B194" i="11"/>
  <c r="M194" i="11"/>
  <c r="N194" i="11"/>
  <c r="O194" i="11"/>
  <c r="A195" i="11"/>
  <c r="B195" i="11"/>
  <c r="M195" i="11"/>
  <c r="N195" i="11"/>
  <c r="O195" i="11"/>
  <c r="A196" i="11"/>
  <c r="B196" i="11"/>
  <c r="M196" i="11"/>
  <c r="N196" i="11"/>
  <c r="O196" i="11"/>
  <c r="A197" i="11"/>
  <c r="B197" i="11"/>
  <c r="M197" i="11"/>
  <c r="N197" i="11"/>
  <c r="O197" i="11"/>
  <c r="A198" i="11"/>
  <c r="B198" i="11"/>
  <c r="M198" i="11"/>
  <c r="N198" i="11"/>
  <c r="O198" i="11"/>
  <c r="A199" i="11"/>
  <c r="B199" i="11"/>
  <c r="M199" i="11"/>
  <c r="N199" i="11"/>
  <c r="O199" i="11"/>
  <c r="A200" i="11"/>
  <c r="B200" i="11"/>
  <c r="M200" i="11"/>
  <c r="N200" i="11"/>
  <c r="O200" i="11"/>
  <c r="A201" i="11"/>
  <c r="B201" i="11"/>
  <c r="M201" i="11"/>
  <c r="N201" i="11"/>
  <c r="O201" i="11"/>
  <c r="A202" i="11"/>
  <c r="B202" i="11"/>
  <c r="M202" i="11"/>
  <c r="N202" i="11"/>
  <c r="O202" i="11"/>
  <c r="A203" i="11"/>
  <c r="B203" i="11"/>
  <c r="M203" i="11"/>
  <c r="N203" i="11"/>
  <c r="O203" i="11"/>
  <c r="A204" i="11"/>
  <c r="B204" i="11"/>
  <c r="M204" i="11"/>
  <c r="N204" i="11"/>
  <c r="O204" i="11"/>
  <c r="A205" i="11"/>
  <c r="B205" i="11"/>
  <c r="M205" i="11"/>
  <c r="N205" i="11"/>
  <c r="O205" i="11"/>
  <c r="A206" i="11"/>
  <c r="B206" i="11"/>
  <c r="M206" i="11"/>
  <c r="N206" i="11"/>
  <c r="O206" i="11"/>
  <c r="A169" i="11"/>
  <c r="B169" i="11"/>
  <c r="M169" i="11"/>
  <c r="N169" i="11"/>
  <c r="O169" i="11"/>
  <c r="A170" i="11"/>
  <c r="B170" i="11"/>
  <c r="M170" i="11"/>
  <c r="N170" i="11"/>
  <c r="O170" i="11"/>
  <c r="A171" i="11"/>
  <c r="B171" i="11"/>
  <c r="M171" i="11"/>
  <c r="N171" i="11"/>
  <c r="O171" i="11"/>
  <c r="A172" i="11"/>
  <c r="B172" i="11"/>
  <c r="M172" i="11"/>
  <c r="N172" i="11"/>
  <c r="O172" i="11"/>
  <c r="A173" i="11"/>
  <c r="B173" i="11"/>
  <c r="M173" i="11"/>
  <c r="N173" i="11"/>
  <c r="O173" i="11"/>
  <c r="A174" i="11"/>
  <c r="B174" i="11"/>
  <c r="M174" i="11"/>
  <c r="N174" i="11"/>
  <c r="O174" i="11"/>
  <c r="A175" i="11"/>
  <c r="B175" i="11"/>
  <c r="M175" i="11"/>
  <c r="N175" i="11"/>
  <c r="O175" i="11"/>
  <c r="A176" i="11"/>
  <c r="B176" i="11"/>
  <c r="M176" i="11"/>
  <c r="N176" i="11"/>
  <c r="O176" i="11"/>
  <c r="A177" i="11"/>
  <c r="B177" i="11"/>
  <c r="M177" i="11"/>
  <c r="N177" i="11"/>
  <c r="O177" i="11"/>
  <c r="A178" i="11"/>
  <c r="B178" i="11"/>
  <c r="M178" i="11"/>
  <c r="N178" i="11"/>
  <c r="O178" i="11"/>
  <c r="A148" i="11"/>
  <c r="B148" i="11"/>
  <c r="M148" i="11"/>
  <c r="N148" i="11"/>
  <c r="O148" i="11"/>
  <c r="A149" i="11"/>
  <c r="B149" i="11"/>
  <c r="M149" i="11"/>
  <c r="N149" i="11"/>
  <c r="O149" i="11"/>
  <c r="A150" i="11"/>
  <c r="B150" i="11"/>
  <c r="M150" i="11"/>
  <c r="N150" i="11"/>
  <c r="O150" i="11"/>
  <c r="A151" i="11"/>
  <c r="B151" i="11"/>
  <c r="M151" i="11"/>
  <c r="N151" i="11"/>
  <c r="O151" i="11"/>
  <c r="A152" i="11"/>
  <c r="B152" i="11"/>
  <c r="M152" i="11"/>
  <c r="N152" i="11"/>
  <c r="O152" i="11"/>
  <c r="A153" i="11"/>
  <c r="B153" i="11"/>
  <c r="M153" i="11"/>
  <c r="N153" i="11"/>
  <c r="O153" i="11"/>
  <c r="A154" i="11"/>
  <c r="B154" i="11"/>
  <c r="M154" i="11"/>
  <c r="N154" i="11"/>
  <c r="O154" i="11"/>
  <c r="A155" i="11"/>
  <c r="B155" i="11"/>
  <c r="M155" i="11"/>
  <c r="N155" i="11"/>
  <c r="O155" i="11"/>
  <c r="A156" i="11"/>
  <c r="B156" i="11"/>
  <c r="M156" i="11"/>
  <c r="N156" i="11"/>
  <c r="O156" i="11"/>
  <c r="A157" i="11"/>
  <c r="B157" i="11"/>
  <c r="M157" i="11"/>
  <c r="N157" i="11"/>
  <c r="O157" i="11"/>
  <c r="A158" i="11"/>
  <c r="B158" i="11"/>
  <c r="M158" i="11"/>
  <c r="N158" i="11"/>
  <c r="O158" i="11"/>
  <c r="A159" i="11"/>
  <c r="B159" i="11"/>
  <c r="M159" i="11"/>
  <c r="N159" i="11"/>
  <c r="O159" i="11"/>
  <c r="A160" i="11"/>
  <c r="B160" i="11"/>
  <c r="M160" i="11"/>
  <c r="N160" i="11"/>
  <c r="O160" i="11"/>
  <c r="A161" i="11"/>
  <c r="B161" i="11"/>
  <c r="M161" i="11"/>
  <c r="N161" i="11"/>
  <c r="O161" i="11"/>
  <c r="A162" i="11"/>
  <c r="B162" i="11"/>
  <c r="M162" i="11"/>
  <c r="N162" i="11"/>
  <c r="O162" i="11"/>
  <c r="A163" i="11"/>
  <c r="B163" i="11"/>
  <c r="M163" i="11"/>
  <c r="N163" i="11"/>
  <c r="O163" i="11"/>
  <c r="A164" i="11"/>
  <c r="B164" i="11"/>
  <c r="M164" i="11"/>
  <c r="N164" i="11"/>
  <c r="O164" i="11"/>
  <c r="A165" i="11"/>
  <c r="B165" i="11"/>
  <c r="M165" i="11"/>
  <c r="N165" i="11"/>
  <c r="O165" i="11"/>
  <c r="A126" i="11"/>
  <c r="B126" i="11"/>
  <c r="M126" i="11"/>
  <c r="N126" i="11"/>
  <c r="O126" i="11"/>
  <c r="A127" i="11"/>
  <c r="B127" i="11"/>
  <c r="M127" i="11"/>
  <c r="N127" i="11"/>
  <c r="O127" i="11"/>
  <c r="A128" i="11"/>
  <c r="B128" i="11"/>
  <c r="M128" i="11"/>
  <c r="N128" i="11"/>
  <c r="O128" i="11"/>
  <c r="A129" i="11"/>
  <c r="B129" i="11"/>
  <c r="M129" i="11"/>
  <c r="N129" i="11"/>
  <c r="O129" i="11"/>
  <c r="A130" i="11"/>
  <c r="B130" i="11"/>
  <c r="M130" i="11"/>
  <c r="N130" i="11"/>
  <c r="O130" i="11"/>
  <c r="A131" i="11"/>
  <c r="B131" i="11"/>
  <c r="M131" i="11"/>
  <c r="N131" i="11"/>
  <c r="O131" i="11"/>
  <c r="A132" i="11"/>
  <c r="B132" i="11"/>
  <c r="M132" i="11"/>
  <c r="N132" i="11"/>
  <c r="O132" i="11"/>
  <c r="A133" i="11"/>
  <c r="B133" i="11"/>
  <c r="M133" i="11"/>
  <c r="N133" i="11"/>
  <c r="O133" i="11"/>
  <c r="A134" i="11"/>
  <c r="B134" i="11"/>
  <c r="M134" i="11"/>
  <c r="N134" i="11"/>
  <c r="O134" i="11"/>
  <c r="A135" i="11"/>
  <c r="B135" i="11"/>
  <c r="M135" i="11"/>
  <c r="N135" i="11"/>
  <c r="O135" i="11"/>
  <c r="A136" i="11"/>
  <c r="B136" i="11"/>
  <c r="M136" i="11"/>
  <c r="N136" i="11"/>
  <c r="O136" i="11"/>
  <c r="A137" i="11"/>
  <c r="B137" i="11"/>
  <c r="M137" i="11"/>
  <c r="N137" i="11"/>
  <c r="O137" i="11"/>
  <c r="A138" i="11"/>
  <c r="B138" i="11"/>
  <c r="M138" i="11"/>
  <c r="N138" i="11"/>
  <c r="O138" i="11"/>
  <c r="A139" i="11"/>
  <c r="B139" i="11"/>
  <c r="M139" i="11"/>
  <c r="N139" i="11"/>
  <c r="O139" i="11"/>
  <c r="A140" i="11"/>
  <c r="B140" i="11"/>
  <c r="M140" i="11"/>
  <c r="N140" i="11"/>
  <c r="O140" i="11"/>
  <c r="A141" i="11"/>
  <c r="B141" i="11"/>
  <c r="M141" i="11"/>
  <c r="N141" i="11"/>
  <c r="O141" i="11"/>
  <c r="A142" i="11"/>
  <c r="B142" i="11"/>
  <c r="M142" i="11"/>
  <c r="N142" i="11"/>
  <c r="O142" i="11"/>
  <c r="A143" i="11"/>
  <c r="B143" i="11"/>
  <c r="M143" i="11"/>
  <c r="N143" i="11"/>
  <c r="O143" i="11"/>
  <c r="A144" i="11"/>
  <c r="B144" i="11"/>
  <c r="M144" i="11"/>
  <c r="N144" i="11"/>
  <c r="O144" i="11"/>
  <c r="A106" i="11"/>
  <c r="B106" i="11"/>
  <c r="M106" i="11"/>
  <c r="N106" i="11"/>
  <c r="O106" i="11"/>
  <c r="A107" i="11"/>
  <c r="B107" i="11"/>
  <c r="M107" i="11"/>
  <c r="N107" i="11"/>
  <c r="O107" i="11"/>
  <c r="A108" i="11"/>
  <c r="B108" i="11"/>
  <c r="M108" i="11"/>
  <c r="N108" i="11"/>
  <c r="O108" i="11"/>
  <c r="A109" i="11"/>
  <c r="B109" i="11"/>
  <c r="M109" i="11"/>
  <c r="N109" i="11"/>
  <c r="O109" i="11"/>
  <c r="A110" i="11"/>
  <c r="B110" i="11"/>
  <c r="M110" i="11"/>
  <c r="N110" i="11"/>
  <c r="O110" i="11"/>
  <c r="A111" i="11"/>
  <c r="B111" i="11"/>
  <c r="M111" i="11"/>
  <c r="N111" i="11"/>
  <c r="O111" i="11"/>
  <c r="A112" i="11"/>
  <c r="B112" i="11"/>
  <c r="M112" i="11"/>
  <c r="N112" i="11"/>
  <c r="O112" i="11"/>
  <c r="A113" i="11"/>
  <c r="B113" i="11"/>
  <c r="M113" i="11"/>
  <c r="N113" i="11"/>
  <c r="O113" i="11"/>
  <c r="A114" i="11"/>
  <c r="B114" i="11"/>
  <c r="M114" i="11"/>
  <c r="N114" i="11"/>
  <c r="O114" i="11"/>
  <c r="A115" i="11"/>
  <c r="B115" i="11"/>
  <c r="M115" i="11"/>
  <c r="N115" i="11"/>
  <c r="O115" i="11"/>
  <c r="A116" i="11"/>
  <c r="B116" i="11"/>
  <c r="M116" i="11"/>
  <c r="N116" i="11"/>
  <c r="O116" i="11"/>
  <c r="A117" i="11"/>
  <c r="B117" i="11"/>
  <c r="M117" i="11"/>
  <c r="N117" i="11"/>
  <c r="O117" i="11"/>
  <c r="A118" i="11"/>
  <c r="B118" i="11"/>
  <c r="M118" i="11"/>
  <c r="N118" i="11"/>
  <c r="O118" i="11"/>
  <c r="A119" i="11"/>
  <c r="B119" i="11"/>
  <c r="M119" i="11"/>
  <c r="N119" i="11"/>
  <c r="O119" i="11"/>
  <c r="A120" i="11"/>
  <c r="B120" i="11"/>
  <c r="M120" i="11"/>
  <c r="N120" i="11"/>
  <c r="O120" i="11"/>
  <c r="A121" i="11"/>
  <c r="B121" i="11"/>
  <c r="M121" i="11"/>
  <c r="N121" i="11"/>
  <c r="O121" i="11"/>
  <c r="A122" i="11"/>
  <c r="B122" i="11"/>
  <c r="M122" i="11"/>
  <c r="N122" i="11"/>
  <c r="O122" i="11"/>
  <c r="A123" i="11"/>
  <c r="B123" i="11"/>
  <c r="M123" i="11"/>
  <c r="N123" i="11"/>
  <c r="O123" i="11"/>
  <c r="F424" i="10"/>
  <c r="C421" i="11" s="1"/>
  <c r="F425" i="10"/>
  <c r="C422" i="11" s="1"/>
  <c r="F426" i="10"/>
  <c r="C423" i="11" s="1"/>
  <c r="F427" i="10"/>
  <c r="C424" i="11" s="1"/>
  <c r="F428" i="10"/>
  <c r="C425" i="11" s="1"/>
  <c r="F429" i="10"/>
  <c r="C426" i="11" s="1"/>
  <c r="F430" i="10"/>
  <c r="F431" i="10"/>
  <c r="C428" i="11" s="1"/>
  <c r="F432" i="10"/>
  <c r="C429" i="11" s="1"/>
  <c r="F433" i="10"/>
  <c r="C430" i="11" s="1"/>
  <c r="F434" i="10"/>
  <c r="C431" i="11" s="1"/>
  <c r="F435" i="10"/>
  <c r="C432" i="11" s="1"/>
  <c r="F436" i="10"/>
  <c r="G436" i="10" s="1"/>
  <c r="D433" i="11" s="1"/>
  <c r="F437" i="10"/>
  <c r="G437" i="10" s="1"/>
  <c r="F438" i="10"/>
  <c r="G438" i="10" s="1"/>
  <c r="F439" i="10"/>
  <c r="C436" i="11" s="1"/>
  <c r="F440" i="10"/>
  <c r="G440" i="10" s="1"/>
  <c r="F441" i="10"/>
  <c r="C438" i="11" s="1"/>
  <c r="G441" i="10"/>
  <c r="D438" i="11" s="1"/>
  <c r="F403" i="10"/>
  <c r="C400" i="11" s="1"/>
  <c r="F404" i="10"/>
  <c r="C401" i="11" s="1"/>
  <c r="F405" i="10"/>
  <c r="F406" i="10"/>
  <c r="C403" i="11" s="1"/>
  <c r="F407" i="10"/>
  <c r="C404" i="11" s="1"/>
  <c r="F408" i="10"/>
  <c r="C405" i="11" s="1"/>
  <c r="F409" i="10"/>
  <c r="C406" i="11" s="1"/>
  <c r="F410" i="10"/>
  <c r="C407" i="11" s="1"/>
  <c r="F411" i="10"/>
  <c r="F412" i="10"/>
  <c r="C409" i="11" s="1"/>
  <c r="F413" i="10"/>
  <c r="C410" i="11" s="1"/>
  <c r="F414" i="10"/>
  <c r="C411" i="11" s="1"/>
  <c r="F415" i="10"/>
  <c r="F416" i="10"/>
  <c r="C413" i="11" s="1"/>
  <c r="F417" i="10"/>
  <c r="G417" i="10" s="1"/>
  <c r="D414" i="11" s="1"/>
  <c r="F418" i="10"/>
  <c r="F419" i="10"/>
  <c r="G419" i="10" s="1"/>
  <c r="D416" i="11" s="1"/>
  <c r="F420" i="10"/>
  <c r="G420" i="10" s="1"/>
  <c r="D417" i="11" s="1"/>
  <c r="F382" i="10"/>
  <c r="C379" i="11" s="1"/>
  <c r="F383" i="10"/>
  <c r="C380" i="11" s="1"/>
  <c r="F384" i="10"/>
  <c r="C381" i="11" s="1"/>
  <c r="F385" i="10"/>
  <c r="C382" i="11" s="1"/>
  <c r="F386" i="10"/>
  <c r="C383" i="11" s="1"/>
  <c r="F387" i="10"/>
  <c r="C384" i="11" s="1"/>
  <c r="F388" i="10"/>
  <c r="C385" i="11" s="1"/>
  <c r="F389" i="10"/>
  <c r="C386" i="11" s="1"/>
  <c r="F390" i="10"/>
  <c r="F391" i="10"/>
  <c r="C388" i="11" s="1"/>
  <c r="F392" i="10"/>
  <c r="C389" i="11" s="1"/>
  <c r="F393" i="10"/>
  <c r="C390" i="11" s="1"/>
  <c r="F394" i="10"/>
  <c r="C391" i="11" s="1"/>
  <c r="F395" i="10"/>
  <c r="C392" i="11" s="1"/>
  <c r="F396" i="10"/>
  <c r="C393" i="11" s="1"/>
  <c r="F397" i="10"/>
  <c r="G397" i="10" s="1"/>
  <c r="D394" i="11" s="1"/>
  <c r="F398" i="10"/>
  <c r="C395" i="11" s="1"/>
  <c r="F399" i="10"/>
  <c r="F361" i="10"/>
  <c r="C358" i="11" s="1"/>
  <c r="F362" i="10"/>
  <c r="C359" i="11" s="1"/>
  <c r="F363" i="10"/>
  <c r="F364" i="10"/>
  <c r="C361" i="11" s="1"/>
  <c r="F365" i="10"/>
  <c r="C362" i="11" s="1"/>
  <c r="F366" i="10"/>
  <c r="C363" i="11" s="1"/>
  <c r="F367" i="10"/>
  <c r="C364" i="11" s="1"/>
  <c r="F368" i="10"/>
  <c r="C365" i="11" s="1"/>
  <c r="F369" i="10"/>
  <c r="F370" i="10"/>
  <c r="C367" i="11" s="1"/>
  <c r="F371" i="10"/>
  <c r="C368" i="11" s="1"/>
  <c r="F372" i="10"/>
  <c r="F373" i="10"/>
  <c r="G373" i="10" s="1"/>
  <c r="D370" i="11" s="1"/>
  <c r="F374" i="10"/>
  <c r="G374" i="10" s="1"/>
  <c r="D371" i="11" s="1"/>
  <c r="F375" i="10"/>
  <c r="G375" i="10" s="1"/>
  <c r="D372" i="11" s="1"/>
  <c r="F376" i="10"/>
  <c r="G376" i="10" s="1"/>
  <c r="D373" i="11" s="1"/>
  <c r="F377" i="10"/>
  <c r="F378" i="10"/>
  <c r="G378" i="10" s="1"/>
  <c r="D375" i="11" s="1"/>
  <c r="F340" i="10"/>
  <c r="F341" i="10"/>
  <c r="C338" i="11" s="1"/>
  <c r="F342" i="10"/>
  <c r="C339" i="11" s="1"/>
  <c r="F343" i="10"/>
  <c r="C340" i="11" s="1"/>
  <c r="F344" i="10"/>
  <c r="C341" i="11" s="1"/>
  <c r="F345" i="10"/>
  <c r="C342" i="11" s="1"/>
  <c r="F346" i="10"/>
  <c r="G346" i="10" s="1"/>
  <c r="D343" i="11" s="1"/>
  <c r="F347" i="10"/>
  <c r="C344" i="11" s="1"/>
  <c r="F348" i="10"/>
  <c r="F349" i="10"/>
  <c r="C346" i="11" s="1"/>
  <c r="F350" i="10"/>
  <c r="F351" i="10"/>
  <c r="C348" i="11" s="1"/>
  <c r="F352" i="10"/>
  <c r="C349" i="11" s="1"/>
  <c r="F353" i="10"/>
  <c r="F354" i="10"/>
  <c r="C351" i="11" s="1"/>
  <c r="F355" i="10"/>
  <c r="C352" i="11" s="1"/>
  <c r="F356" i="10"/>
  <c r="C353" i="11" s="1"/>
  <c r="F357" i="10"/>
  <c r="C354" i="11" s="1"/>
  <c r="F319" i="10"/>
  <c r="C316" i="11" s="1"/>
  <c r="F320" i="10"/>
  <c r="C317" i="11" s="1"/>
  <c r="F321" i="10"/>
  <c r="C318" i="11" s="1"/>
  <c r="F322" i="10"/>
  <c r="C319" i="11" s="1"/>
  <c r="F323" i="10"/>
  <c r="F324" i="10"/>
  <c r="C321" i="11" s="1"/>
  <c r="F325" i="10"/>
  <c r="C322" i="11" s="1"/>
  <c r="F326" i="10"/>
  <c r="G326" i="10" s="1"/>
  <c r="D323" i="11" s="1"/>
  <c r="F327" i="10"/>
  <c r="C324" i="11" s="1"/>
  <c r="F328" i="10"/>
  <c r="C325" i="11" s="1"/>
  <c r="F329" i="10"/>
  <c r="C326" i="11" s="1"/>
  <c r="F330" i="10"/>
  <c r="G330" i="10" s="1"/>
  <c r="D327" i="11" s="1"/>
  <c r="F331" i="10"/>
  <c r="G331" i="10" s="1"/>
  <c r="D328" i="11" s="1"/>
  <c r="F332" i="10"/>
  <c r="G332" i="10" s="1"/>
  <c r="D329" i="11" s="1"/>
  <c r="F333" i="10"/>
  <c r="G333" i="10" s="1"/>
  <c r="D330" i="11" s="1"/>
  <c r="F334" i="10"/>
  <c r="G334" i="10" s="1"/>
  <c r="D331" i="11" s="1"/>
  <c r="F335" i="10"/>
  <c r="G335" i="10" s="1"/>
  <c r="F336" i="10"/>
  <c r="G336" i="10" s="1"/>
  <c r="D333" i="11" s="1"/>
  <c r="F298" i="10"/>
  <c r="F299" i="10"/>
  <c r="C296" i="11" s="1"/>
  <c r="F300" i="10"/>
  <c r="C297" i="11" s="1"/>
  <c r="F301" i="10"/>
  <c r="C298" i="11" s="1"/>
  <c r="F302" i="10"/>
  <c r="C299" i="11" s="1"/>
  <c r="F303" i="10"/>
  <c r="C300" i="11" s="1"/>
  <c r="F304" i="10"/>
  <c r="F305" i="10"/>
  <c r="C302" i="11" s="1"/>
  <c r="F306" i="10"/>
  <c r="C303" i="11" s="1"/>
  <c r="F307" i="10"/>
  <c r="F308" i="10"/>
  <c r="F309" i="10"/>
  <c r="G309" i="10" s="1"/>
  <c r="D306" i="11" s="1"/>
  <c r="F310" i="10"/>
  <c r="G310" i="10" s="1"/>
  <c r="F311" i="10"/>
  <c r="C308" i="11" s="1"/>
  <c r="F312" i="10"/>
  <c r="G312" i="10" s="1"/>
  <c r="D309" i="11" s="1"/>
  <c r="F313" i="10"/>
  <c r="G313" i="10" s="1"/>
  <c r="D310" i="11" s="1"/>
  <c r="F314" i="10"/>
  <c r="G314" i="10" s="1"/>
  <c r="D311" i="11" s="1"/>
  <c r="F315" i="10"/>
  <c r="G315" i="10" s="1"/>
  <c r="D312" i="11" s="1"/>
  <c r="F277" i="10"/>
  <c r="C274" i="11" s="1"/>
  <c r="F278" i="10"/>
  <c r="C275" i="11" s="1"/>
  <c r="F279" i="10"/>
  <c r="F280" i="10"/>
  <c r="C277" i="11" s="1"/>
  <c r="F281" i="10"/>
  <c r="F282" i="10"/>
  <c r="C279" i="11" s="1"/>
  <c r="F283" i="10"/>
  <c r="C280" i="11" s="1"/>
  <c r="F284" i="10"/>
  <c r="C281" i="11" s="1"/>
  <c r="F285" i="10"/>
  <c r="C282" i="11" s="1"/>
  <c r="F286" i="10"/>
  <c r="C283" i="11" s="1"/>
  <c r="F287" i="10"/>
  <c r="G287" i="10" s="1"/>
  <c r="D284" i="11" s="1"/>
  <c r="F288" i="10"/>
  <c r="G288" i="10" s="1"/>
  <c r="D285" i="11" s="1"/>
  <c r="F289" i="10"/>
  <c r="G289" i="10" s="1"/>
  <c r="D286" i="11" s="1"/>
  <c r="F290" i="10"/>
  <c r="G290" i="10" s="1"/>
  <c r="D287" i="11" s="1"/>
  <c r="F291" i="10"/>
  <c r="G291" i="10" s="1"/>
  <c r="D288" i="11" s="1"/>
  <c r="F292" i="10"/>
  <c r="G292" i="10" s="1"/>
  <c r="F293" i="10"/>
  <c r="G293" i="10" s="1"/>
  <c r="D290" i="11" s="1"/>
  <c r="F294" i="10"/>
  <c r="G294" i="10" s="1"/>
  <c r="D291" i="11" s="1"/>
  <c r="F256" i="10"/>
  <c r="C253" i="11" s="1"/>
  <c r="F257" i="10"/>
  <c r="C254" i="11" s="1"/>
  <c r="F258" i="10"/>
  <c r="C255" i="11" s="1"/>
  <c r="F259" i="10"/>
  <c r="C256" i="11" s="1"/>
  <c r="F260" i="10"/>
  <c r="C257" i="11" s="1"/>
  <c r="F261" i="10"/>
  <c r="C258" i="11" s="1"/>
  <c r="F262" i="10"/>
  <c r="C259" i="11" s="1"/>
  <c r="F263" i="10"/>
  <c r="C260" i="11" s="1"/>
  <c r="F264" i="10"/>
  <c r="F265" i="10"/>
  <c r="C262" i="11" s="1"/>
  <c r="F266" i="10"/>
  <c r="G266" i="10" s="1"/>
  <c r="D263" i="11" s="1"/>
  <c r="F267" i="10"/>
  <c r="G267" i="10" s="1"/>
  <c r="D264" i="11" s="1"/>
  <c r="F268" i="10"/>
  <c r="G268" i="10" s="1"/>
  <c r="D265" i="11" s="1"/>
  <c r="F269" i="10"/>
  <c r="C266" i="11" s="1"/>
  <c r="F270" i="10"/>
  <c r="G270" i="10" s="1"/>
  <c r="D267" i="11" s="1"/>
  <c r="F271" i="10"/>
  <c r="G271" i="10" s="1"/>
  <c r="D268" i="11" s="1"/>
  <c r="F272" i="10"/>
  <c r="F273" i="10"/>
  <c r="C270" i="11" s="1"/>
  <c r="F235" i="10"/>
  <c r="C232" i="11" s="1"/>
  <c r="F236" i="10"/>
  <c r="C233" i="11" s="1"/>
  <c r="F237" i="10"/>
  <c r="C234" i="11" s="1"/>
  <c r="F238" i="10"/>
  <c r="C235" i="11" s="1"/>
  <c r="F239" i="10"/>
  <c r="F240" i="10"/>
  <c r="C237" i="11" s="1"/>
  <c r="F241" i="10"/>
  <c r="C238" i="11" s="1"/>
  <c r="F242" i="10"/>
  <c r="C239" i="11" s="1"/>
  <c r="F243" i="10"/>
  <c r="C240" i="11" s="1"/>
  <c r="F244" i="10"/>
  <c r="C241" i="11" s="1"/>
  <c r="F245" i="10"/>
  <c r="C242" i="11" s="1"/>
  <c r="F246" i="10"/>
  <c r="C243" i="11" s="1"/>
  <c r="F247" i="10"/>
  <c r="C244" i="11" s="1"/>
  <c r="F248" i="10"/>
  <c r="G248" i="10" s="1"/>
  <c r="D245" i="11" s="1"/>
  <c r="F249" i="10"/>
  <c r="C246" i="11" s="1"/>
  <c r="F250" i="10"/>
  <c r="C247" i="11" s="1"/>
  <c r="F251" i="10"/>
  <c r="C248" i="11" s="1"/>
  <c r="F252" i="10"/>
  <c r="C249" i="11" s="1"/>
  <c r="F214" i="10"/>
  <c r="F215" i="10"/>
  <c r="C212" i="11" s="1"/>
  <c r="F216" i="10"/>
  <c r="C213" i="11" s="1"/>
  <c r="F217" i="10"/>
  <c r="C214" i="11" s="1"/>
  <c r="F218" i="10"/>
  <c r="C215" i="11" s="1"/>
  <c r="F219" i="10"/>
  <c r="C216" i="11" s="1"/>
  <c r="F220" i="10"/>
  <c r="C217" i="11" s="1"/>
  <c r="F221" i="10"/>
  <c r="C218" i="11" s="1"/>
  <c r="F222" i="10"/>
  <c r="C219" i="11" s="1"/>
  <c r="F223" i="10"/>
  <c r="C220" i="11" s="1"/>
  <c r="F224" i="10"/>
  <c r="C221" i="11"/>
  <c r="F225" i="10"/>
  <c r="C222" i="11" s="1"/>
  <c r="F226" i="10"/>
  <c r="C223" i="11" s="1"/>
  <c r="F227" i="10"/>
  <c r="C224" i="11" s="1"/>
  <c r="F228" i="10"/>
  <c r="C225" i="11" s="1"/>
  <c r="F229" i="10"/>
  <c r="C226" i="11" s="1"/>
  <c r="F230" i="10"/>
  <c r="C227" i="11" s="1"/>
  <c r="F231" i="10"/>
  <c r="C228" i="11" s="1"/>
  <c r="F193" i="10"/>
  <c r="C190" i="11" s="1"/>
  <c r="F194" i="10"/>
  <c r="G194" i="10" s="1"/>
  <c r="D191" i="11" s="1"/>
  <c r="F195" i="10"/>
  <c r="G195" i="10" s="1"/>
  <c r="F196" i="10"/>
  <c r="C193" i="11" s="1"/>
  <c r="F197" i="10"/>
  <c r="F198" i="10"/>
  <c r="C195" i="11" s="1"/>
  <c r="F199" i="10"/>
  <c r="C196" i="11" s="1"/>
  <c r="F200" i="10"/>
  <c r="C197" i="11" s="1"/>
  <c r="F201" i="10"/>
  <c r="C198" i="11" s="1"/>
  <c r="F202" i="10"/>
  <c r="C199" i="11" s="1"/>
  <c r="F203" i="10"/>
  <c r="G203" i="10" s="1"/>
  <c r="D200" i="11" s="1"/>
  <c r="F204" i="10"/>
  <c r="C201" i="11" s="1"/>
  <c r="F205" i="10"/>
  <c r="G205" i="10" s="1"/>
  <c r="D202" i="11" s="1"/>
  <c r="F206" i="10"/>
  <c r="G206" i="10" s="1"/>
  <c r="D203" i="11" s="1"/>
  <c r="F207" i="10"/>
  <c r="C204" i="11" s="1"/>
  <c r="F208" i="10"/>
  <c r="C205" i="11" s="1"/>
  <c r="F209" i="10"/>
  <c r="F210" i="10"/>
  <c r="G210" i="10" s="1"/>
  <c r="D207" i="11" s="1"/>
  <c r="F172" i="10"/>
  <c r="C169" i="11" s="1"/>
  <c r="F173" i="10"/>
  <c r="C170" i="11" s="1"/>
  <c r="F174" i="10"/>
  <c r="G174" i="10" s="1"/>
  <c r="D171" i="11" s="1"/>
  <c r="F175" i="10"/>
  <c r="C172" i="11" s="1"/>
  <c r="F176" i="10"/>
  <c r="G176" i="10" s="1"/>
  <c r="D173" i="11" s="1"/>
  <c r="F177" i="10"/>
  <c r="C174" i="11" s="1"/>
  <c r="F178" i="10"/>
  <c r="G178" i="10" s="1"/>
  <c r="D175" i="11" s="1"/>
  <c r="F179" i="10"/>
  <c r="C176" i="11" s="1"/>
  <c r="F180" i="10"/>
  <c r="C177" i="11" s="1"/>
  <c r="F181" i="10"/>
  <c r="C178" i="11" s="1"/>
  <c r="F182" i="10"/>
  <c r="F183" i="10"/>
  <c r="G183" i="10" s="1"/>
  <c r="D180" i="11" s="1"/>
  <c r="F184" i="10"/>
  <c r="G184" i="10" s="1"/>
  <c r="D181" i="11" s="1"/>
  <c r="F185" i="10"/>
  <c r="G185" i="10" s="1"/>
  <c r="D182" i="11" s="1"/>
  <c r="F186" i="10"/>
  <c r="G186" i="10" s="1"/>
  <c r="D183" i="11" s="1"/>
  <c r="F187" i="10"/>
  <c r="G187" i="10" s="1"/>
  <c r="D184" i="11" s="1"/>
  <c r="F188" i="10"/>
  <c r="G188" i="10" s="1"/>
  <c r="D185" i="11" s="1"/>
  <c r="F189" i="10"/>
  <c r="C186" i="11" s="1"/>
  <c r="F151" i="10"/>
  <c r="C148" i="11" s="1"/>
  <c r="F152" i="10"/>
  <c r="C149" i="11" s="1"/>
  <c r="F153" i="10"/>
  <c r="C150" i="11" s="1"/>
  <c r="F154" i="10"/>
  <c r="C151" i="11" s="1"/>
  <c r="F155" i="10"/>
  <c r="F156" i="10"/>
  <c r="G156" i="10" s="1"/>
  <c r="D153" i="11" s="1"/>
  <c r="F157" i="10"/>
  <c r="C154" i="11" s="1"/>
  <c r="F158" i="10"/>
  <c r="C155" i="11" s="1"/>
  <c r="F159" i="10"/>
  <c r="C156" i="11" s="1"/>
  <c r="F160" i="10"/>
  <c r="C157" i="11" s="1"/>
  <c r="F161" i="10"/>
  <c r="C158" i="11" s="1"/>
  <c r="F162" i="10"/>
  <c r="C159" i="11" s="1"/>
  <c r="F163" i="10"/>
  <c r="C160" i="11" s="1"/>
  <c r="F164" i="10"/>
  <c r="G164" i="10" s="1"/>
  <c r="D161" i="11" s="1"/>
  <c r="F165" i="10"/>
  <c r="C162" i="11" s="1"/>
  <c r="F166" i="10"/>
  <c r="C163" i="11" s="1"/>
  <c r="F167" i="10"/>
  <c r="F168" i="10"/>
  <c r="C165" i="11" s="1"/>
  <c r="F146" i="10"/>
  <c r="C143" i="11" s="1"/>
  <c r="F147" i="10"/>
  <c r="C144" i="11" s="1"/>
  <c r="C126" i="11"/>
  <c r="D127" i="11"/>
  <c r="C128" i="11"/>
  <c r="C129" i="11"/>
  <c r="F133" i="10"/>
  <c r="G133" i="10" s="1"/>
  <c r="D130" i="11" s="1"/>
  <c r="F134" i="10"/>
  <c r="C131" i="11" s="1"/>
  <c r="F135" i="10"/>
  <c r="C132" i="11" s="1"/>
  <c r="F136" i="10"/>
  <c r="C133" i="11" s="1"/>
  <c r="F137" i="10"/>
  <c r="C134" i="11" s="1"/>
  <c r="F138" i="10"/>
  <c r="C135" i="11" s="1"/>
  <c r="F139" i="10"/>
  <c r="C136" i="11" s="1"/>
  <c r="F140" i="10"/>
  <c r="C137" i="11" s="1"/>
  <c r="F141" i="10"/>
  <c r="C138" i="11" s="1"/>
  <c r="F142" i="10"/>
  <c r="C139" i="11" s="1"/>
  <c r="F143" i="10"/>
  <c r="F144" i="10"/>
  <c r="C141" i="11" s="1"/>
  <c r="F145" i="10"/>
  <c r="G145" i="10" s="1"/>
  <c r="D142" i="11" s="1"/>
  <c r="F112" i="10"/>
  <c r="C109" i="11" s="1"/>
  <c r="F113" i="10"/>
  <c r="C110" i="11" s="1"/>
  <c r="F114" i="10"/>
  <c r="G114" i="10" s="1"/>
  <c r="D111" i="11" s="1"/>
  <c r="F115" i="10"/>
  <c r="G115" i="10" s="1"/>
  <c r="D112" i="11" s="1"/>
  <c r="F116" i="10"/>
  <c r="C113" i="11" s="1"/>
  <c r="F117" i="10"/>
  <c r="C114" i="11" s="1"/>
  <c r="F118" i="10"/>
  <c r="G118" i="10" s="1"/>
  <c r="D115" i="11" s="1"/>
  <c r="C115" i="11"/>
  <c r="F119" i="10"/>
  <c r="C116" i="11" s="1"/>
  <c r="F120" i="10"/>
  <c r="C117" i="11" s="1"/>
  <c r="F121" i="10"/>
  <c r="F122" i="10"/>
  <c r="C119" i="11" s="1"/>
  <c r="F123" i="10"/>
  <c r="C120" i="11" s="1"/>
  <c r="F124" i="10"/>
  <c r="F125" i="10"/>
  <c r="G125" i="10" s="1"/>
  <c r="D122" i="11" s="1"/>
  <c r="F126" i="10"/>
  <c r="C123" i="11" s="1"/>
  <c r="U55" i="10"/>
  <c r="C53" i="11"/>
  <c r="C54" i="11"/>
  <c r="C55" i="11"/>
  <c r="D56" i="11"/>
  <c r="C57" i="11"/>
  <c r="D58" i="11"/>
  <c r="D59" i="11"/>
  <c r="D60" i="11"/>
  <c r="C61" i="11"/>
  <c r="D62" i="11"/>
  <c r="D63" i="11"/>
  <c r="D64" i="11"/>
  <c r="C65" i="11"/>
  <c r="D66" i="11"/>
  <c r="D67" i="11"/>
  <c r="D68" i="11"/>
  <c r="D69" i="11"/>
  <c r="D70" i="11"/>
  <c r="D71" i="11"/>
  <c r="D72" i="11"/>
  <c r="C73" i="11"/>
  <c r="F77" i="10"/>
  <c r="G77" i="10" s="1"/>
  <c r="D74" i="11" s="1"/>
  <c r="F78" i="10"/>
  <c r="G78" i="10" s="1"/>
  <c r="D75" i="11" s="1"/>
  <c r="F79" i="10"/>
  <c r="G79" i="10" s="1"/>
  <c r="D76" i="11" s="1"/>
  <c r="F80" i="10"/>
  <c r="F81" i="10"/>
  <c r="G81" i="10" s="1"/>
  <c r="D78" i="11" s="1"/>
  <c r="F82" i="10"/>
  <c r="G82" i="10" s="1"/>
  <c r="D79" i="11" s="1"/>
  <c r="F83" i="10"/>
  <c r="G83" i="10" s="1"/>
  <c r="D80" i="11" s="1"/>
  <c r="F84" i="10"/>
  <c r="C81" i="11" s="1"/>
  <c r="F85" i="10"/>
  <c r="G85" i="10" s="1"/>
  <c r="D82" i="11" s="1"/>
  <c r="F86" i="10"/>
  <c r="G86" i="10" s="1"/>
  <c r="D83" i="11" s="1"/>
  <c r="F87" i="10"/>
  <c r="C84" i="11" s="1"/>
  <c r="F88" i="10"/>
  <c r="C85" i="11" s="1"/>
  <c r="F89" i="10"/>
  <c r="G89" i="10" s="1"/>
  <c r="D86" i="11" s="1"/>
  <c r="F90" i="10"/>
  <c r="G90" i="10" s="1"/>
  <c r="D87" i="11" s="1"/>
  <c r="F91" i="10"/>
  <c r="G91" i="10" s="1"/>
  <c r="D88" i="11" s="1"/>
  <c r="F92" i="10"/>
  <c r="G92" i="10" s="1"/>
  <c r="D89" i="11" s="1"/>
  <c r="F93" i="10"/>
  <c r="G93" i="10" s="1"/>
  <c r="D90" i="11" s="1"/>
  <c r="F94" i="10"/>
  <c r="C91" i="11" s="1"/>
  <c r="Q55" i="10"/>
  <c r="I55" i="10"/>
  <c r="J55" i="10"/>
  <c r="K55" i="10"/>
  <c r="M55" i="10"/>
  <c r="O55" i="10"/>
  <c r="S55" i="10"/>
  <c r="W55" i="10"/>
  <c r="Y55" i="10"/>
  <c r="AA55" i="10"/>
  <c r="BI22" i="8"/>
  <c r="P40" i="8" s="1"/>
  <c r="C12" i="11"/>
  <c r="M12" i="11"/>
  <c r="N12" i="11"/>
  <c r="O12" i="11"/>
  <c r="C13" i="11"/>
  <c r="M13" i="11"/>
  <c r="N13" i="11"/>
  <c r="O13" i="11"/>
  <c r="C14" i="11"/>
  <c r="M14" i="11"/>
  <c r="N14" i="11"/>
  <c r="O14" i="11"/>
  <c r="C15" i="11"/>
  <c r="M15" i="11"/>
  <c r="N15" i="11"/>
  <c r="O15" i="11"/>
  <c r="C16" i="11"/>
  <c r="M16" i="11"/>
  <c r="N16" i="11"/>
  <c r="O16" i="11"/>
  <c r="C17" i="11"/>
  <c r="M17" i="11"/>
  <c r="N17" i="11"/>
  <c r="O17" i="11"/>
  <c r="C18" i="11"/>
  <c r="M18" i="11"/>
  <c r="N18" i="11"/>
  <c r="O18" i="11"/>
  <c r="C19" i="11"/>
  <c r="M19" i="11"/>
  <c r="N19" i="11"/>
  <c r="O19" i="11"/>
  <c r="C20" i="11"/>
  <c r="M20" i="11"/>
  <c r="N20" i="11"/>
  <c r="O20" i="11"/>
  <c r="C21" i="11"/>
  <c r="M21" i="11"/>
  <c r="N21" i="11"/>
  <c r="O21" i="11"/>
  <c r="C22" i="11"/>
  <c r="M22" i="11"/>
  <c r="N22" i="11"/>
  <c r="O22" i="11"/>
  <c r="F26" i="10"/>
  <c r="C23" i="11" s="1"/>
  <c r="M23" i="11"/>
  <c r="N23" i="11"/>
  <c r="O23" i="11"/>
  <c r="F27" i="10"/>
  <c r="C24" i="11" s="1"/>
  <c r="M24" i="11"/>
  <c r="N24" i="11"/>
  <c r="O24" i="11"/>
  <c r="F28" i="10"/>
  <c r="C25" i="11" s="1"/>
  <c r="M25" i="11"/>
  <c r="N25" i="11"/>
  <c r="O25" i="11"/>
  <c r="F29" i="10"/>
  <c r="C26" i="11" s="1"/>
  <c r="M26" i="11"/>
  <c r="N26" i="11"/>
  <c r="O26" i="11"/>
  <c r="F30" i="10"/>
  <c r="C27" i="11" s="1"/>
  <c r="M27" i="11"/>
  <c r="N27" i="11"/>
  <c r="O27" i="11"/>
  <c r="F31" i="10"/>
  <c r="C28" i="11" s="1"/>
  <c r="M28" i="11"/>
  <c r="N28" i="11"/>
  <c r="O28" i="11"/>
  <c r="F32" i="10"/>
  <c r="C29" i="11" s="1"/>
  <c r="M29" i="11"/>
  <c r="N29" i="11"/>
  <c r="O29" i="11"/>
  <c r="F33" i="10"/>
  <c r="C30" i="11" s="1"/>
  <c r="M30" i="11"/>
  <c r="N30" i="11"/>
  <c r="O30" i="11"/>
  <c r="F34" i="10"/>
  <c r="C31" i="11" s="1"/>
  <c r="M31" i="11"/>
  <c r="N31" i="11"/>
  <c r="O31" i="11"/>
  <c r="F35" i="10"/>
  <c r="C32" i="11" s="1"/>
  <c r="M32" i="11"/>
  <c r="N32" i="11"/>
  <c r="O32" i="11"/>
  <c r="F36" i="10"/>
  <c r="C33" i="11" s="1"/>
  <c r="M33" i="11"/>
  <c r="N33" i="11"/>
  <c r="O33" i="11"/>
  <c r="F37" i="10"/>
  <c r="C34" i="11" s="1"/>
  <c r="M34" i="11"/>
  <c r="N34" i="11"/>
  <c r="O34" i="11"/>
  <c r="F38" i="10"/>
  <c r="C35" i="11" s="1"/>
  <c r="M35" i="11"/>
  <c r="N35" i="11"/>
  <c r="O35" i="11"/>
  <c r="F39" i="10"/>
  <c r="C36" i="11" s="1"/>
  <c r="M36" i="11"/>
  <c r="N36" i="11"/>
  <c r="O36" i="11"/>
  <c r="F40" i="10"/>
  <c r="C37" i="11" s="1"/>
  <c r="M37" i="11"/>
  <c r="N37" i="11"/>
  <c r="O37" i="11"/>
  <c r="F41" i="10"/>
  <c r="C38" i="11" s="1"/>
  <c r="M38" i="11"/>
  <c r="N38" i="11"/>
  <c r="O38" i="11"/>
  <c r="F42" i="10"/>
  <c r="C39" i="11" s="1"/>
  <c r="M39" i="11"/>
  <c r="N39" i="11"/>
  <c r="O39" i="11"/>
  <c r="F43" i="10"/>
  <c r="C40" i="11" s="1"/>
  <c r="M40" i="11"/>
  <c r="N40" i="11"/>
  <c r="O40" i="11"/>
  <c r="F44" i="10"/>
  <c r="C41" i="11" s="1"/>
  <c r="M41" i="11"/>
  <c r="N41" i="11"/>
  <c r="O41" i="11"/>
  <c r="F45" i="10"/>
  <c r="C42" i="11" s="1"/>
  <c r="M42" i="11"/>
  <c r="N42" i="11"/>
  <c r="O42" i="11"/>
  <c r="F46" i="10"/>
  <c r="C43" i="11" s="1"/>
  <c r="M43" i="11"/>
  <c r="N43" i="11"/>
  <c r="O43" i="11"/>
  <c r="F47" i="10"/>
  <c r="C44" i="11" s="1"/>
  <c r="M44" i="11"/>
  <c r="N44" i="11"/>
  <c r="O44" i="11"/>
  <c r="F48" i="10"/>
  <c r="C45" i="11" s="1"/>
  <c r="M45" i="11"/>
  <c r="N45" i="11"/>
  <c r="O45" i="11"/>
  <c r="F49" i="10"/>
  <c r="C46" i="11" s="1"/>
  <c r="M46" i="11"/>
  <c r="N46" i="11"/>
  <c r="O46" i="11"/>
  <c r="F50" i="10"/>
  <c r="C47" i="11" s="1"/>
  <c r="M47" i="11"/>
  <c r="N47" i="11"/>
  <c r="O47" i="11"/>
  <c r="F51" i="10"/>
  <c r="C48" i="11" s="1"/>
  <c r="M48" i="11"/>
  <c r="N48" i="11"/>
  <c r="O48" i="11"/>
  <c r="F52" i="10"/>
  <c r="C49" i="11" s="1"/>
  <c r="M49" i="11"/>
  <c r="N49" i="11"/>
  <c r="O49" i="11"/>
  <c r="F53" i="10"/>
  <c r="M50" i="11"/>
  <c r="N50" i="11"/>
  <c r="O50" i="11"/>
  <c r="F54" i="10"/>
  <c r="C51" i="11" s="1"/>
  <c r="M51" i="11"/>
  <c r="N51" i="11"/>
  <c r="O51" i="11"/>
  <c r="O11" i="11"/>
  <c r="N11" i="11"/>
  <c r="M11" i="11"/>
  <c r="D11" i="11"/>
  <c r="G57" i="17"/>
  <c r="L57" i="17" s="1"/>
  <c r="G58" i="17"/>
  <c r="L58" i="17" s="1"/>
  <c r="G59" i="17"/>
  <c r="L59" i="17" s="1"/>
  <c r="G60" i="17"/>
  <c r="L60" i="17" s="1"/>
  <c r="G61" i="17"/>
  <c r="L61" i="17" s="1"/>
  <c r="G62" i="17"/>
  <c r="L62" i="17" s="1"/>
  <c r="G63" i="17"/>
  <c r="L63" i="17" s="1"/>
  <c r="G64" i="17"/>
  <c r="L64" i="17" s="1"/>
  <c r="G65" i="17"/>
  <c r="L65" i="17" s="1"/>
  <c r="G66" i="17"/>
  <c r="L66" i="17" s="1"/>
  <c r="G67" i="17"/>
  <c r="L67" i="17" s="1"/>
  <c r="G68" i="17"/>
  <c r="L68" i="17" s="1"/>
  <c r="G69" i="17"/>
  <c r="L69" i="17" s="1"/>
  <c r="G70" i="17"/>
  <c r="L70" i="17" s="1"/>
  <c r="G71" i="17"/>
  <c r="L71" i="17" s="1"/>
  <c r="G72" i="17"/>
  <c r="L72" i="17" s="1"/>
  <c r="G73" i="17"/>
  <c r="L73" i="17" s="1"/>
  <c r="G74" i="17"/>
  <c r="L74" i="17" s="1"/>
  <c r="G75" i="17"/>
  <c r="L75" i="17" s="1"/>
  <c r="G76" i="17"/>
  <c r="L76" i="17" s="1"/>
  <c r="G77" i="17"/>
  <c r="L77" i="17" s="1"/>
  <c r="G78" i="17"/>
  <c r="L78" i="17" s="1"/>
  <c r="G79" i="17"/>
  <c r="L79" i="17" s="1"/>
  <c r="G80" i="17"/>
  <c r="L80" i="17" s="1"/>
  <c r="G81" i="17"/>
  <c r="L81" i="17" s="1"/>
  <c r="G82" i="17"/>
  <c r="L82" i="17" s="1"/>
  <c r="G83" i="17"/>
  <c r="L83" i="17" s="1"/>
  <c r="G84" i="17"/>
  <c r="L84" i="17" s="1"/>
  <c r="G85" i="17"/>
  <c r="L85" i="17" s="1"/>
  <c r="G86" i="17"/>
  <c r="L86" i="17" s="1"/>
  <c r="G87" i="17"/>
  <c r="L87" i="17" s="1"/>
  <c r="G88" i="17"/>
  <c r="L88" i="17" s="1"/>
  <c r="G89" i="17"/>
  <c r="L89" i="17" s="1"/>
  <c r="G90" i="17"/>
  <c r="L90" i="17" s="1"/>
  <c r="G91" i="17"/>
  <c r="L91" i="17" s="1"/>
  <c r="G92" i="17"/>
  <c r="L92" i="17" s="1"/>
  <c r="G93" i="17"/>
  <c r="L93" i="17" s="1"/>
  <c r="G94" i="17"/>
  <c r="L94" i="17" s="1"/>
  <c r="G95" i="17"/>
  <c r="L95" i="17" s="1"/>
  <c r="G96" i="17"/>
  <c r="L96" i="17" s="1"/>
  <c r="G97" i="17"/>
  <c r="L97" i="17" s="1"/>
  <c r="G98" i="17"/>
  <c r="L98" i="17" s="1"/>
  <c r="G99" i="17"/>
  <c r="L99" i="17" s="1"/>
  <c r="G100" i="17"/>
  <c r="L100" i="17" s="1"/>
  <c r="G101" i="17"/>
  <c r="L101" i="17" s="1"/>
  <c r="G102" i="17"/>
  <c r="L102" i="17" s="1"/>
  <c r="G103" i="17"/>
  <c r="L103" i="17" s="1"/>
  <c r="G104" i="17"/>
  <c r="L104" i="17" s="1"/>
  <c r="G105" i="17"/>
  <c r="L105" i="17" s="1"/>
  <c r="G106" i="17"/>
  <c r="L106" i="17" s="1"/>
  <c r="G107" i="17"/>
  <c r="L107" i="17" s="1"/>
  <c r="G108" i="17"/>
  <c r="L108" i="17" s="1"/>
  <c r="G109" i="17"/>
  <c r="L109" i="17" s="1"/>
  <c r="G110" i="17"/>
  <c r="L110" i="17" s="1"/>
  <c r="G111" i="17"/>
  <c r="L111" i="17" s="1"/>
  <c r="G112" i="17"/>
  <c r="L112" i="17" s="1"/>
  <c r="G113" i="17"/>
  <c r="L113" i="17" s="1"/>
  <c r="G114" i="17"/>
  <c r="L114" i="17" s="1"/>
  <c r="G115" i="17"/>
  <c r="L115" i="17" s="1"/>
  <c r="G116" i="17"/>
  <c r="L116" i="17" s="1"/>
  <c r="G117" i="17"/>
  <c r="L117" i="17" s="1"/>
  <c r="G118" i="17"/>
  <c r="L118" i="17" s="1"/>
  <c r="G119" i="17"/>
  <c r="L119" i="17" s="1"/>
  <c r="G120" i="17"/>
  <c r="L120" i="17" s="1"/>
  <c r="G121" i="17"/>
  <c r="L121" i="17" s="1"/>
  <c r="G122" i="17"/>
  <c r="L122" i="17" s="1"/>
  <c r="G123" i="17"/>
  <c r="L123" i="17" s="1"/>
  <c r="G124" i="17"/>
  <c r="L124" i="17" s="1"/>
  <c r="G125" i="17"/>
  <c r="L125" i="17" s="1"/>
  <c r="G126" i="17"/>
  <c r="L126" i="17" s="1"/>
  <c r="G127" i="17"/>
  <c r="L127" i="17" s="1"/>
  <c r="G128" i="17"/>
  <c r="L128" i="17" s="1"/>
  <c r="G129" i="17"/>
  <c r="L129" i="17" s="1"/>
  <c r="G130" i="17"/>
  <c r="L130" i="17" s="1"/>
  <c r="G131" i="17"/>
  <c r="L131" i="17" s="1"/>
  <c r="G132" i="17"/>
  <c r="L132" i="17" s="1"/>
  <c r="G133" i="17"/>
  <c r="L133" i="17" s="1"/>
  <c r="G134" i="17"/>
  <c r="L134" i="17" s="1"/>
  <c r="G135" i="17"/>
  <c r="L135" i="17" s="1"/>
  <c r="G136" i="17"/>
  <c r="L136" i="17" s="1"/>
  <c r="G137" i="17"/>
  <c r="L137" i="17" s="1"/>
  <c r="G138" i="17"/>
  <c r="L138" i="17" s="1"/>
  <c r="G139" i="17"/>
  <c r="L139" i="17" s="1"/>
  <c r="G140" i="17"/>
  <c r="L140" i="17" s="1"/>
  <c r="G141" i="17"/>
  <c r="L141" i="17" s="1"/>
  <c r="G142" i="17"/>
  <c r="L142" i="17" s="1"/>
  <c r="G56" i="17"/>
  <c r="L56" i="17" s="1"/>
  <c r="G55" i="17"/>
  <c r="L55" i="17" s="1"/>
  <c r="G54" i="17"/>
  <c r="L54" i="17" s="1"/>
  <c r="G53" i="17"/>
  <c r="L53" i="17" s="1"/>
  <c r="G52" i="17"/>
  <c r="L52" i="17" s="1"/>
  <c r="G51" i="17"/>
  <c r="L51" i="17" s="1"/>
  <c r="G50" i="17"/>
  <c r="L50" i="17" s="1"/>
  <c r="G49" i="17"/>
  <c r="L49" i="17" s="1"/>
  <c r="G48" i="17"/>
  <c r="L48" i="17" s="1"/>
  <c r="G47" i="17"/>
  <c r="L47" i="17" s="1"/>
  <c r="G46" i="17"/>
  <c r="L46" i="17" s="1"/>
  <c r="G45" i="17"/>
  <c r="L45" i="17" s="1"/>
  <c r="G44" i="17"/>
  <c r="L44" i="17" s="1"/>
  <c r="G43" i="17"/>
  <c r="L43" i="17" s="1"/>
  <c r="G42" i="17"/>
  <c r="L42" i="17" s="1"/>
  <c r="G41" i="17"/>
  <c r="L41" i="17" s="1"/>
  <c r="G40" i="17"/>
  <c r="L40" i="17" s="1"/>
  <c r="G39" i="17"/>
  <c r="L39" i="17" s="1"/>
  <c r="G38" i="17"/>
  <c r="L38" i="17" s="1"/>
  <c r="G37" i="17"/>
  <c r="L37" i="17" s="1"/>
  <c r="G36" i="17"/>
  <c r="L36" i="17" s="1"/>
  <c r="G35" i="17"/>
  <c r="L35" i="17" s="1"/>
  <c r="A1" i="17"/>
  <c r="C107" i="11"/>
  <c r="A50" i="11"/>
  <c r="B50" i="11"/>
  <c r="A51" i="11"/>
  <c r="B51" i="11"/>
  <c r="A49" i="11"/>
  <c r="B49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B11" i="11"/>
  <c r="A11" i="11"/>
  <c r="B10" i="11"/>
  <c r="A10" i="11"/>
  <c r="A124" i="11"/>
  <c r="B124" i="11"/>
  <c r="M124" i="11"/>
  <c r="N124" i="11"/>
  <c r="O124" i="11"/>
  <c r="A125" i="11"/>
  <c r="B125" i="11"/>
  <c r="M125" i="11"/>
  <c r="N125" i="11"/>
  <c r="O125" i="11"/>
  <c r="A145" i="11"/>
  <c r="B145" i="11"/>
  <c r="M145" i="11"/>
  <c r="N145" i="11"/>
  <c r="O145" i="11"/>
  <c r="A146" i="11"/>
  <c r="B146" i="11"/>
  <c r="M146" i="11"/>
  <c r="N146" i="11"/>
  <c r="O146" i="11"/>
  <c r="A147" i="11"/>
  <c r="B147" i="11"/>
  <c r="M147" i="11"/>
  <c r="N147" i="11"/>
  <c r="O147" i="11"/>
  <c r="A166" i="11"/>
  <c r="B166" i="11"/>
  <c r="M166" i="11"/>
  <c r="N166" i="11"/>
  <c r="O166" i="11"/>
  <c r="A167" i="11"/>
  <c r="B167" i="11"/>
  <c r="M167" i="11"/>
  <c r="N167" i="11"/>
  <c r="O167" i="11"/>
  <c r="A168" i="11"/>
  <c r="B168" i="11"/>
  <c r="M168" i="11"/>
  <c r="N168" i="11"/>
  <c r="O168" i="11"/>
  <c r="A179" i="11"/>
  <c r="B179" i="11"/>
  <c r="M179" i="11"/>
  <c r="N179" i="11"/>
  <c r="O179" i="11"/>
  <c r="A180" i="11"/>
  <c r="B180" i="11"/>
  <c r="M180" i="11"/>
  <c r="N180" i="11"/>
  <c r="O180" i="11"/>
  <c r="A181" i="11"/>
  <c r="B181" i="11"/>
  <c r="M181" i="11"/>
  <c r="N181" i="11"/>
  <c r="O181" i="11"/>
  <c r="A182" i="11"/>
  <c r="B182" i="11"/>
  <c r="M182" i="11"/>
  <c r="N182" i="11"/>
  <c r="O182" i="11"/>
  <c r="A183" i="11"/>
  <c r="B183" i="11"/>
  <c r="M183" i="11"/>
  <c r="N183" i="11"/>
  <c r="O183" i="11"/>
  <c r="A184" i="11"/>
  <c r="B184" i="11"/>
  <c r="M184" i="11"/>
  <c r="N184" i="11"/>
  <c r="O184" i="11"/>
  <c r="A185" i="11"/>
  <c r="B185" i="11"/>
  <c r="M185" i="11"/>
  <c r="N185" i="11"/>
  <c r="O185" i="11"/>
  <c r="A186" i="11"/>
  <c r="B186" i="11"/>
  <c r="M186" i="11"/>
  <c r="N186" i="11"/>
  <c r="O186" i="11"/>
  <c r="A187" i="11"/>
  <c r="B187" i="11"/>
  <c r="M187" i="11"/>
  <c r="N187" i="11"/>
  <c r="O187" i="11"/>
  <c r="A188" i="11"/>
  <c r="B188" i="11"/>
  <c r="M188" i="11"/>
  <c r="N188" i="11"/>
  <c r="O188" i="11"/>
  <c r="A189" i="11"/>
  <c r="B189" i="11"/>
  <c r="M189" i="11"/>
  <c r="N189" i="11"/>
  <c r="O189" i="11"/>
  <c r="A207" i="11"/>
  <c r="B207" i="11"/>
  <c r="M207" i="11"/>
  <c r="N207" i="11"/>
  <c r="O207" i="11"/>
  <c r="A208" i="11"/>
  <c r="B208" i="11"/>
  <c r="M208" i="11"/>
  <c r="N208" i="11"/>
  <c r="O208" i="11"/>
  <c r="A209" i="11"/>
  <c r="B209" i="11"/>
  <c r="M209" i="11"/>
  <c r="N209" i="11"/>
  <c r="O209" i="11"/>
  <c r="A210" i="11"/>
  <c r="B210" i="11"/>
  <c r="M210" i="11"/>
  <c r="N210" i="11"/>
  <c r="O210" i="11"/>
  <c r="A229" i="11"/>
  <c r="B229" i="11"/>
  <c r="M229" i="11"/>
  <c r="N229" i="11"/>
  <c r="O229" i="11"/>
  <c r="A230" i="11"/>
  <c r="B230" i="11"/>
  <c r="M230" i="11"/>
  <c r="N230" i="11"/>
  <c r="O230" i="11"/>
  <c r="A231" i="11"/>
  <c r="B231" i="11"/>
  <c r="M231" i="11"/>
  <c r="N231" i="11"/>
  <c r="O231" i="11"/>
  <c r="A250" i="11"/>
  <c r="B250" i="11"/>
  <c r="M250" i="11"/>
  <c r="N250" i="11"/>
  <c r="O250" i="11"/>
  <c r="A251" i="11"/>
  <c r="B251" i="11"/>
  <c r="M251" i="11"/>
  <c r="N251" i="11"/>
  <c r="O251" i="11"/>
  <c r="A252" i="11"/>
  <c r="B252" i="11"/>
  <c r="M252" i="11"/>
  <c r="N252" i="11"/>
  <c r="O252" i="11"/>
  <c r="A263" i="11"/>
  <c r="B263" i="11"/>
  <c r="M263" i="11"/>
  <c r="N263" i="11"/>
  <c r="O263" i="11"/>
  <c r="A264" i="11"/>
  <c r="B264" i="11"/>
  <c r="M264" i="11"/>
  <c r="N264" i="11"/>
  <c r="O264" i="11"/>
  <c r="A265" i="11"/>
  <c r="B265" i="11"/>
  <c r="M265" i="11"/>
  <c r="N265" i="11"/>
  <c r="O265" i="11"/>
  <c r="A266" i="11"/>
  <c r="B266" i="11"/>
  <c r="M266" i="11"/>
  <c r="N266" i="11"/>
  <c r="O266" i="11"/>
  <c r="A267" i="11"/>
  <c r="B267" i="11"/>
  <c r="M267" i="11"/>
  <c r="N267" i="11"/>
  <c r="O267" i="11"/>
  <c r="A268" i="11"/>
  <c r="B268" i="11"/>
  <c r="M268" i="11"/>
  <c r="N268" i="11"/>
  <c r="O268" i="11"/>
  <c r="A269" i="11"/>
  <c r="B269" i="11"/>
  <c r="M269" i="11"/>
  <c r="N269" i="11"/>
  <c r="O269" i="11"/>
  <c r="A270" i="11"/>
  <c r="B270" i="11"/>
  <c r="M270" i="11"/>
  <c r="N270" i="11"/>
  <c r="O270" i="11"/>
  <c r="A271" i="11"/>
  <c r="B271" i="11"/>
  <c r="M271" i="11"/>
  <c r="N271" i="11"/>
  <c r="O271" i="11"/>
  <c r="A272" i="11"/>
  <c r="B272" i="11"/>
  <c r="M272" i="11"/>
  <c r="N272" i="11"/>
  <c r="O272" i="11"/>
  <c r="A273" i="11"/>
  <c r="B273" i="11"/>
  <c r="M273" i="11"/>
  <c r="N273" i="11"/>
  <c r="O273" i="11"/>
  <c r="A284" i="11"/>
  <c r="B284" i="11"/>
  <c r="M284" i="11"/>
  <c r="N284" i="11"/>
  <c r="O284" i="11"/>
  <c r="A285" i="11"/>
  <c r="B285" i="11"/>
  <c r="M285" i="11"/>
  <c r="N285" i="11"/>
  <c r="O285" i="11"/>
  <c r="A286" i="11"/>
  <c r="B286" i="11"/>
  <c r="M286" i="11"/>
  <c r="N286" i="11"/>
  <c r="O286" i="11"/>
  <c r="A287" i="11"/>
  <c r="B287" i="11"/>
  <c r="M287" i="11"/>
  <c r="N287" i="11"/>
  <c r="O287" i="11"/>
  <c r="A288" i="11"/>
  <c r="B288" i="11"/>
  <c r="M288" i="11"/>
  <c r="N288" i="11"/>
  <c r="O288" i="11"/>
  <c r="A289" i="11"/>
  <c r="B289" i="11"/>
  <c r="M289" i="11"/>
  <c r="N289" i="11"/>
  <c r="O289" i="11"/>
  <c r="A290" i="11"/>
  <c r="B290" i="11"/>
  <c r="M290" i="11"/>
  <c r="N290" i="11"/>
  <c r="O290" i="11"/>
  <c r="A291" i="11"/>
  <c r="B291" i="11"/>
  <c r="M291" i="11"/>
  <c r="N291" i="11"/>
  <c r="O291" i="11"/>
  <c r="A292" i="11"/>
  <c r="B292" i="11"/>
  <c r="M292" i="11"/>
  <c r="N292" i="11"/>
  <c r="O292" i="11"/>
  <c r="A293" i="11"/>
  <c r="B293" i="11"/>
  <c r="M293" i="11"/>
  <c r="N293" i="11"/>
  <c r="O293" i="11"/>
  <c r="A294" i="11"/>
  <c r="B294" i="11"/>
  <c r="M294" i="11"/>
  <c r="N294" i="11"/>
  <c r="O294" i="11"/>
  <c r="A304" i="11"/>
  <c r="B304" i="11"/>
  <c r="M304" i="11"/>
  <c r="N304" i="11"/>
  <c r="O304" i="11"/>
  <c r="A305" i="11"/>
  <c r="B305" i="11"/>
  <c r="M305" i="11"/>
  <c r="N305" i="11"/>
  <c r="O305" i="11"/>
  <c r="A306" i="11"/>
  <c r="B306" i="11"/>
  <c r="M306" i="11"/>
  <c r="N306" i="11"/>
  <c r="O306" i="11"/>
  <c r="A307" i="11"/>
  <c r="B307" i="11"/>
  <c r="M307" i="11"/>
  <c r="N307" i="11"/>
  <c r="O307" i="11"/>
  <c r="A308" i="11"/>
  <c r="B308" i="11"/>
  <c r="M308" i="11"/>
  <c r="N308" i="11"/>
  <c r="O308" i="11"/>
  <c r="A309" i="11"/>
  <c r="B309" i="11"/>
  <c r="M309" i="11"/>
  <c r="N309" i="11"/>
  <c r="O309" i="11"/>
  <c r="A310" i="11"/>
  <c r="B310" i="11"/>
  <c r="M310" i="11"/>
  <c r="N310" i="11"/>
  <c r="O310" i="11"/>
  <c r="A311" i="11"/>
  <c r="B311" i="11"/>
  <c r="M311" i="11"/>
  <c r="N311" i="11"/>
  <c r="O311" i="11"/>
  <c r="A312" i="11"/>
  <c r="B312" i="11"/>
  <c r="M312" i="11"/>
  <c r="N312" i="11"/>
  <c r="O312" i="11"/>
  <c r="A313" i="11"/>
  <c r="B313" i="11"/>
  <c r="M313" i="11"/>
  <c r="N313" i="11"/>
  <c r="O313" i="11"/>
  <c r="A314" i="11"/>
  <c r="B314" i="11"/>
  <c r="M314" i="11"/>
  <c r="N314" i="11"/>
  <c r="O314" i="11"/>
  <c r="A315" i="11"/>
  <c r="B315" i="11"/>
  <c r="M315" i="11"/>
  <c r="N315" i="11"/>
  <c r="O315" i="11"/>
  <c r="A327" i="11"/>
  <c r="B327" i="11"/>
  <c r="M327" i="11"/>
  <c r="N327" i="11"/>
  <c r="O327" i="11"/>
  <c r="A328" i="11"/>
  <c r="B328" i="11"/>
  <c r="M328" i="11"/>
  <c r="N328" i="11"/>
  <c r="O328" i="11"/>
  <c r="A329" i="11"/>
  <c r="B329" i="11"/>
  <c r="M329" i="11"/>
  <c r="N329" i="11"/>
  <c r="O329" i="11"/>
  <c r="A330" i="11"/>
  <c r="B330" i="11"/>
  <c r="M330" i="11"/>
  <c r="N330" i="11"/>
  <c r="O330" i="11"/>
  <c r="A331" i="11"/>
  <c r="B331" i="11"/>
  <c r="M331" i="11"/>
  <c r="N331" i="11"/>
  <c r="O331" i="11"/>
  <c r="A332" i="11"/>
  <c r="B332" i="11"/>
  <c r="M332" i="11"/>
  <c r="N332" i="11"/>
  <c r="O332" i="11"/>
  <c r="A333" i="11"/>
  <c r="B333" i="11"/>
  <c r="M333" i="11"/>
  <c r="N333" i="11"/>
  <c r="O333" i="11"/>
  <c r="A334" i="11"/>
  <c r="B334" i="11"/>
  <c r="M334" i="11"/>
  <c r="N334" i="11"/>
  <c r="O334" i="11"/>
  <c r="A335" i="11"/>
  <c r="B335" i="11"/>
  <c r="M335" i="11"/>
  <c r="N335" i="11"/>
  <c r="O335" i="11"/>
  <c r="A336" i="11"/>
  <c r="B336" i="11"/>
  <c r="M336" i="11"/>
  <c r="N336" i="11"/>
  <c r="O336" i="11"/>
  <c r="A355" i="11"/>
  <c r="B355" i="11"/>
  <c r="M355" i="11"/>
  <c r="N355" i="11"/>
  <c r="O355" i="11"/>
  <c r="A356" i="11"/>
  <c r="B356" i="11"/>
  <c r="M356" i="11"/>
  <c r="N356" i="11"/>
  <c r="O356" i="11"/>
  <c r="A357" i="11"/>
  <c r="B357" i="11"/>
  <c r="M357" i="11"/>
  <c r="N357" i="11"/>
  <c r="O357" i="11"/>
  <c r="A369" i="11"/>
  <c r="B369" i="11"/>
  <c r="M369" i="11"/>
  <c r="N369" i="11"/>
  <c r="O369" i="11"/>
  <c r="A370" i="11"/>
  <c r="B370" i="11"/>
  <c r="M370" i="11"/>
  <c r="N370" i="11"/>
  <c r="O370" i="11"/>
  <c r="A371" i="11"/>
  <c r="B371" i="11"/>
  <c r="M371" i="11"/>
  <c r="N371" i="11"/>
  <c r="O371" i="11"/>
  <c r="A372" i="11"/>
  <c r="B372" i="11"/>
  <c r="M372" i="11"/>
  <c r="N372" i="11"/>
  <c r="O372" i="11"/>
  <c r="A373" i="11"/>
  <c r="B373" i="11"/>
  <c r="M373" i="11"/>
  <c r="N373" i="11"/>
  <c r="O373" i="11"/>
  <c r="A374" i="11"/>
  <c r="B374" i="11"/>
  <c r="M374" i="11"/>
  <c r="N374" i="11"/>
  <c r="O374" i="11"/>
  <c r="A375" i="11"/>
  <c r="B375" i="11"/>
  <c r="M375" i="11"/>
  <c r="N375" i="11"/>
  <c r="O375" i="11"/>
  <c r="A376" i="11"/>
  <c r="B376" i="11"/>
  <c r="M376" i="11"/>
  <c r="N376" i="11"/>
  <c r="O376" i="11"/>
  <c r="A377" i="11"/>
  <c r="B377" i="11"/>
  <c r="M377" i="11"/>
  <c r="N377" i="11"/>
  <c r="O377" i="11"/>
  <c r="A378" i="11"/>
  <c r="B378" i="11"/>
  <c r="M378" i="11"/>
  <c r="N378" i="11"/>
  <c r="O378" i="11"/>
  <c r="A396" i="11"/>
  <c r="B396" i="11"/>
  <c r="M396" i="11"/>
  <c r="N396" i="11"/>
  <c r="O396" i="11"/>
  <c r="A397" i="11"/>
  <c r="B397" i="11"/>
  <c r="M397" i="11"/>
  <c r="N397" i="11"/>
  <c r="O397" i="11"/>
  <c r="A398" i="11"/>
  <c r="B398" i="11"/>
  <c r="M398" i="11"/>
  <c r="N398" i="11"/>
  <c r="O398" i="11"/>
  <c r="A399" i="11"/>
  <c r="B399" i="11"/>
  <c r="M399" i="11"/>
  <c r="N399" i="11"/>
  <c r="O399" i="11"/>
  <c r="A414" i="11"/>
  <c r="B414" i="11"/>
  <c r="M414" i="11"/>
  <c r="N414" i="11"/>
  <c r="O414" i="11"/>
  <c r="A415" i="11"/>
  <c r="B415" i="11"/>
  <c r="M415" i="11"/>
  <c r="N415" i="11"/>
  <c r="O415" i="11"/>
  <c r="A416" i="11"/>
  <c r="B416" i="11"/>
  <c r="M416" i="11"/>
  <c r="N416" i="11"/>
  <c r="O416" i="11"/>
  <c r="A417" i="11"/>
  <c r="B417" i="11"/>
  <c r="M417" i="11"/>
  <c r="N417" i="11"/>
  <c r="O417" i="11"/>
  <c r="A418" i="11"/>
  <c r="B418" i="11"/>
  <c r="M418" i="11"/>
  <c r="N418" i="11"/>
  <c r="O418" i="11"/>
  <c r="A419" i="11"/>
  <c r="B419" i="11"/>
  <c r="M419" i="11"/>
  <c r="N419" i="11"/>
  <c r="O419" i="11"/>
  <c r="A420" i="11"/>
  <c r="B420" i="11"/>
  <c r="M420" i="11"/>
  <c r="N420" i="11"/>
  <c r="O420" i="11"/>
  <c r="A432" i="11"/>
  <c r="B432" i="11"/>
  <c r="M432" i="11"/>
  <c r="N432" i="11"/>
  <c r="O432" i="11"/>
  <c r="A433" i="11"/>
  <c r="B433" i="11"/>
  <c r="M433" i="11"/>
  <c r="N433" i="11"/>
  <c r="O433" i="11"/>
  <c r="A434" i="11"/>
  <c r="B434" i="11"/>
  <c r="M434" i="11"/>
  <c r="N434" i="11"/>
  <c r="O434" i="11"/>
  <c r="A435" i="11"/>
  <c r="B435" i="11"/>
  <c r="M435" i="11"/>
  <c r="N435" i="11"/>
  <c r="O435" i="11"/>
  <c r="A436" i="11"/>
  <c r="B436" i="11"/>
  <c r="M436" i="11"/>
  <c r="N436" i="11"/>
  <c r="O436" i="11"/>
  <c r="A437" i="11"/>
  <c r="B437" i="11"/>
  <c r="M437" i="11"/>
  <c r="N437" i="11"/>
  <c r="O437" i="11"/>
  <c r="A438" i="11"/>
  <c r="B438" i="11"/>
  <c r="M438" i="11"/>
  <c r="N438" i="11"/>
  <c r="O438" i="11"/>
  <c r="A439" i="11"/>
  <c r="B439" i="11"/>
  <c r="M439" i="11"/>
  <c r="N439" i="11"/>
  <c r="A447" i="11"/>
  <c r="B447" i="11"/>
  <c r="M447" i="11"/>
  <c r="N447" i="11"/>
  <c r="A448" i="11"/>
  <c r="B448" i="11"/>
  <c r="M448" i="11"/>
  <c r="N448" i="11"/>
  <c r="O448" i="11"/>
  <c r="A449" i="11"/>
  <c r="B449" i="11"/>
  <c r="M449" i="11"/>
  <c r="N449" i="11"/>
  <c r="O449" i="11"/>
  <c r="B450" i="11"/>
  <c r="M450" i="11"/>
  <c r="N450" i="11"/>
  <c r="O450" i="11"/>
  <c r="I13" i="10"/>
  <c r="I106" i="10"/>
  <c r="I105" i="10" s="1"/>
  <c r="I450" i="10"/>
  <c r="J13" i="10"/>
  <c r="J106" i="10"/>
  <c r="J105" i="10" s="1"/>
  <c r="J450" i="10"/>
  <c r="K106" i="10"/>
  <c r="K105" i="10" s="1"/>
  <c r="K450" i="10"/>
  <c r="M13" i="10"/>
  <c r="M106" i="10"/>
  <c r="M105" i="10" s="1"/>
  <c r="N13" i="10"/>
  <c r="O13" i="10"/>
  <c r="O106" i="10"/>
  <c r="O105" i="10" s="1"/>
  <c r="P13" i="10"/>
  <c r="Q13" i="10"/>
  <c r="Q106" i="10"/>
  <c r="Q105" i="10" s="1"/>
  <c r="Q450" i="10"/>
  <c r="R13" i="10"/>
  <c r="S13" i="10"/>
  <c r="S106" i="10"/>
  <c r="S105" i="10" s="1"/>
  <c r="T13" i="10"/>
  <c r="U13" i="10"/>
  <c r="U106" i="10"/>
  <c r="U105" i="10" s="1"/>
  <c r="U450" i="10"/>
  <c r="V13" i="10"/>
  <c r="W13" i="10"/>
  <c r="W106" i="10"/>
  <c r="W105" i="10" s="1"/>
  <c r="X13" i="10"/>
  <c r="Y13" i="10"/>
  <c r="Y106" i="10"/>
  <c r="Y105" i="10" s="1"/>
  <c r="Y450" i="10"/>
  <c r="Z13" i="10"/>
  <c r="AA13" i="10"/>
  <c r="AA106" i="10"/>
  <c r="AA105" i="10" s="1"/>
  <c r="AB13" i="10"/>
  <c r="J7" i="8"/>
  <c r="A85" i="11"/>
  <c r="B85" i="11"/>
  <c r="M85" i="11"/>
  <c r="N85" i="11"/>
  <c r="O85" i="11"/>
  <c r="A86" i="11"/>
  <c r="B86" i="11"/>
  <c r="M86" i="11"/>
  <c r="N86" i="11"/>
  <c r="O86" i="11"/>
  <c r="A87" i="11"/>
  <c r="B87" i="11"/>
  <c r="M87" i="11"/>
  <c r="N87" i="11"/>
  <c r="O87" i="11"/>
  <c r="A88" i="11"/>
  <c r="B88" i="11"/>
  <c r="M88" i="11"/>
  <c r="N88" i="11"/>
  <c r="O88" i="11"/>
  <c r="A89" i="11"/>
  <c r="B89" i="11"/>
  <c r="M89" i="11"/>
  <c r="N89" i="11"/>
  <c r="O89" i="11"/>
  <c r="A90" i="11"/>
  <c r="B90" i="11"/>
  <c r="M90" i="11"/>
  <c r="N90" i="11"/>
  <c r="O90" i="11"/>
  <c r="A72" i="11"/>
  <c r="B72" i="11"/>
  <c r="M72" i="11"/>
  <c r="N72" i="11"/>
  <c r="O72" i="11"/>
  <c r="A73" i="11"/>
  <c r="B73" i="11"/>
  <c r="M73" i="11"/>
  <c r="N73" i="11"/>
  <c r="O73" i="11"/>
  <c r="A74" i="11"/>
  <c r="B74" i="11"/>
  <c r="M74" i="11"/>
  <c r="N74" i="11"/>
  <c r="O74" i="11"/>
  <c r="A75" i="11"/>
  <c r="B75" i="11"/>
  <c r="M75" i="11"/>
  <c r="N75" i="11"/>
  <c r="O75" i="11"/>
  <c r="A76" i="11"/>
  <c r="B76" i="11"/>
  <c r="M76" i="11"/>
  <c r="N76" i="11"/>
  <c r="O76" i="11"/>
  <c r="A77" i="11"/>
  <c r="B77" i="11"/>
  <c r="M77" i="11"/>
  <c r="N77" i="11"/>
  <c r="O77" i="11"/>
  <c r="A78" i="11"/>
  <c r="B78" i="11"/>
  <c r="M78" i="11"/>
  <c r="N78" i="11"/>
  <c r="O78" i="11"/>
  <c r="A79" i="11"/>
  <c r="B79" i="11"/>
  <c r="M79" i="11"/>
  <c r="N79" i="11"/>
  <c r="O79" i="11"/>
  <c r="A80" i="11"/>
  <c r="B80" i="11"/>
  <c r="M80" i="11"/>
  <c r="N80" i="11"/>
  <c r="O80" i="11"/>
  <c r="A81" i="11"/>
  <c r="B81" i="11"/>
  <c r="M81" i="11"/>
  <c r="N81" i="11"/>
  <c r="O81" i="11"/>
  <c r="A82" i="11"/>
  <c r="B82" i="11"/>
  <c r="M82" i="11"/>
  <c r="N82" i="11"/>
  <c r="O82" i="11"/>
  <c r="A83" i="11"/>
  <c r="B83" i="11"/>
  <c r="M83" i="11"/>
  <c r="N83" i="11"/>
  <c r="O83" i="11"/>
  <c r="A84" i="11"/>
  <c r="B84" i="11"/>
  <c r="M84" i="11"/>
  <c r="N84" i="11"/>
  <c r="O84" i="11"/>
  <c r="O454" i="11"/>
  <c r="N454" i="11"/>
  <c r="M454" i="11"/>
  <c r="B454" i="11"/>
  <c r="A454" i="11"/>
  <c r="A105" i="11"/>
  <c r="B105" i="11"/>
  <c r="M105" i="11"/>
  <c r="N105" i="11"/>
  <c r="O105" i="11"/>
  <c r="O104" i="11"/>
  <c r="N104" i="11"/>
  <c r="M104" i="11"/>
  <c r="B104" i="11"/>
  <c r="A104" i="11"/>
  <c r="A102" i="11"/>
  <c r="B102" i="11"/>
  <c r="A103" i="11"/>
  <c r="B103" i="11"/>
  <c r="F423" i="10"/>
  <c r="C420" i="11" s="1"/>
  <c r="F422" i="10"/>
  <c r="Y421" i="10"/>
  <c r="W421" i="10"/>
  <c r="U421" i="10"/>
  <c r="S421" i="10"/>
  <c r="Q421" i="10"/>
  <c r="O421" i="10"/>
  <c r="M421" i="10"/>
  <c r="K421" i="10"/>
  <c r="J421" i="10"/>
  <c r="I421" i="10"/>
  <c r="F402" i="10"/>
  <c r="F401" i="10"/>
  <c r="C398" i="11" s="1"/>
  <c r="Y400" i="10"/>
  <c r="W400" i="10"/>
  <c r="U400" i="10"/>
  <c r="S400" i="10"/>
  <c r="Q400" i="10"/>
  <c r="O400" i="10"/>
  <c r="M400" i="10"/>
  <c r="K400" i="10"/>
  <c r="J400" i="10"/>
  <c r="I400" i="10"/>
  <c r="F381" i="10"/>
  <c r="G381" i="10" s="1"/>
  <c r="D378" i="11" s="1"/>
  <c r="F380" i="10"/>
  <c r="C377" i="11" s="1"/>
  <c r="Y379" i="10"/>
  <c r="W379" i="10"/>
  <c r="U379" i="10"/>
  <c r="S379" i="10"/>
  <c r="Q379" i="10"/>
  <c r="O379" i="10"/>
  <c r="M379" i="10"/>
  <c r="K379" i="10"/>
  <c r="J379" i="10"/>
  <c r="I379" i="10"/>
  <c r="F360" i="10"/>
  <c r="C357" i="11" s="1"/>
  <c r="F359" i="10"/>
  <c r="C356" i="11" s="1"/>
  <c r="Y358" i="10"/>
  <c r="W358" i="10"/>
  <c r="U358" i="10"/>
  <c r="S358" i="10"/>
  <c r="Q358" i="10"/>
  <c r="O358" i="10"/>
  <c r="M358" i="10"/>
  <c r="K358" i="10"/>
  <c r="J358" i="10"/>
  <c r="I358" i="10"/>
  <c r="F339" i="10"/>
  <c r="F338" i="10"/>
  <c r="Y337" i="10"/>
  <c r="W337" i="10"/>
  <c r="U337" i="10"/>
  <c r="S337" i="10"/>
  <c r="Q337" i="10"/>
  <c r="O337" i="10"/>
  <c r="M337" i="10"/>
  <c r="K337" i="10"/>
  <c r="J337" i="10"/>
  <c r="I337" i="10"/>
  <c r="D332" i="11"/>
  <c r="F318" i="10"/>
  <c r="G318" i="10" s="1"/>
  <c r="D315" i="11" s="1"/>
  <c r="F317" i="10"/>
  <c r="G317" i="10" s="1"/>
  <c r="D314" i="11" s="1"/>
  <c r="Y316" i="10"/>
  <c r="W316" i="10"/>
  <c r="U316" i="10"/>
  <c r="S316" i="10"/>
  <c r="Q316" i="10"/>
  <c r="O316" i="10"/>
  <c r="M316" i="10"/>
  <c r="K316" i="10"/>
  <c r="J316" i="10"/>
  <c r="I316" i="10"/>
  <c r="F297" i="10"/>
  <c r="F296" i="10"/>
  <c r="Y295" i="10"/>
  <c r="W295" i="10"/>
  <c r="U295" i="10"/>
  <c r="S295" i="10"/>
  <c r="Q295" i="10"/>
  <c r="O295" i="10"/>
  <c r="M295" i="10"/>
  <c r="K295" i="10"/>
  <c r="J295" i="10"/>
  <c r="I295" i="10"/>
  <c r="C289" i="11"/>
  <c r="D289" i="11"/>
  <c r="F276" i="10"/>
  <c r="C273" i="11" s="1"/>
  <c r="F275" i="10"/>
  <c r="C272" i="11" s="1"/>
  <c r="Y274" i="10"/>
  <c r="W274" i="10"/>
  <c r="U274" i="10"/>
  <c r="S274" i="10"/>
  <c r="Q274" i="10"/>
  <c r="O274" i="10"/>
  <c r="M274" i="10"/>
  <c r="K274" i="10"/>
  <c r="J274" i="10"/>
  <c r="I274" i="10"/>
  <c r="F255" i="10"/>
  <c r="C252" i="11" s="1"/>
  <c r="F254" i="10"/>
  <c r="C251" i="11" s="1"/>
  <c r="Y253" i="10"/>
  <c r="W253" i="10"/>
  <c r="U253" i="10"/>
  <c r="S253" i="10"/>
  <c r="Q253" i="10"/>
  <c r="O253" i="10"/>
  <c r="M253" i="10"/>
  <c r="K253" i="10"/>
  <c r="J253" i="10"/>
  <c r="I253" i="10"/>
  <c r="F234" i="10"/>
  <c r="C231" i="11" s="1"/>
  <c r="F233" i="10"/>
  <c r="Y232" i="10"/>
  <c r="W232" i="10"/>
  <c r="U232" i="10"/>
  <c r="S232" i="10"/>
  <c r="Q232" i="10"/>
  <c r="O232" i="10"/>
  <c r="M232" i="10"/>
  <c r="K232" i="10"/>
  <c r="J232" i="10"/>
  <c r="I232" i="10"/>
  <c r="F213" i="10"/>
  <c r="C210" i="11" s="1"/>
  <c r="F212" i="10"/>
  <c r="Y211" i="10"/>
  <c r="W211" i="10"/>
  <c r="U211" i="10"/>
  <c r="S211" i="10"/>
  <c r="Q211" i="10"/>
  <c r="O211" i="10"/>
  <c r="M211" i="10"/>
  <c r="K211" i="10"/>
  <c r="J211" i="10"/>
  <c r="I211" i="10"/>
  <c r="F192" i="10"/>
  <c r="C189" i="11" s="1"/>
  <c r="F191" i="10"/>
  <c r="C188" i="11" s="1"/>
  <c r="Y190" i="10"/>
  <c r="W190" i="10"/>
  <c r="U190" i="10"/>
  <c r="S190" i="10"/>
  <c r="Q190" i="10"/>
  <c r="O190" i="10"/>
  <c r="M190" i="10"/>
  <c r="K190" i="10"/>
  <c r="J190" i="10"/>
  <c r="I190" i="10"/>
  <c r="F171" i="10"/>
  <c r="C168" i="11" s="1"/>
  <c r="F170" i="10"/>
  <c r="C167" i="11" s="1"/>
  <c r="Y169" i="10"/>
  <c r="W169" i="10"/>
  <c r="U169" i="10"/>
  <c r="S169" i="10"/>
  <c r="Q169" i="10"/>
  <c r="O169" i="10"/>
  <c r="M169" i="10"/>
  <c r="K169" i="10"/>
  <c r="J169" i="10"/>
  <c r="I169" i="10"/>
  <c r="J148" i="10"/>
  <c r="K148" i="10"/>
  <c r="F150" i="10"/>
  <c r="F149" i="10"/>
  <c r="C146" i="11" s="1"/>
  <c r="I148" i="10"/>
  <c r="A1" i="11"/>
  <c r="Y11" i="8"/>
  <c r="C4" i="11" s="1"/>
  <c r="AC11" i="8"/>
  <c r="I127" i="10"/>
  <c r="J127" i="10"/>
  <c r="K127" i="10"/>
  <c r="A1" i="10"/>
  <c r="Y10" i="8"/>
  <c r="C3" i="11" s="1"/>
  <c r="AW2" i="8"/>
  <c r="G453" i="10"/>
  <c r="L453" i="10" s="1"/>
  <c r="C448" i="11"/>
  <c r="M450" i="10"/>
  <c r="N450" i="10"/>
  <c r="O450" i="10"/>
  <c r="P450" i="10"/>
  <c r="R450" i="10"/>
  <c r="S450" i="10"/>
  <c r="T450" i="10"/>
  <c r="V450" i="10"/>
  <c r="W450" i="10"/>
  <c r="Z450" i="10"/>
  <c r="AA450" i="10"/>
  <c r="AB450" i="10"/>
  <c r="A54" i="11"/>
  <c r="B54" i="11"/>
  <c r="M54" i="11"/>
  <c r="N54" i="11"/>
  <c r="O54" i="11"/>
  <c r="A55" i="11"/>
  <c r="B55" i="11"/>
  <c r="M55" i="11"/>
  <c r="N55" i="11"/>
  <c r="O55" i="11"/>
  <c r="A56" i="11"/>
  <c r="B56" i="11"/>
  <c r="M56" i="11"/>
  <c r="N56" i="11"/>
  <c r="O56" i="11"/>
  <c r="A57" i="11"/>
  <c r="B57" i="11"/>
  <c r="M57" i="11"/>
  <c r="N57" i="11"/>
  <c r="O57" i="11"/>
  <c r="A58" i="11"/>
  <c r="B58" i="11"/>
  <c r="M58" i="11"/>
  <c r="N58" i="11"/>
  <c r="O58" i="11"/>
  <c r="A59" i="11"/>
  <c r="B59" i="11"/>
  <c r="M59" i="11"/>
  <c r="N59" i="11"/>
  <c r="O59" i="11"/>
  <c r="A60" i="11"/>
  <c r="B60" i="11"/>
  <c r="M60" i="11"/>
  <c r="N60" i="11"/>
  <c r="O60" i="11"/>
  <c r="A61" i="11"/>
  <c r="B61" i="11"/>
  <c r="M61" i="11"/>
  <c r="N61" i="11"/>
  <c r="O61" i="11"/>
  <c r="A62" i="11"/>
  <c r="B62" i="11"/>
  <c r="M62" i="11"/>
  <c r="N62" i="11"/>
  <c r="O62" i="11"/>
  <c r="A63" i="11"/>
  <c r="B63" i="11"/>
  <c r="M63" i="11"/>
  <c r="N63" i="11"/>
  <c r="O63" i="11"/>
  <c r="A64" i="11"/>
  <c r="B64" i="11"/>
  <c r="M64" i="11"/>
  <c r="N64" i="11"/>
  <c r="O64" i="11"/>
  <c r="A65" i="11"/>
  <c r="B65" i="11"/>
  <c r="M65" i="11"/>
  <c r="N65" i="11"/>
  <c r="O65" i="11"/>
  <c r="A66" i="11"/>
  <c r="B66" i="11"/>
  <c r="M66" i="11"/>
  <c r="N66" i="11"/>
  <c r="O66" i="11"/>
  <c r="A67" i="11"/>
  <c r="B67" i="11"/>
  <c r="M67" i="11"/>
  <c r="N67" i="11"/>
  <c r="O67" i="11"/>
  <c r="A68" i="11"/>
  <c r="B68" i="11"/>
  <c r="M68" i="11"/>
  <c r="N68" i="11"/>
  <c r="O68" i="11"/>
  <c r="A69" i="11"/>
  <c r="B69" i="11"/>
  <c r="M69" i="11"/>
  <c r="N69" i="11"/>
  <c r="O69" i="11"/>
  <c r="A70" i="11"/>
  <c r="B70" i="11"/>
  <c r="M70" i="11"/>
  <c r="N70" i="11"/>
  <c r="O70" i="11"/>
  <c r="A71" i="11"/>
  <c r="B71" i="11"/>
  <c r="M71" i="11"/>
  <c r="N71" i="11"/>
  <c r="O71" i="11"/>
  <c r="B9" i="11"/>
  <c r="B52" i="11"/>
  <c r="B101" i="11"/>
  <c r="M4" i="11"/>
  <c r="M3" i="11"/>
  <c r="A101" i="11"/>
  <c r="A53" i="11"/>
  <c r="A52" i="11"/>
  <c r="A9" i="11"/>
  <c r="P8" i="8"/>
  <c r="AE8" i="8"/>
  <c r="AC8" i="8"/>
  <c r="AU10" i="8"/>
  <c r="AC10" i="8"/>
  <c r="N53" i="11"/>
  <c r="M53" i="11"/>
  <c r="O53" i="11"/>
  <c r="B53" i="11"/>
  <c r="L52" i="11"/>
  <c r="K52" i="11"/>
  <c r="J52" i="11"/>
  <c r="I52" i="11"/>
  <c r="H52" i="11"/>
  <c r="G52" i="11"/>
  <c r="F52" i="11"/>
  <c r="E52" i="11"/>
  <c r="C18" i="8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P55" i="10"/>
  <c r="R55" i="10"/>
  <c r="BF21" i="8"/>
  <c r="J38" i="8" s="1"/>
  <c r="T55" i="10"/>
  <c r="BG21" i="8"/>
  <c r="J39" i="8" s="1"/>
  <c r="V55" i="10"/>
  <c r="BF23" i="8"/>
  <c r="BH23" i="8"/>
  <c r="BI23" i="8"/>
  <c r="T40" i="8" s="1"/>
  <c r="BE23" i="8"/>
  <c r="BG23" i="8"/>
  <c r="BF24" i="8"/>
  <c r="BG22" i="8"/>
  <c r="BH22" i="8"/>
  <c r="G39" i="8"/>
  <c r="M39" i="8"/>
  <c r="BE24" i="8"/>
  <c r="BI21" i="8"/>
  <c r="P102" i="11"/>
  <c r="P11" i="11"/>
  <c r="P68" i="11"/>
  <c r="P52" i="11"/>
  <c r="AD19" i="10"/>
  <c r="P71" i="11"/>
  <c r="P63" i="11"/>
  <c r="P55" i="11"/>
  <c r="P13" i="11"/>
  <c r="AD31" i="10"/>
  <c r="AD128" i="10"/>
  <c r="AD127" i="10"/>
  <c r="P22" i="11"/>
  <c r="P14" i="11"/>
  <c r="AD73" i="10"/>
  <c r="AD65" i="10"/>
  <c r="AD57" i="10"/>
  <c r="AD29" i="10"/>
  <c r="AD21" i="10"/>
  <c r="AD104" i="10"/>
  <c r="AD72" i="10"/>
  <c r="AD68" i="10"/>
  <c r="AD64" i="10"/>
  <c r="AD60" i="10"/>
  <c r="AD56" i="10"/>
  <c r="AD32" i="10"/>
  <c r="AD28" i="10"/>
  <c r="AD24" i="10"/>
  <c r="AD20" i="10"/>
  <c r="AD16" i="10"/>
  <c r="M148" i="10"/>
  <c r="M127" i="10"/>
  <c r="O148" i="10"/>
  <c r="O127" i="10"/>
  <c r="Q148" i="10"/>
  <c r="Q127" i="10"/>
  <c r="S148" i="10"/>
  <c r="S127" i="10"/>
  <c r="U148" i="10"/>
  <c r="U127" i="10"/>
  <c r="W148" i="10"/>
  <c r="W127" i="10"/>
  <c r="Y148" i="10"/>
  <c r="Y127" i="10"/>
  <c r="AA421" i="10"/>
  <c r="AA400" i="10"/>
  <c r="AA379" i="10"/>
  <c r="AA358" i="10"/>
  <c r="AA337" i="10"/>
  <c r="AA316" i="10"/>
  <c r="AA295" i="10"/>
  <c r="AA274" i="10"/>
  <c r="AA253" i="10"/>
  <c r="AA232" i="10"/>
  <c r="AA211" i="10"/>
  <c r="AA190" i="10"/>
  <c r="AA169" i="10"/>
  <c r="AA148" i="10"/>
  <c r="AA127" i="10"/>
  <c r="P415" i="11"/>
  <c r="P397" i="11"/>
  <c r="P449" i="11"/>
  <c r="P447" i="11"/>
  <c r="P438" i="11"/>
  <c r="P436" i="11"/>
  <c r="P434" i="11"/>
  <c r="P432" i="11"/>
  <c r="P419" i="11"/>
  <c r="P414" i="11"/>
  <c r="P396" i="11"/>
  <c r="P376" i="11"/>
  <c r="P372" i="11"/>
  <c r="P356" i="11"/>
  <c r="P334" i="11"/>
  <c r="P330" i="11"/>
  <c r="P314" i="11"/>
  <c r="P310" i="11"/>
  <c r="P306" i="11"/>
  <c r="P294" i="11"/>
  <c r="P290" i="11"/>
  <c r="P286" i="11"/>
  <c r="P272" i="11"/>
  <c r="P268" i="11"/>
  <c r="P264" i="11"/>
  <c r="P250" i="11"/>
  <c r="P210" i="11"/>
  <c r="P188" i="11"/>
  <c r="P184" i="11"/>
  <c r="P180" i="11"/>
  <c r="P166" i="11"/>
  <c r="AD423" i="10"/>
  <c r="P416" i="11"/>
  <c r="P375" i="11"/>
  <c r="P371" i="11"/>
  <c r="P357" i="11"/>
  <c r="P335" i="11"/>
  <c r="P331" i="11"/>
  <c r="P327" i="11"/>
  <c r="P313" i="11"/>
  <c r="P309" i="11"/>
  <c r="P305" i="11"/>
  <c r="P291" i="11"/>
  <c r="P287" i="11"/>
  <c r="P273" i="11"/>
  <c r="P269" i="11"/>
  <c r="P265" i="11"/>
  <c r="P251" i="11"/>
  <c r="P231" i="11"/>
  <c r="P229" i="11"/>
  <c r="P209" i="11"/>
  <c r="P207" i="11"/>
  <c r="P189" i="11"/>
  <c r="P187" i="11"/>
  <c r="P185" i="11"/>
  <c r="P183" i="11"/>
  <c r="P181" i="11"/>
  <c r="P179" i="11"/>
  <c r="P167" i="11"/>
  <c r="P147" i="11"/>
  <c r="P145" i="11"/>
  <c r="P104" i="11"/>
  <c r="AD422" i="10"/>
  <c r="AD402" i="10"/>
  <c r="AD401" i="10"/>
  <c r="AD400" i="10"/>
  <c r="AD380" i="10"/>
  <c r="AD381" i="10"/>
  <c r="AD339" i="10"/>
  <c r="AD338" i="10"/>
  <c r="AD337" i="10"/>
  <c r="AD318" i="10"/>
  <c r="AD297" i="10"/>
  <c r="AD296" i="10"/>
  <c r="AD295" i="10"/>
  <c r="AD276" i="10"/>
  <c r="AD275" i="10"/>
  <c r="AD274" i="10"/>
  <c r="AD253" i="10"/>
  <c r="AD234" i="10"/>
  <c r="AD233" i="10"/>
  <c r="AD232" i="10"/>
  <c r="AD213" i="10"/>
  <c r="AD212" i="10"/>
  <c r="AD211" i="10"/>
  <c r="AD192" i="10"/>
  <c r="AD191" i="10"/>
  <c r="AD190" i="10"/>
  <c r="AD171" i="10"/>
  <c r="AD170" i="10"/>
  <c r="AD169" i="10"/>
  <c r="AD150" i="10"/>
  <c r="AD148" i="10"/>
  <c r="AD379" i="10"/>
  <c r="AD360" i="10"/>
  <c r="AD359" i="10"/>
  <c r="AD358" i="10"/>
  <c r="AD317" i="10"/>
  <c r="AD316" i="10"/>
  <c r="AD255" i="10"/>
  <c r="AD254" i="10"/>
  <c r="AD149" i="10"/>
  <c r="AD71" i="10"/>
  <c r="P54" i="11"/>
  <c r="P70" i="11"/>
  <c r="P125" i="11"/>
  <c r="P9" i="11"/>
  <c r="AS1" i="8"/>
  <c r="U1" i="10"/>
  <c r="P454" i="11"/>
  <c r="P66" i="11"/>
  <c r="P27" i="11"/>
  <c r="AD111" i="10"/>
  <c r="P64" i="11"/>
  <c r="P56" i="11"/>
  <c r="P23" i="11"/>
  <c r="AD63" i="10"/>
  <c r="P105" i="11"/>
  <c r="P101" i="11"/>
  <c r="P69" i="11"/>
  <c r="P65" i="11"/>
  <c r="P61" i="11"/>
  <c r="P57" i="11"/>
  <c r="P53" i="11"/>
  <c r="P25" i="11"/>
  <c r="P17" i="11"/>
  <c r="AD59" i="10"/>
  <c r="AD23" i="10"/>
  <c r="AD109" i="10"/>
  <c r="AD105" i="10"/>
  <c r="AD110" i="10"/>
  <c r="AD106" i="10"/>
  <c r="P28" i="11"/>
  <c r="P24" i="11"/>
  <c r="P20" i="11"/>
  <c r="P16" i="11"/>
  <c r="P12" i="11"/>
  <c r="C64" i="11"/>
  <c r="D307" i="11"/>
  <c r="AD48" i="10"/>
  <c r="AD40" i="10"/>
  <c r="AD79" i="10"/>
  <c r="AD93" i="10"/>
  <c r="P39" i="11"/>
  <c r="P31" i="11"/>
  <c r="P44" i="11"/>
  <c r="AD50" i="10"/>
  <c r="AD46" i="10"/>
  <c r="AD42" i="10"/>
  <c r="AD38" i="10"/>
  <c r="AD81" i="10"/>
  <c r="AD77" i="10"/>
  <c r="AD86" i="10"/>
  <c r="AD91" i="10"/>
  <c r="P41" i="11"/>
  <c r="P37" i="11"/>
  <c r="P33" i="11"/>
  <c r="P29" i="11"/>
  <c r="P46" i="11"/>
  <c r="P42" i="11"/>
  <c r="AD461" i="10"/>
  <c r="AD459" i="10"/>
  <c r="AD453" i="10"/>
  <c r="AD451" i="10"/>
  <c r="AD442" i="10"/>
  <c r="U1" i="17"/>
  <c r="AD12" i="17"/>
  <c r="AD15" i="17"/>
  <c r="AD17" i="17"/>
  <c r="AD19" i="17"/>
  <c r="AD21" i="17"/>
  <c r="AD22" i="17"/>
  <c r="AD24" i="17"/>
  <c r="AD462" i="10"/>
  <c r="AD460" i="10"/>
  <c r="AD458" i="10"/>
  <c r="AD452" i="10"/>
  <c r="AD13" i="17"/>
  <c r="AD14" i="17"/>
  <c r="AD16" i="17"/>
  <c r="AD18" i="17"/>
  <c r="AD20" i="17"/>
  <c r="AD23" i="17"/>
  <c r="Z421" i="10"/>
  <c r="Z400" i="10"/>
  <c r="Z379" i="10"/>
  <c r="Z316" i="10"/>
  <c r="Z274" i="10"/>
  <c r="Z253" i="10"/>
  <c r="Z295" i="10"/>
  <c r="Z232" i="10"/>
  <c r="Z190" i="10"/>
  <c r="Z148" i="10"/>
  <c r="Z106" i="10"/>
  <c r="Z105" i="10" s="1"/>
  <c r="Z104" i="10" s="1"/>
  <c r="Z358" i="10"/>
  <c r="Z337" i="10"/>
  <c r="Z211" i="10"/>
  <c r="Z169" i="10"/>
  <c r="Z127" i="10"/>
  <c r="V421" i="10"/>
  <c r="V400" i="10"/>
  <c r="V379" i="10"/>
  <c r="V316" i="10"/>
  <c r="V295" i="10"/>
  <c r="V274" i="10"/>
  <c r="V253" i="10"/>
  <c r="V232" i="10"/>
  <c r="V211" i="10"/>
  <c r="V190" i="10"/>
  <c r="V148" i="10"/>
  <c r="V358" i="10"/>
  <c r="V337" i="10"/>
  <c r="V169" i="10"/>
  <c r="V127" i="10"/>
  <c r="R421" i="10"/>
  <c r="R400" i="10"/>
  <c r="R379" i="10"/>
  <c r="R316" i="10"/>
  <c r="R295" i="10"/>
  <c r="R274" i="10"/>
  <c r="R253" i="10"/>
  <c r="R232" i="10"/>
  <c r="R211" i="10"/>
  <c r="R190" i="10"/>
  <c r="R148" i="10"/>
  <c r="R358" i="10"/>
  <c r="R337" i="10"/>
  <c r="R169" i="10"/>
  <c r="R127" i="10"/>
  <c r="R106" i="10"/>
  <c r="R105" i="10" s="1"/>
  <c r="R104" i="10" s="1"/>
  <c r="X421" i="10"/>
  <c r="X400" i="10"/>
  <c r="X379" i="10"/>
  <c r="X316" i="10"/>
  <c r="X295" i="10"/>
  <c r="X274" i="10"/>
  <c r="X253" i="10"/>
  <c r="X358" i="10"/>
  <c r="X337" i="10"/>
  <c r="X232" i="10"/>
  <c r="X190" i="10"/>
  <c r="X148" i="10"/>
  <c r="X211" i="10"/>
  <c r="X169" i="10"/>
  <c r="X127" i="10"/>
  <c r="X106" i="10"/>
  <c r="X105" i="10" s="1"/>
  <c r="X104" i="10" s="1"/>
  <c r="AB421" i="10"/>
  <c r="AB358" i="10"/>
  <c r="AB337" i="10"/>
  <c r="AB295" i="10"/>
  <c r="AB274" i="10"/>
  <c r="AB211" i="10"/>
  <c r="AB169" i="10"/>
  <c r="AB400" i="10"/>
  <c r="AB379" i="10"/>
  <c r="AB316" i="10"/>
  <c r="AB232" i="10"/>
  <c r="AB190" i="10"/>
  <c r="AB127" i="10"/>
  <c r="AB106" i="10"/>
  <c r="AB105" i="10" s="1"/>
  <c r="AB104" i="10" s="1"/>
  <c r="T421" i="10"/>
  <c r="T400" i="10"/>
  <c r="T379" i="10"/>
  <c r="T316" i="10"/>
  <c r="T295" i="10"/>
  <c r="T274" i="10"/>
  <c r="T253" i="10"/>
  <c r="T358" i="10"/>
  <c r="T337" i="10"/>
  <c r="T232" i="10"/>
  <c r="T211" i="10"/>
  <c r="T190" i="10"/>
  <c r="T148" i="10"/>
  <c r="T169" i="10"/>
  <c r="T127" i="10"/>
  <c r="T106" i="10"/>
  <c r="T105" i="10" s="1"/>
  <c r="T104" i="10" s="1"/>
  <c r="P421" i="10"/>
  <c r="P400" i="10"/>
  <c r="P379" i="10"/>
  <c r="P316" i="10"/>
  <c r="P295" i="10"/>
  <c r="P274" i="10"/>
  <c r="P358" i="10"/>
  <c r="P337" i="10"/>
  <c r="P253" i="10"/>
  <c r="P232" i="10"/>
  <c r="P211" i="10"/>
  <c r="P190" i="10"/>
  <c r="P148" i="10"/>
  <c r="P169" i="10"/>
  <c r="P127" i="10"/>
  <c r="P106" i="10"/>
  <c r="P105" i="10" s="1"/>
  <c r="P104" i="10" s="1"/>
  <c r="V106" i="10"/>
  <c r="V105" i="10" s="1"/>
  <c r="V104" i="10" s="1"/>
  <c r="C434" i="11"/>
  <c r="D434" i="11"/>
  <c r="C290" i="11"/>
  <c r="AD51" i="10"/>
  <c r="AD49" i="10"/>
  <c r="AD47" i="10"/>
  <c r="AD45" i="10"/>
  <c r="AD43" i="10"/>
  <c r="AD41" i="10"/>
  <c r="AD39" i="10"/>
  <c r="AD37" i="10"/>
  <c r="AD35" i="10"/>
  <c r="AD34" i="10"/>
  <c r="AD33" i="10"/>
  <c r="AD53" i="10"/>
  <c r="AD84" i="10"/>
  <c r="AD82" i="10"/>
  <c r="AD80" i="10"/>
  <c r="AD78" i="10"/>
  <c r="AD76" i="10"/>
  <c r="AD89" i="10"/>
  <c r="AD87" i="10"/>
  <c r="AD85" i="10"/>
  <c r="AD92" i="10"/>
  <c r="AD90" i="10"/>
  <c r="AD94" i="10"/>
  <c r="P40" i="11"/>
  <c r="P38" i="11"/>
  <c r="P36" i="11"/>
  <c r="P34" i="11"/>
  <c r="P32" i="11"/>
  <c r="P30" i="11"/>
  <c r="P49" i="11"/>
  <c r="P47" i="11"/>
  <c r="P45" i="11"/>
  <c r="P43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90" i="11"/>
  <c r="P89" i="11"/>
  <c r="P88" i="11"/>
  <c r="P87" i="11"/>
  <c r="P86" i="11"/>
  <c r="P51" i="11"/>
  <c r="P50" i="11"/>
  <c r="N190" i="10"/>
  <c r="N127" i="10"/>
  <c r="N337" i="10"/>
  <c r="N211" i="10"/>
  <c r="N274" i="10"/>
  <c r="N316" i="10"/>
  <c r="N379" i="10"/>
  <c r="N421" i="10"/>
  <c r="N106" i="10"/>
  <c r="N105" i="10" s="1"/>
  <c r="N104" i="10" s="1"/>
  <c r="AB148" i="10"/>
  <c r="AB253" i="10"/>
  <c r="N169" i="10"/>
  <c r="N253" i="10"/>
  <c r="N148" i="10"/>
  <c r="N232" i="10"/>
  <c r="N295" i="10"/>
  <c r="N358" i="10"/>
  <c r="N400" i="10"/>
  <c r="AD36" i="17"/>
  <c r="AD38" i="17"/>
  <c r="AD40" i="17"/>
  <c r="AD42" i="17"/>
  <c r="AD44" i="17"/>
  <c r="AD46" i="17"/>
  <c r="AD48" i="17"/>
  <c r="AD50" i="17"/>
  <c r="AD52" i="17"/>
  <c r="AD54" i="17"/>
  <c r="AD26" i="17"/>
  <c r="AD28" i="17"/>
  <c r="AD30" i="17"/>
  <c r="AD32" i="17"/>
  <c r="AD34" i="17"/>
  <c r="AD37" i="17"/>
  <c r="AD41" i="17"/>
  <c r="AD45" i="17"/>
  <c r="AD49" i="17"/>
  <c r="AD53" i="17"/>
  <c r="AD56" i="17"/>
  <c r="AD141" i="17"/>
  <c r="AD138" i="17"/>
  <c r="AD137" i="17"/>
  <c r="AD134" i="17"/>
  <c r="AD133" i="17"/>
  <c r="AD130" i="17"/>
  <c r="AD129" i="17"/>
  <c r="AD126" i="17"/>
  <c r="AD125" i="17"/>
  <c r="AD122" i="17"/>
  <c r="AD121" i="17"/>
  <c r="AD118" i="17"/>
  <c r="AD117" i="17"/>
  <c r="AD114" i="17"/>
  <c r="AD113" i="17"/>
  <c r="AD110" i="17"/>
  <c r="AD109" i="17"/>
  <c r="AD106" i="17"/>
  <c r="AD105" i="17"/>
  <c r="AD102" i="17"/>
  <c r="AD101" i="17"/>
  <c r="AD98" i="17"/>
  <c r="AD97" i="17"/>
  <c r="AD94" i="17"/>
  <c r="AD93" i="17"/>
  <c r="AD90" i="17"/>
  <c r="AD89" i="17"/>
  <c r="AD86" i="17"/>
  <c r="AD85" i="17"/>
  <c r="AD82" i="17"/>
  <c r="AD81" i="17"/>
  <c r="AD78" i="17"/>
  <c r="AD77" i="17"/>
  <c r="AD74" i="17"/>
  <c r="AD73" i="17"/>
  <c r="AD70" i="17"/>
  <c r="AD69" i="17"/>
  <c r="AD66" i="17"/>
  <c r="AD65" i="17"/>
  <c r="AD62" i="17"/>
  <c r="AD61" i="17"/>
  <c r="AD58" i="17"/>
  <c r="AD57" i="17"/>
  <c r="AD126" i="10"/>
  <c r="AD124" i="10"/>
  <c r="AD122" i="10"/>
  <c r="AD120" i="10"/>
  <c r="AD118" i="10"/>
  <c r="AD116" i="10"/>
  <c r="AD114" i="10"/>
  <c r="AD112" i="10"/>
  <c r="AD144" i="10"/>
  <c r="AD142" i="10"/>
  <c r="AD140" i="10"/>
  <c r="AD138" i="10"/>
  <c r="AD136" i="10"/>
  <c r="AD134" i="10"/>
  <c r="AD132" i="10"/>
  <c r="AD130" i="10"/>
  <c r="AD147" i="10"/>
  <c r="AD168" i="10"/>
  <c r="AD166" i="10"/>
  <c r="AD164" i="10"/>
  <c r="AD162" i="10"/>
  <c r="AD160" i="10"/>
  <c r="AD158" i="10"/>
  <c r="AD156" i="10"/>
  <c r="AD154" i="10"/>
  <c r="AD152" i="10"/>
  <c r="P421" i="11"/>
  <c r="P422" i="11"/>
  <c r="P423" i="11"/>
  <c r="P424" i="11"/>
  <c r="P425" i="11"/>
  <c r="P426" i="11"/>
  <c r="P427" i="11"/>
  <c r="P428" i="11"/>
  <c r="P429" i="11"/>
  <c r="P430" i="11"/>
  <c r="P431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58" i="11"/>
  <c r="P359" i="11"/>
  <c r="P360" i="11"/>
  <c r="P361" i="11"/>
  <c r="P362" i="11"/>
  <c r="P363" i="11"/>
  <c r="P364" i="11"/>
  <c r="P365" i="11"/>
  <c r="P366" i="11"/>
  <c r="P367" i="11"/>
  <c r="P368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16" i="11"/>
  <c r="P317" i="11"/>
  <c r="P318" i="11"/>
  <c r="P319" i="11"/>
  <c r="P320" i="11"/>
  <c r="P321" i="11"/>
  <c r="P322" i="11"/>
  <c r="P323" i="11"/>
  <c r="P324" i="11"/>
  <c r="P326" i="11"/>
  <c r="P296" i="11"/>
  <c r="P298" i="11"/>
  <c r="P300" i="11"/>
  <c r="P302" i="11"/>
  <c r="P325" i="11"/>
  <c r="P295" i="11"/>
  <c r="P297" i="11"/>
  <c r="P299" i="11"/>
  <c r="P301" i="11"/>
  <c r="P303" i="11"/>
  <c r="P274" i="11"/>
  <c r="P275" i="11"/>
  <c r="P276" i="11"/>
  <c r="P277" i="11"/>
  <c r="P278" i="11"/>
  <c r="P279" i="11"/>
  <c r="P280" i="11"/>
  <c r="P281" i="11"/>
  <c r="P282" i="11"/>
  <c r="P283" i="11"/>
  <c r="P253" i="11"/>
  <c r="P254" i="11"/>
  <c r="P255" i="11"/>
  <c r="P256" i="11"/>
  <c r="P257" i="11"/>
  <c r="P258" i="11"/>
  <c r="P259" i="11"/>
  <c r="P260" i="11"/>
  <c r="P261" i="11"/>
  <c r="P262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169" i="11"/>
  <c r="P170" i="11"/>
  <c r="P171" i="11"/>
  <c r="P172" i="11"/>
  <c r="P173" i="11"/>
  <c r="P174" i="11"/>
  <c r="AD424" i="10"/>
  <c r="AD426" i="10"/>
  <c r="AD428" i="10"/>
  <c r="AD430" i="10"/>
  <c r="AD432" i="10"/>
  <c r="AD434" i="10"/>
  <c r="AD436" i="10"/>
  <c r="AD438" i="10"/>
  <c r="AD440" i="10"/>
  <c r="AD403" i="10"/>
  <c r="AD405" i="10"/>
  <c r="AD407" i="10"/>
  <c r="AD409" i="10"/>
  <c r="AD411" i="10"/>
  <c r="AD413" i="10"/>
  <c r="AD415" i="10"/>
  <c r="AD417" i="10"/>
  <c r="AD419" i="10"/>
  <c r="AD382" i="10"/>
  <c r="AD384" i="10"/>
  <c r="AD386" i="10"/>
  <c r="AD388" i="10"/>
  <c r="AD390" i="10"/>
  <c r="AD392" i="10"/>
  <c r="AD394" i="10"/>
  <c r="AD396" i="10"/>
  <c r="AD398" i="10"/>
  <c r="AD361" i="10"/>
  <c r="AD363" i="10"/>
  <c r="AD365" i="10"/>
  <c r="AD367" i="10"/>
  <c r="AD369" i="10"/>
  <c r="AD371" i="10"/>
  <c r="AD373" i="10"/>
  <c r="AD375" i="10"/>
  <c r="P175" i="11"/>
  <c r="P176" i="11"/>
  <c r="P177" i="11"/>
  <c r="P178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AD425" i="10"/>
  <c r="AD427" i="10"/>
  <c r="AD429" i="10"/>
  <c r="AD431" i="10"/>
  <c r="AD433" i="10"/>
  <c r="AD435" i="10"/>
  <c r="AD437" i="10"/>
  <c r="AD439" i="10"/>
  <c r="AD441" i="10"/>
  <c r="AD404" i="10"/>
  <c r="AD406" i="10"/>
  <c r="AD408" i="10"/>
  <c r="AD410" i="10"/>
  <c r="AD412" i="10"/>
  <c r="AD414" i="10"/>
  <c r="AD416" i="10"/>
  <c r="AD418" i="10"/>
  <c r="AD420" i="10"/>
  <c r="AD383" i="10"/>
  <c r="AD385" i="10"/>
  <c r="AD387" i="10"/>
  <c r="AD389" i="10"/>
  <c r="AD391" i="10"/>
  <c r="AD393" i="10"/>
  <c r="AD395" i="10"/>
  <c r="AD397" i="10"/>
  <c r="AD399" i="10"/>
  <c r="AD362" i="10"/>
  <c r="AD364" i="10"/>
  <c r="AD366" i="10"/>
  <c r="AD368" i="10"/>
  <c r="AD370" i="10"/>
  <c r="AD372" i="10"/>
  <c r="AD374" i="10"/>
  <c r="AD376" i="10"/>
  <c r="AD378" i="10"/>
  <c r="AD341" i="10"/>
  <c r="AD343" i="10"/>
  <c r="AD345" i="10"/>
  <c r="AD347" i="10"/>
  <c r="AD349" i="10"/>
  <c r="AD351" i="10"/>
  <c r="AD353" i="10"/>
  <c r="AD355" i="10"/>
  <c r="AD357" i="10"/>
  <c r="AD320" i="10"/>
  <c r="AD322" i="10"/>
  <c r="AD324" i="10"/>
  <c r="AD377" i="10"/>
  <c r="AD340" i="10"/>
  <c r="AD342" i="10"/>
  <c r="AD344" i="10"/>
  <c r="AD346" i="10"/>
  <c r="AD348" i="10"/>
  <c r="AD350" i="10"/>
  <c r="AD352" i="10"/>
  <c r="AD354" i="10"/>
  <c r="AD356" i="10"/>
  <c r="AD319" i="10"/>
  <c r="AD321" i="10"/>
  <c r="AD323" i="10"/>
  <c r="AD325" i="10"/>
  <c r="AD327" i="10"/>
  <c r="AD329" i="10"/>
  <c r="AD331" i="10"/>
  <c r="AD333" i="10"/>
  <c r="AD335" i="10"/>
  <c r="AD298" i="10"/>
  <c r="AD300" i="10"/>
  <c r="AD302" i="10"/>
  <c r="AD304" i="10"/>
  <c r="AD306" i="10"/>
  <c r="AD308" i="10"/>
  <c r="AD310" i="10"/>
  <c r="AD312" i="10"/>
  <c r="AD314" i="10"/>
  <c r="AD277" i="10"/>
  <c r="AD279" i="10"/>
  <c r="AD281" i="10"/>
  <c r="AD283" i="10"/>
  <c r="AD285" i="10"/>
  <c r="AD287" i="10"/>
  <c r="AD289" i="10"/>
  <c r="AD291" i="10"/>
  <c r="AD293" i="10"/>
  <c r="AD256" i="10"/>
  <c r="AD258" i="10"/>
  <c r="AD260" i="10"/>
  <c r="AD262" i="10"/>
  <c r="AD264" i="10"/>
  <c r="AD266" i="10"/>
  <c r="AD268" i="10"/>
  <c r="AD270" i="10"/>
  <c r="AD272" i="10"/>
  <c r="AD235" i="10"/>
  <c r="AD237" i="10"/>
  <c r="AD239" i="10"/>
  <c r="AD241" i="10"/>
  <c r="AD243" i="10"/>
  <c r="AD245" i="10"/>
  <c r="AD247" i="10"/>
  <c r="AD249" i="10"/>
  <c r="AD251" i="10"/>
  <c r="AD214" i="10"/>
  <c r="AD216" i="10"/>
  <c r="AD218" i="10"/>
  <c r="AD220" i="10"/>
  <c r="AD222" i="10"/>
  <c r="AD224" i="10"/>
  <c r="AD226" i="10"/>
  <c r="AD228" i="10"/>
  <c r="AD230" i="10"/>
  <c r="AD326" i="10"/>
  <c r="AD328" i="10"/>
  <c r="AD330" i="10"/>
  <c r="AD332" i="10"/>
  <c r="AD334" i="10"/>
  <c r="AD336" i="10"/>
  <c r="AD299" i="10"/>
  <c r="AD301" i="10"/>
  <c r="AD303" i="10"/>
  <c r="AD305" i="10"/>
  <c r="AD307" i="10"/>
  <c r="AD309" i="10"/>
  <c r="AD311" i="10"/>
  <c r="AD313" i="10"/>
  <c r="AD315" i="10"/>
  <c r="AD278" i="10"/>
  <c r="AD280" i="10"/>
  <c r="AD282" i="10"/>
  <c r="AD284" i="10"/>
  <c r="AD286" i="10"/>
  <c r="AD288" i="10"/>
  <c r="AD290" i="10"/>
  <c r="AD292" i="10"/>
  <c r="AD294" i="10"/>
  <c r="AD257" i="10"/>
  <c r="AD259" i="10"/>
  <c r="AD261" i="10"/>
  <c r="AD263" i="10"/>
  <c r="AD265" i="10"/>
  <c r="AD267" i="10"/>
  <c r="AD269" i="10"/>
  <c r="AD271" i="10"/>
  <c r="AD273" i="10"/>
  <c r="AD236" i="10"/>
  <c r="AD238" i="10"/>
  <c r="AD240" i="10"/>
  <c r="AD242" i="10"/>
  <c r="AD244" i="10"/>
  <c r="AD246" i="10"/>
  <c r="AD248" i="10"/>
  <c r="AD250" i="10"/>
  <c r="AD252" i="10"/>
  <c r="AD215" i="10"/>
  <c r="AD217" i="10"/>
  <c r="AD219" i="10"/>
  <c r="AD221" i="10"/>
  <c r="AD223" i="10"/>
  <c r="AD225" i="10"/>
  <c r="AD227" i="10"/>
  <c r="AD229" i="10"/>
  <c r="AD231" i="10"/>
  <c r="AD194" i="10"/>
  <c r="AD196" i="10"/>
  <c r="AD198" i="10"/>
  <c r="AD200" i="10"/>
  <c r="AD202" i="10"/>
  <c r="AD204" i="10"/>
  <c r="AD206" i="10"/>
  <c r="AD208" i="10"/>
  <c r="AD210" i="10"/>
  <c r="AD173" i="10"/>
  <c r="AD175" i="10"/>
  <c r="AD177" i="10"/>
  <c r="AD179" i="10"/>
  <c r="AD181" i="10"/>
  <c r="AD183" i="10"/>
  <c r="AD185" i="10"/>
  <c r="AD187" i="10"/>
  <c r="AD142" i="17"/>
  <c r="AD140" i="17"/>
  <c r="AD139" i="17"/>
  <c r="AD136" i="17"/>
  <c r="AD135" i="17"/>
  <c r="AD132" i="17"/>
  <c r="AD131" i="17"/>
  <c r="AD128" i="17"/>
  <c r="AD127" i="17"/>
  <c r="AD124" i="17"/>
  <c r="AD123" i="17"/>
  <c r="AD120" i="17"/>
  <c r="AD119" i="17"/>
  <c r="AD116" i="17"/>
  <c r="AD115" i="17"/>
  <c r="AD112" i="17"/>
  <c r="AD111" i="17"/>
  <c r="AD108" i="17"/>
  <c r="AD107" i="17"/>
  <c r="AD104" i="17"/>
  <c r="AD103" i="17"/>
  <c r="AD100" i="17"/>
  <c r="AD99" i="17"/>
  <c r="AD96" i="17"/>
  <c r="AD95" i="17"/>
  <c r="AD92" i="17"/>
  <c r="AD91" i="17"/>
  <c r="AD88" i="17"/>
  <c r="AD87" i="17"/>
  <c r="AD84" i="17"/>
  <c r="AD83" i="17"/>
  <c r="AD80" i="17"/>
  <c r="AD79" i="17"/>
  <c r="AD76" i="17"/>
  <c r="AD75" i="17"/>
  <c r="AD72" i="17"/>
  <c r="AD71" i="17"/>
  <c r="AD68" i="17"/>
  <c r="AD67" i="17"/>
  <c r="AD64" i="17"/>
  <c r="AD63" i="17"/>
  <c r="AD60" i="17"/>
  <c r="AD59" i="17"/>
  <c r="AD125" i="10"/>
  <c r="AD123" i="10"/>
  <c r="AD121" i="10"/>
  <c r="AD119" i="10"/>
  <c r="AD117" i="10"/>
  <c r="AD115" i="10"/>
  <c r="AD113" i="10"/>
  <c r="AD145" i="10"/>
  <c r="AD143" i="10"/>
  <c r="AD141" i="10"/>
  <c r="AD139" i="10"/>
  <c r="AD137" i="10"/>
  <c r="AD135" i="10"/>
  <c r="AD133" i="10"/>
  <c r="AD131" i="10"/>
  <c r="AD129" i="10"/>
  <c r="AD146" i="10"/>
  <c r="AD167" i="10"/>
  <c r="AD165" i="10"/>
  <c r="AD163" i="10"/>
  <c r="AD161" i="10"/>
  <c r="AD159" i="10"/>
  <c r="AD157" i="10"/>
  <c r="AD155" i="10"/>
  <c r="AD153" i="10"/>
  <c r="AD151" i="10"/>
  <c r="AD188" i="10"/>
  <c r="AD186" i="10"/>
  <c r="AD184" i="10"/>
  <c r="AD182" i="10"/>
  <c r="AD180" i="10"/>
  <c r="AD178" i="10"/>
  <c r="AD176" i="10"/>
  <c r="AD174" i="10"/>
  <c r="AD172" i="10"/>
  <c r="AD209" i="10"/>
  <c r="AD207" i="10"/>
  <c r="AD205" i="10"/>
  <c r="AD203" i="10"/>
  <c r="AD201" i="10"/>
  <c r="AD199" i="10"/>
  <c r="AD197" i="10"/>
  <c r="AD195" i="10"/>
  <c r="AD193" i="10"/>
  <c r="G224" i="10"/>
  <c r="D221" i="11" s="1"/>
  <c r="C320" i="11"/>
  <c r="G323" i="10"/>
  <c r="D320" i="11" s="1"/>
  <c r="C347" i="11"/>
  <c r="G350" i="10"/>
  <c r="D347" i="11" s="1"/>
  <c r="C337" i="11"/>
  <c r="G340" i="10"/>
  <c r="D337" i="11" s="1"/>
  <c r="G365" i="10"/>
  <c r="D362" i="11" s="1"/>
  <c r="G394" i="10"/>
  <c r="D391" i="11" s="1"/>
  <c r="G384" i="10"/>
  <c r="D381" i="11" s="1"/>
  <c r="G382" i="10"/>
  <c r="D379" i="11" s="1"/>
  <c r="G428" i="10"/>
  <c r="D425" i="11" s="1"/>
  <c r="G393" i="10"/>
  <c r="D390" i="11" s="1"/>
  <c r="G408" i="10"/>
  <c r="D405" i="11" s="1"/>
  <c r="G225" i="10"/>
  <c r="D222" i="11" s="1"/>
  <c r="G282" i="10"/>
  <c r="D279" i="11" s="1"/>
  <c r="G223" i="10"/>
  <c r="D220" i="11" s="1"/>
  <c r="C11" i="11"/>
  <c r="D192" i="11"/>
  <c r="G136" i="10"/>
  <c r="D133" i="11" s="1"/>
  <c r="G324" i="10"/>
  <c r="D321" i="11" s="1"/>
  <c r="G425" i="10"/>
  <c r="D422" i="11" s="1"/>
  <c r="G280" i="10"/>
  <c r="D277" i="11" s="1"/>
  <c r="G395" i="10"/>
  <c r="D392" i="11" s="1"/>
  <c r="AD95" i="10"/>
  <c r="AD55" i="17"/>
  <c r="AD39" i="17"/>
  <c r="AD29" i="17"/>
  <c r="AD88" i="10"/>
  <c r="AD44" i="10"/>
  <c r="P62" i="11"/>
  <c r="AD12" i="10"/>
  <c r="P124" i="11"/>
  <c r="P58" i="11"/>
  <c r="AD27" i="10"/>
  <c r="P60" i="11"/>
  <c r="P15" i="11"/>
  <c r="P103" i="11"/>
  <c r="P67" i="11"/>
  <c r="P59" i="11"/>
  <c r="P21" i="11"/>
  <c r="AD67" i="10"/>
  <c r="AD107" i="10"/>
  <c r="AD108" i="10"/>
  <c r="P26" i="11"/>
  <c r="P18" i="11"/>
  <c r="P10" i="11"/>
  <c r="AD69" i="10"/>
  <c r="AD61" i="10"/>
  <c r="AD54" i="10"/>
  <c r="AD25" i="10"/>
  <c r="AD17" i="10"/>
  <c r="AD74" i="10"/>
  <c r="AD70" i="10"/>
  <c r="AD66" i="10"/>
  <c r="AD62" i="10"/>
  <c r="AD58" i="10"/>
  <c r="AD55" i="10"/>
  <c r="AD30" i="10"/>
  <c r="AD26" i="10"/>
  <c r="AD22" i="10"/>
  <c r="AD18" i="10"/>
  <c r="P417" i="11"/>
  <c r="P399" i="11"/>
  <c r="P450" i="11"/>
  <c r="P448" i="11"/>
  <c r="P439" i="11"/>
  <c r="P437" i="11"/>
  <c r="P435" i="11"/>
  <c r="P433" i="11"/>
  <c r="P420" i="11"/>
  <c r="P418" i="11"/>
  <c r="P398" i="11"/>
  <c r="P378" i="11"/>
  <c r="P374" i="11"/>
  <c r="P370" i="11"/>
  <c r="P336" i="11"/>
  <c r="P332" i="11"/>
  <c r="P328" i="11"/>
  <c r="P312" i="11"/>
  <c r="P308" i="11"/>
  <c r="P304" i="11"/>
  <c r="P292" i="11"/>
  <c r="P288" i="11"/>
  <c r="P284" i="11"/>
  <c r="P270" i="11"/>
  <c r="P266" i="11"/>
  <c r="P252" i="11"/>
  <c r="P230" i="11"/>
  <c r="P208" i="11"/>
  <c r="P186" i="11"/>
  <c r="P182" i="11"/>
  <c r="P168" i="11"/>
  <c r="P146" i="11"/>
  <c r="AD421" i="10"/>
  <c r="P377" i="11"/>
  <c r="P373" i="11"/>
  <c r="P369" i="11"/>
  <c r="P355" i="11"/>
  <c r="P333" i="11"/>
  <c r="P329" i="11"/>
  <c r="P315" i="11"/>
  <c r="P311" i="11"/>
  <c r="P307" i="11"/>
  <c r="P293" i="11"/>
  <c r="P289" i="11"/>
  <c r="P285" i="11"/>
  <c r="P271" i="11"/>
  <c r="P267" i="11"/>
  <c r="P263" i="11"/>
  <c r="AD25" i="17"/>
  <c r="AD47" i="17"/>
  <c r="AD52" i="10"/>
  <c r="AD36" i="10"/>
  <c r="AD75" i="10"/>
  <c r="P35" i="11"/>
  <c r="AD27" i="17"/>
  <c r="AD31" i="17"/>
  <c r="AD35" i="17"/>
  <c r="AD43" i="17"/>
  <c r="AD51" i="17"/>
  <c r="AD189" i="10"/>
  <c r="AD14" i="10"/>
  <c r="AD15" i="10"/>
  <c r="AD13" i="10"/>
  <c r="P85" i="11"/>
  <c r="AD33" i="17"/>
  <c r="N55" i="10"/>
  <c r="P92" i="11"/>
  <c r="P91" i="11"/>
  <c r="G139" i="10" l="1"/>
  <c r="D136" i="11" s="1"/>
  <c r="G113" i="10"/>
  <c r="D110" i="11" s="1"/>
  <c r="C153" i="11"/>
  <c r="G341" i="10"/>
  <c r="D338" i="11" s="1"/>
  <c r="G383" i="10"/>
  <c r="D380" i="11" s="1"/>
  <c r="G426" i="10"/>
  <c r="D423" i="11" s="1"/>
  <c r="G256" i="10"/>
  <c r="D253" i="11" s="1"/>
  <c r="C378" i="11"/>
  <c r="C323" i="11"/>
  <c r="C314" i="11"/>
  <c r="C394" i="11"/>
  <c r="G95" i="10"/>
  <c r="D92" i="11" s="1"/>
  <c r="C435" i="11"/>
  <c r="G234" i="10"/>
  <c r="D231" i="11" s="1"/>
  <c r="G435" i="10"/>
  <c r="D432" i="11" s="1"/>
  <c r="AA104" i="10"/>
  <c r="Y104" i="10"/>
  <c r="W104" i="10"/>
  <c r="U104" i="10"/>
  <c r="S104" i="10"/>
  <c r="Q104" i="10"/>
  <c r="O104" i="10"/>
  <c r="M104" i="10"/>
  <c r="K104" i="10"/>
  <c r="J104" i="10"/>
  <c r="I104" i="10"/>
  <c r="D437" i="11"/>
  <c r="L440" i="10"/>
  <c r="D435" i="11"/>
  <c r="L438" i="10"/>
  <c r="D450" i="11"/>
  <c r="M38" i="8"/>
  <c r="M41" i="8" s="1"/>
  <c r="C315" i="11"/>
  <c r="C373" i="11"/>
  <c r="C67" i="11"/>
  <c r="G413" i="10"/>
  <c r="D410" i="11" s="1"/>
  <c r="G306" i="10"/>
  <c r="D303" i="11" s="1"/>
  <c r="C112" i="11"/>
  <c r="C288" i="11"/>
  <c r="C329" i="11"/>
  <c r="C416" i="11"/>
  <c r="G364" i="10"/>
  <c r="D361" i="11" s="1"/>
  <c r="G349" i="10"/>
  <c r="D346" i="11" s="1"/>
  <c r="C330" i="11"/>
  <c r="G236" i="10"/>
  <c r="D233" i="11" s="1"/>
  <c r="G237" i="10"/>
  <c r="D234" i="11" s="1"/>
  <c r="G410" i="10"/>
  <c r="D407" i="11" s="1"/>
  <c r="G392" i="10"/>
  <c r="D389" i="11" s="1"/>
  <c r="G222" i="10"/>
  <c r="D219" i="11" s="1"/>
  <c r="C332" i="11"/>
  <c r="G221" i="10"/>
  <c r="D218" i="11" s="1"/>
  <c r="G193" i="10"/>
  <c r="D190" i="11" s="1"/>
  <c r="G305" i="10"/>
  <c r="D302" i="11" s="1"/>
  <c r="C183" i="11"/>
  <c r="G204" i="10"/>
  <c r="D201" i="11" s="1"/>
  <c r="G87" i="10"/>
  <c r="D84" i="11" s="1"/>
  <c r="D54" i="11"/>
  <c r="G278" i="10"/>
  <c r="D275" i="11" s="1"/>
  <c r="G342" i="10"/>
  <c r="D339" i="11" s="1"/>
  <c r="G247" i="10"/>
  <c r="D244" i="11" s="1"/>
  <c r="G117" i="10"/>
  <c r="D114" i="11" s="1"/>
  <c r="C306" i="11"/>
  <c r="D53" i="11"/>
  <c r="C203" i="11"/>
  <c r="G321" i="10"/>
  <c r="D318" i="11" s="1"/>
  <c r="G141" i="10"/>
  <c r="D138" i="11" s="1"/>
  <c r="C200" i="11"/>
  <c r="G229" i="10"/>
  <c r="D226" i="11" s="1"/>
  <c r="G220" i="10"/>
  <c r="D217" i="11" s="1"/>
  <c r="G189" i="10"/>
  <c r="D186" i="11" s="1"/>
  <c r="C191" i="11"/>
  <c r="G41" i="10"/>
  <c r="D38" i="11" s="1"/>
  <c r="C173" i="11"/>
  <c r="G158" i="10"/>
  <c r="D155" i="11" s="1"/>
  <c r="C76" i="11"/>
  <c r="U12" i="10"/>
  <c r="G126" i="10"/>
  <c r="D123" i="11" s="1"/>
  <c r="G231" i="10"/>
  <c r="D228" i="11" s="1"/>
  <c r="G285" i="10"/>
  <c r="D282" i="11" s="1"/>
  <c r="D126" i="11"/>
  <c r="G213" i="10"/>
  <c r="D210" i="11" s="1"/>
  <c r="C287" i="11"/>
  <c r="G175" i="10"/>
  <c r="D172" i="11" s="1"/>
  <c r="G192" i="10"/>
  <c r="D189" i="11" s="1"/>
  <c r="G263" i="10"/>
  <c r="D260" i="11" s="1"/>
  <c r="G160" i="10"/>
  <c r="D157" i="11" s="1"/>
  <c r="G299" i="10"/>
  <c r="D296" i="11" s="1"/>
  <c r="G159" i="10"/>
  <c r="D156" i="11" s="1"/>
  <c r="G359" i="10"/>
  <c r="D356" i="11" s="1"/>
  <c r="G362" i="10"/>
  <c r="D359" i="11" s="1"/>
  <c r="G277" i="10"/>
  <c r="D274" i="11" s="1"/>
  <c r="G230" i="10"/>
  <c r="D227" i="11" s="1"/>
  <c r="G88" i="10"/>
  <c r="D85" i="11" s="1"/>
  <c r="G433" i="10"/>
  <c r="D430" i="11" s="1"/>
  <c r="C171" i="11"/>
  <c r="C328" i="11"/>
  <c r="C180" i="11"/>
  <c r="G202" i="10"/>
  <c r="D199" i="11" s="1"/>
  <c r="G356" i="10"/>
  <c r="D353" i="11" s="1"/>
  <c r="G181" i="10"/>
  <c r="D178" i="11" s="1"/>
  <c r="G386" i="10"/>
  <c r="D383" i="11" s="1"/>
  <c r="G165" i="10"/>
  <c r="D162" i="11" s="1"/>
  <c r="C79" i="11"/>
  <c r="G255" i="10"/>
  <c r="D252" i="11" s="1"/>
  <c r="C267" i="11"/>
  <c r="G122" i="10"/>
  <c r="D119" i="11" s="1"/>
  <c r="G366" i="10"/>
  <c r="D363" i="11" s="1"/>
  <c r="G168" i="10"/>
  <c r="D165" i="11" s="1"/>
  <c r="G166" i="10"/>
  <c r="D163" i="11" s="1"/>
  <c r="G251" i="10"/>
  <c r="D248" i="11" s="1"/>
  <c r="C83" i="11"/>
  <c r="P12" i="10"/>
  <c r="P457" i="10" s="1"/>
  <c r="C268" i="11"/>
  <c r="G173" i="10"/>
  <c r="D170" i="11" s="1"/>
  <c r="G54" i="10"/>
  <c r="D51" i="11" s="1"/>
  <c r="G216" i="10"/>
  <c r="D213" i="11" s="1"/>
  <c r="C286" i="11"/>
  <c r="C72" i="11"/>
  <c r="G254" i="10"/>
  <c r="D251" i="11" s="1"/>
  <c r="C375" i="11"/>
  <c r="G138" i="10"/>
  <c r="D135" i="11" s="1"/>
  <c r="G407" i="10"/>
  <c r="D404" i="11" s="1"/>
  <c r="G246" i="10"/>
  <c r="D243" i="11" s="1"/>
  <c r="G235" i="10"/>
  <c r="D232" i="11" s="1"/>
  <c r="G137" i="10"/>
  <c r="D134" i="11" s="1"/>
  <c r="G149" i="10"/>
  <c r="D146" i="11" s="1"/>
  <c r="G219" i="10"/>
  <c r="D216" i="11" s="1"/>
  <c r="C71" i="11"/>
  <c r="C181" i="11"/>
  <c r="G387" i="10"/>
  <c r="D384" i="11" s="1"/>
  <c r="G245" i="10"/>
  <c r="D242" i="11" s="1"/>
  <c r="G119" i="10"/>
  <c r="D116" i="11" s="1"/>
  <c r="C59" i="11"/>
  <c r="G343" i="10"/>
  <c r="D340" i="11" s="1"/>
  <c r="G431" i="10"/>
  <c r="D428" i="11" s="1"/>
  <c r="G368" i="10"/>
  <c r="D365" i="11" s="1"/>
  <c r="G396" i="10"/>
  <c r="D393" i="11" s="1"/>
  <c r="G151" i="10"/>
  <c r="D148" i="11" s="1"/>
  <c r="G123" i="10"/>
  <c r="D120" i="11" s="1"/>
  <c r="T38" i="8"/>
  <c r="T39" i="8"/>
  <c r="G319" i="10"/>
  <c r="D316" i="11" s="1"/>
  <c r="C69" i="11"/>
  <c r="G391" i="10"/>
  <c r="D388" i="11" s="1"/>
  <c r="G258" i="10"/>
  <c r="D255" i="11" s="1"/>
  <c r="C450" i="11"/>
  <c r="Y12" i="10"/>
  <c r="G196" i="10"/>
  <c r="D193" i="11" s="1"/>
  <c r="G260" i="10"/>
  <c r="D257" i="11" s="1"/>
  <c r="F106" i="10"/>
  <c r="G198" i="10"/>
  <c r="D195" i="11" s="1"/>
  <c r="C343" i="11"/>
  <c r="C56" i="11"/>
  <c r="C307" i="11"/>
  <c r="G140" i="10"/>
  <c r="D137" i="11" s="1"/>
  <c r="C175" i="11"/>
  <c r="G404" i="10"/>
  <c r="D401" i="11" s="1"/>
  <c r="G144" i="10"/>
  <c r="D141" i="11" s="1"/>
  <c r="G154" i="10"/>
  <c r="D151" i="11" s="1"/>
  <c r="G380" i="10"/>
  <c r="D377" i="11" s="1"/>
  <c r="G398" i="10"/>
  <c r="D395" i="11" s="1"/>
  <c r="G327" i="10"/>
  <c r="D324" i="11" s="1"/>
  <c r="G243" i="10"/>
  <c r="D240" i="11" s="1"/>
  <c r="C202" i="11"/>
  <c r="C333" i="11"/>
  <c r="G451" i="10"/>
  <c r="L451" i="10" s="1"/>
  <c r="C185" i="11"/>
  <c r="C311" i="11"/>
  <c r="G199" i="10"/>
  <c r="D196" i="11" s="1"/>
  <c r="G357" i="10"/>
  <c r="D354" i="11" s="1"/>
  <c r="G153" i="10"/>
  <c r="D150" i="11" s="1"/>
  <c r="G328" i="10"/>
  <c r="D325" i="11" s="1"/>
  <c r="G344" i="10"/>
  <c r="D341" i="11" s="1"/>
  <c r="C370" i="11"/>
  <c r="G345" i="10"/>
  <c r="D342" i="11" s="1"/>
  <c r="P39" i="8"/>
  <c r="G177" i="10"/>
  <c r="D174" i="11" s="1"/>
  <c r="C310" i="11"/>
  <c r="G227" i="10"/>
  <c r="D224" i="11" s="1"/>
  <c r="G259" i="10"/>
  <c r="D256" i="11" s="1"/>
  <c r="G134" i="10"/>
  <c r="D131" i="11" s="1"/>
  <c r="G416" i="10"/>
  <c r="D413" i="11" s="1"/>
  <c r="G361" i="10"/>
  <c r="D358" i="11" s="1"/>
  <c r="G352" i="10"/>
  <c r="D349" i="11" s="1"/>
  <c r="G329" i="10"/>
  <c r="D326" i="11" s="1"/>
  <c r="G180" i="10"/>
  <c r="D177" i="11" s="1"/>
  <c r="G161" i="10"/>
  <c r="D158" i="11" s="1"/>
  <c r="G135" i="10"/>
  <c r="D132" i="11" s="1"/>
  <c r="C263" i="11"/>
  <c r="R12" i="10"/>
  <c r="R457" i="10" s="1"/>
  <c r="G301" i="10"/>
  <c r="D298" i="11" s="1"/>
  <c r="G217" i="10"/>
  <c r="D214" i="11" s="1"/>
  <c r="G226" i="10"/>
  <c r="D223" i="11" s="1"/>
  <c r="G244" i="10"/>
  <c r="D241" i="11" s="1"/>
  <c r="D128" i="11"/>
  <c r="G286" i="10"/>
  <c r="D283" i="11" s="1"/>
  <c r="G303" i="10"/>
  <c r="D300" i="11" s="1"/>
  <c r="G252" i="10"/>
  <c r="D249" i="11" s="1"/>
  <c r="G424" i="10"/>
  <c r="D421" i="11" s="1"/>
  <c r="G152" i="10"/>
  <c r="D149" i="11" s="1"/>
  <c r="G432" i="10"/>
  <c r="D429" i="11" s="1"/>
  <c r="C192" i="11"/>
  <c r="C87" i="11"/>
  <c r="C63" i="11"/>
  <c r="C264" i="11"/>
  <c r="C447" i="11"/>
  <c r="C161" i="11"/>
  <c r="G170" i="10"/>
  <c r="D167" i="11" s="1"/>
  <c r="Q12" i="10"/>
  <c r="G208" i="10"/>
  <c r="D205" i="11" s="1"/>
  <c r="G257" i="10"/>
  <c r="D254" i="11" s="1"/>
  <c r="G325" i="10"/>
  <c r="D322" i="11" s="1"/>
  <c r="G241" i="10"/>
  <c r="D238" i="11" s="1"/>
  <c r="G238" i="10"/>
  <c r="D235" i="11" s="1"/>
  <c r="G385" i="10"/>
  <c r="D382" i="11" s="1"/>
  <c r="G300" i="10"/>
  <c r="D297" i="11" s="1"/>
  <c r="G242" i="10"/>
  <c r="D239" i="11" s="1"/>
  <c r="G414" i="10"/>
  <c r="D411" i="11" s="1"/>
  <c r="G370" i="10"/>
  <c r="D367" i="11" s="1"/>
  <c r="G389" i="10"/>
  <c r="D386" i="11" s="1"/>
  <c r="G434" i="10"/>
  <c r="D431" i="11" s="1"/>
  <c r="G367" i="10"/>
  <c r="D364" i="11" s="1"/>
  <c r="G354" i="10"/>
  <c r="D351" i="11" s="1"/>
  <c r="G249" i="10"/>
  <c r="D246" i="11" s="1"/>
  <c r="C75" i="11"/>
  <c r="G171" i="10"/>
  <c r="D168" i="11" s="1"/>
  <c r="Z55" i="10"/>
  <c r="Z12" i="10" s="1"/>
  <c r="Z457" i="10" s="1"/>
  <c r="J40" i="8"/>
  <c r="J41" i="8" s="1"/>
  <c r="C265" i="11"/>
  <c r="C437" i="11"/>
  <c r="G96" i="10"/>
  <c r="D93" i="11" s="1"/>
  <c r="D99" i="11"/>
  <c r="BK21" i="8"/>
  <c r="BF22" i="8"/>
  <c r="BH25" i="8"/>
  <c r="BE22" i="8"/>
  <c r="BK24" i="8"/>
  <c r="G40" i="8"/>
  <c r="V12" i="10"/>
  <c r="V457" i="10" s="1"/>
  <c r="D12" i="11"/>
  <c r="T12" i="10"/>
  <c r="T457" i="10" s="1"/>
  <c r="M12" i="10"/>
  <c r="I12" i="10"/>
  <c r="D17" i="11"/>
  <c r="C88" i="11"/>
  <c r="C80" i="11"/>
  <c r="C60" i="11"/>
  <c r="F55" i="10"/>
  <c r="G32" i="10"/>
  <c r="D29" i="11" s="1"/>
  <c r="C68" i="11"/>
  <c r="N12" i="10"/>
  <c r="N457" i="10" s="1"/>
  <c r="G36" i="10"/>
  <c r="D33" i="11" s="1"/>
  <c r="G347" i="10"/>
  <c r="D344" i="11" s="1"/>
  <c r="G388" i="10"/>
  <c r="D385" i="11" s="1"/>
  <c r="G283" i="10"/>
  <c r="D280" i="11" s="1"/>
  <c r="G218" i="10"/>
  <c r="D215" i="11" s="1"/>
  <c r="G207" i="10"/>
  <c r="D204" i="11" s="1"/>
  <c r="G172" i="10"/>
  <c r="D169" i="11" s="1"/>
  <c r="G275" i="10"/>
  <c r="D272" i="11" s="1"/>
  <c r="C327" i="11"/>
  <c r="G360" i="10"/>
  <c r="D357" i="11" s="1"/>
  <c r="G191" i="10"/>
  <c r="D188" i="11" s="1"/>
  <c r="C182" i="11"/>
  <c r="C312" i="11"/>
  <c r="G311" i="10"/>
  <c r="D308" i="11" s="1"/>
  <c r="D22" i="11"/>
  <c r="G265" i="10"/>
  <c r="D262" i="11" s="1"/>
  <c r="G429" i="10"/>
  <c r="D426" i="11" s="1"/>
  <c r="G179" i="10"/>
  <c r="D176" i="11" s="1"/>
  <c r="G142" i="10"/>
  <c r="D139" i="11" s="1"/>
  <c r="D129" i="11"/>
  <c r="G240" i="10"/>
  <c r="D237" i="11" s="1"/>
  <c r="G412" i="10"/>
  <c r="D409" i="11" s="1"/>
  <c r="G371" i="10"/>
  <c r="D368" i="11" s="1"/>
  <c r="G302" i="10"/>
  <c r="D299" i="11" s="1"/>
  <c r="G262" i="10"/>
  <c r="D259" i="11" s="1"/>
  <c r="G228" i="10"/>
  <c r="D225" i="11" s="1"/>
  <c r="G201" i="10"/>
  <c r="D198" i="11" s="1"/>
  <c r="G163" i="10"/>
  <c r="D160" i="11" s="1"/>
  <c r="C331" i="11"/>
  <c r="G401" i="10"/>
  <c r="D398" i="11" s="1"/>
  <c r="C309" i="11"/>
  <c r="C372" i="11"/>
  <c r="G322" i="10"/>
  <c r="D319" i="11" s="1"/>
  <c r="G276" i="10"/>
  <c r="D273" i="11" s="1"/>
  <c r="G146" i="10"/>
  <c r="D143" i="11" s="1"/>
  <c r="C284" i="11"/>
  <c r="C184" i="11"/>
  <c r="C417" i="11"/>
  <c r="C122" i="11"/>
  <c r="C127" i="11"/>
  <c r="G269" i="10"/>
  <c r="D266" i="11" s="1"/>
  <c r="G439" i="10"/>
  <c r="D436" i="11" s="1"/>
  <c r="C209" i="11"/>
  <c r="G212" i="10"/>
  <c r="D209" i="11" s="1"/>
  <c r="G320" i="10"/>
  <c r="D317" i="11" s="1"/>
  <c r="G406" i="10"/>
  <c r="D403" i="11" s="1"/>
  <c r="G403" i="10"/>
  <c r="D400" i="11" s="1"/>
  <c r="C207" i="11"/>
  <c r="C293" i="11"/>
  <c r="G296" i="10"/>
  <c r="D293" i="11" s="1"/>
  <c r="C371" i="11"/>
  <c r="C399" i="11"/>
  <c r="G402" i="10"/>
  <c r="D399" i="11" s="1"/>
  <c r="O12" i="10"/>
  <c r="G80" i="10"/>
  <c r="D77" i="11" s="1"/>
  <c r="C77" i="11"/>
  <c r="C118" i="11"/>
  <c r="G121" i="10"/>
  <c r="D118" i="11" s="1"/>
  <c r="G182" i="10"/>
  <c r="D179" i="11" s="1"/>
  <c r="C179" i="11"/>
  <c r="C206" i="11"/>
  <c r="G209" i="10"/>
  <c r="D206" i="11" s="1"/>
  <c r="C211" i="11"/>
  <c r="G214" i="10"/>
  <c r="D211" i="11" s="1"/>
  <c r="G273" i="10"/>
  <c r="D270" i="11" s="1"/>
  <c r="C295" i="11"/>
  <c r="G298" i="10"/>
  <c r="D295" i="11" s="1"/>
  <c r="C360" i="11"/>
  <c r="G363" i="10"/>
  <c r="D360" i="11" s="1"/>
  <c r="G399" i="10"/>
  <c r="D396" i="11" s="1"/>
  <c r="C396" i="11"/>
  <c r="C387" i="11"/>
  <c r="G390" i="10"/>
  <c r="D387" i="11" s="1"/>
  <c r="C402" i="11"/>
  <c r="G405" i="10"/>
  <c r="D402" i="11" s="1"/>
  <c r="D439" i="11"/>
  <c r="C439" i="11"/>
  <c r="C230" i="11"/>
  <c r="G233" i="10"/>
  <c r="D230" i="11" s="1"/>
  <c r="C50" i="11"/>
  <c r="G53" i="10"/>
  <c r="D50" i="11" s="1"/>
  <c r="C164" i="11"/>
  <c r="G167" i="10"/>
  <c r="D164" i="11" s="1"/>
  <c r="C345" i="11"/>
  <c r="G348" i="10"/>
  <c r="D345" i="11" s="1"/>
  <c r="G377" i="10"/>
  <c r="D374" i="11" s="1"/>
  <c r="C374" i="11"/>
  <c r="C427" i="11"/>
  <c r="G430" i="10"/>
  <c r="D427" i="11" s="1"/>
  <c r="G250" i="10"/>
  <c r="D247" i="11" s="1"/>
  <c r="C285" i="11"/>
  <c r="C291" i="11"/>
  <c r="C294" i="11"/>
  <c r="G297" i="10"/>
  <c r="D294" i="11" s="1"/>
  <c r="C335" i="11"/>
  <c r="G338" i="10"/>
  <c r="D335" i="11" s="1"/>
  <c r="C414" i="11"/>
  <c r="C433" i="11"/>
  <c r="D107" i="11"/>
  <c r="C105" i="11"/>
  <c r="D105" i="11"/>
  <c r="C121" i="11"/>
  <c r="G124" i="10"/>
  <c r="D121" i="11" s="1"/>
  <c r="C140" i="11"/>
  <c r="G143" i="10"/>
  <c r="D140" i="11" s="1"/>
  <c r="C152" i="11"/>
  <c r="G155" i="10"/>
  <c r="D152" i="11" s="1"/>
  <c r="C276" i="11"/>
  <c r="G279" i="10"/>
  <c r="D276" i="11" s="1"/>
  <c r="G308" i="10"/>
  <c r="D305" i="11" s="1"/>
  <c r="C305" i="11"/>
  <c r="C301" i="11"/>
  <c r="G304" i="10"/>
  <c r="D301" i="11" s="1"/>
  <c r="G372" i="10"/>
  <c r="D369" i="11" s="1"/>
  <c r="C369" i="11"/>
  <c r="C366" i="11"/>
  <c r="G369" i="10"/>
  <c r="D366" i="11" s="1"/>
  <c r="C412" i="11"/>
  <c r="G415" i="10"/>
  <c r="D412" i="11" s="1"/>
  <c r="C408" i="11"/>
  <c r="G411" i="10"/>
  <c r="D408" i="11" s="1"/>
  <c r="C261" i="11"/>
  <c r="G264" i="10"/>
  <c r="D261" i="11" s="1"/>
  <c r="G261" i="10"/>
  <c r="D258" i="11" s="1"/>
  <c r="G47" i="10"/>
  <c r="D44" i="11" s="1"/>
  <c r="G284" i="10"/>
  <c r="D281" i="11" s="1"/>
  <c r="G351" i="10"/>
  <c r="D348" i="11" s="1"/>
  <c r="G147" i="10"/>
  <c r="D144" i="11" s="1"/>
  <c r="G355" i="10"/>
  <c r="D352" i="11" s="1"/>
  <c r="G427" i="10"/>
  <c r="D424" i="11" s="1"/>
  <c r="G215" i="10"/>
  <c r="D212" i="11" s="1"/>
  <c r="G200" i="10"/>
  <c r="D197" i="11" s="1"/>
  <c r="G162" i="10"/>
  <c r="D159" i="11" s="1"/>
  <c r="G40" i="10"/>
  <c r="D37" i="11" s="1"/>
  <c r="G423" i="10"/>
  <c r="G409" i="10"/>
  <c r="D406" i="11" s="1"/>
  <c r="G157" i="10"/>
  <c r="D154" i="11" s="1"/>
  <c r="C449" i="11"/>
  <c r="G452" i="10"/>
  <c r="L452" i="10" s="1"/>
  <c r="C147" i="11"/>
  <c r="G150" i="10"/>
  <c r="D147" i="11" s="1"/>
  <c r="C336" i="11"/>
  <c r="G339" i="10"/>
  <c r="D336" i="11" s="1"/>
  <c r="C419" i="11"/>
  <c r="G422" i="10"/>
  <c r="D419" i="11" s="1"/>
  <c r="D125" i="11"/>
  <c r="C125" i="11"/>
  <c r="D104" i="11"/>
  <c r="C104" i="11"/>
  <c r="C111" i="11"/>
  <c r="C142" i="11"/>
  <c r="C130" i="11"/>
  <c r="C194" i="11"/>
  <c r="G197" i="10"/>
  <c r="D194" i="11" s="1"/>
  <c r="C245" i="11"/>
  <c r="C236" i="11"/>
  <c r="G239" i="10"/>
  <c r="D236" i="11" s="1"/>
  <c r="G272" i="10"/>
  <c r="D269" i="11" s="1"/>
  <c r="C269" i="11"/>
  <c r="C278" i="11"/>
  <c r="G281" i="10"/>
  <c r="D278" i="11" s="1"/>
  <c r="G307" i="10"/>
  <c r="D304" i="11" s="1"/>
  <c r="C304" i="11"/>
  <c r="G418" i="10"/>
  <c r="D415" i="11" s="1"/>
  <c r="C415" i="11"/>
  <c r="J12" i="10"/>
  <c r="G27" i="10"/>
  <c r="D24" i="11" s="1"/>
  <c r="D16" i="11"/>
  <c r="D21" i="11"/>
  <c r="D20" i="11"/>
  <c r="D13" i="11"/>
  <c r="G26" i="10"/>
  <c r="D23" i="11" s="1"/>
  <c r="D61" i="11"/>
  <c r="D14" i="11"/>
  <c r="W12" i="10"/>
  <c r="G46" i="10"/>
  <c r="D43" i="11" s="1"/>
  <c r="C89" i="11"/>
  <c r="G48" i="10"/>
  <c r="D45" i="11" s="1"/>
  <c r="G50" i="10"/>
  <c r="D47" i="11" s="1"/>
  <c r="G45" i="10"/>
  <c r="D42" i="11" s="1"/>
  <c r="G42" i="10"/>
  <c r="D39" i="11" s="1"/>
  <c r="F13" i="10"/>
  <c r="C10" i="11" s="1"/>
  <c r="G43" i="10"/>
  <c r="D40" i="11" s="1"/>
  <c r="G33" i="10"/>
  <c r="D30" i="11" s="1"/>
  <c r="G51" i="10"/>
  <c r="D48" i="11" s="1"/>
  <c r="G34" i="10"/>
  <c r="D31" i="11" s="1"/>
  <c r="G44" i="10"/>
  <c r="D41" i="11" s="1"/>
  <c r="G52" i="10"/>
  <c r="D49" i="11" s="1"/>
  <c r="AA12" i="10"/>
  <c r="G84" i="10"/>
  <c r="D81" i="11" s="1"/>
  <c r="D73" i="11"/>
  <c r="D65" i="11"/>
  <c r="D57" i="11"/>
  <c r="C78" i="11"/>
  <c r="C70" i="11"/>
  <c r="G31" i="10"/>
  <c r="D28" i="11" s="1"/>
  <c r="G35" i="10"/>
  <c r="D32" i="11" s="1"/>
  <c r="G39" i="10"/>
  <c r="D36" i="11" s="1"/>
  <c r="G37" i="10"/>
  <c r="D34" i="11" s="1"/>
  <c r="G30" i="10"/>
  <c r="D27" i="11" s="1"/>
  <c r="G38" i="10"/>
  <c r="D35" i="11" s="1"/>
  <c r="C86" i="11"/>
  <c r="C66" i="11"/>
  <c r="C82" i="11"/>
  <c r="C90" i="11"/>
  <c r="G49" i="10"/>
  <c r="D46" i="11" s="1"/>
  <c r="D18" i="11"/>
  <c r="G29" i="10"/>
  <c r="D26" i="11" s="1"/>
  <c r="D19" i="11"/>
  <c r="G28" i="10"/>
  <c r="D25" i="11" s="1"/>
  <c r="C74" i="11"/>
  <c r="C58" i="11"/>
  <c r="C62" i="11"/>
  <c r="S12" i="10"/>
  <c r="D55" i="11"/>
  <c r="BK23" i="8"/>
  <c r="X55" i="10"/>
  <c r="X12" i="10" s="1"/>
  <c r="X457" i="10" s="1"/>
  <c r="P48" i="11"/>
  <c r="C106" i="11"/>
  <c r="C1" i="11"/>
  <c r="P19" i="11"/>
  <c r="C108" i="11"/>
  <c r="D108" i="11"/>
  <c r="AD83" i="10"/>
  <c r="G94" i="10"/>
  <c r="D91" i="11" s="1"/>
  <c r="G120" i="10"/>
  <c r="D117" i="11" s="1"/>
  <c r="G116" i="10"/>
  <c r="D113" i="11" s="1"/>
  <c r="G112" i="10"/>
  <c r="D109" i="11" s="1"/>
  <c r="C350" i="11"/>
  <c r="G353" i="10"/>
  <c r="D350" i="11" s="1"/>
  <c r="P38" i="8" l="1"/>
  <c r="P41" i="8" s="1"/>
  <c r="D15" i="11"/>
  <c r="L18" i="10"/>
  <c r="D420" i="11"/>
  <c r="L423" i="10"/>
  <c r="M457" i="10"/>
  <c r="O457" i="10"/>
  <c r="Q457" i="10"/>
  <c r="Q458" i="10" s="1"/>
  <c r="S457" i="10"/>
  <c r="S458" i="10" s="1"/>
  <c r="U457" i="10"/>
  <c r="U458" i="10" s="1"/>
  <c r="W457" i="10"/>
  <c r="W458" i="10" s="1"/>
  <c r="Y457" i="10"/>
  <c r="Y458" i="10" s="1"/>
  <c r="AA457" i="10"/>
  <c r="AA458" i="10" s="1"/>
  <c r="T41" i="8"/>
  <c r="W39" i="8"/>
  <c r="W40" i="8"/>
  <c r="D448" i="11"/>
  <c r="M458" i="10"/>
  <c r="O458" i="10"/>
  <c r="G38" i="8"/>
  <c r="BJ25" i="8"/>
  <c r="BD25" i="8"/>
  <c r="BE25" i="8"/>
  <c r="L98" i="10"/>
  <c r="L101" i="10"/>
  <c r="L99" i="10"/>
  <c r="L100" i="10"/>
  <c r="L102" i="10"/>
  <c r="BK20" i="8"/>
  <c r="BK22" i="8"/>
  <c r="D449" i="11"/>
  <c r="G450" i="10"/>
  <c r="D447" i="11" s="1"/>
  <c r="F105" i="10"/>
  <c r="F169" i="10"/>
  <c r="C166" i="11" s="1"/>
  <c r="F421" i="10"/>
  <c r="C418" i="11" s="1"/>
  <c r="F253" i="10"/>
  <c r="C250" i="11" s="1"/>
  <c r="F358" i="10"/>
  <c r="C355" i="11" s="1"/>
  <c r="F190" i="10"/>
  <c r="C187" i="11" s="1"/>
  <c r="C103" i="11"/>
  <c r="F127" i="10"/>
  <c r="C124" i="11" s="1"/>
  <c r="F295" i="10"/>
  <c r="C292" i="11" s="1"/>
  <c r="F337" i="10"/>
  <c r="C334" i="11" s="1"/>
  <c r="F274" i="10"/>
  <c r="C271" i="11" s="1"/>
  <c r="F379" i="10"/>
  <c r="C376" i="11" s="1"/>
  <c r="F316" i="10"/>
  <c r="C313" i="11" s="1"/>
  <c r="F148" i="10"/>
  <c r="C145" i="11" s="1"/>
  <c r="F400" i="10"/>
  <c r="C397" i="11" s="1"/>
  <c r="F211" i="10"/>
  <c r="C208" i="11" s="1"/>
  <c r="F232" i="10"/>
  <c r="C229" i="11" s="1"/>
  <c r="G13" i="10"/>
  <c r="D10" i="11" s="1"/>
  <c r="F12" i="10"/>
  <c r="AB55" i="10"/>
  <c r="AB12" i="10" s="1"/>
  <c r="BF25" i="8"/>
  <c r="BE17" i="8"/>
  <c r="D106" i="11"/>
  <c r="G106" i="10"/>
  <c r="G127" i="10" s="1"/>
  <c r="L24" i="10"/>
  <c r="L111" i="10"/>
  <c r="L39" i="10"/>
  <c r="L17" i="10"/>
  <c r="L110" i="10"/>
  <c r="L46" i="10"/>
  <c r="L339" i="10"/>
  <c r="L213" i="10"/>
  <c r="L381" i="10"/>
  <c r="BC17" i="8"/>
  <c r="L432" i="10"/>
  <c r="L415" i="10"/>
  <c r="L392" i="10"/>
  <c r="L369" i="10"/>
  <c r="L425" i="10"/>
  <c r="L433" i="10"/>
  <c r="L441" i="10"/>
  <c r="L410" i="10"/>
  <c r="L16" i="10"/>
  <c r="L43" i="10"/>
  <c r="L25" i="10"/>
  <c r="L42" i="10"/>
  <c r="L255" i="10"/>
  <c r="L428" i="10"/>
  <c r="L403" i="10"/>
  <c r="L384" i="10"/>
  <c r="L365" i="10"/>
  <c r="L427" i="10"/>
  <c r="L437" i="10"/>
  <c r="L408" i="10"/>
  <c r="L418" i="10"/>
  <c r="L385" i="10"/>
  <c r="L393" i="10"/>
  <c r="L362" i="10"/>
  <c r="L370" i="10"/>
  <c r="L378" i="10"/>
  <c r="L347" i="10"/>
  <c r="L355" i="10"/>
  <c r="L329" i="10"/>
  <c r="L335" i="10"/>
  <c r="L304" i="10"/>
  <c r="L312" i="10"/>
  <c r="L281" i="10"/>
  <c r="L289" i="10"/>
  <c r="L262" i="10"/>
  <c r="L270" i="10"/>
  <c r="L239" i="10"/>
  <c r="L247" i="10"/>
  <c r="L216" i="10"/>
  <c r="L224" i="10"/>
  <c r="L377" i="10"/>
  <c r="L346" i="10"/>
  <c r="L354" i="10"/>
  <c r="L323" i="10"/>
  <c r="L332" i="10"/>
  <c r="L301" i="10"/>
  <c r="L309" i="10"/>
  <c r="L278" i="10"/>
  <c r="L286" i="10"/>
  <c r="L292" i="10"/>
  <c r="L259" i="10"/>
  <c r="L267" i="10"/>
  <c r="L236" i="10"/>
  <c r="L244" i="10"/>
  <c r="L252" i="10"/>
  <c r="L221" i="10"/>
  <c r="L229" i="10"/>
  <c r="L198" i="10"/>
  <c r="L206" i="10"/>
  <c r="L173" i="10"/>
  <c r="L181" i="10"/>
  <c r="L89" i="10"/>
  <c r="L81" i="10"/>
  <c r="L73" i="10"/>
  <c r="L65" i="10"/>
  <c r="L57" i="10"/>
  <c r="L28" i="10"/>
  <c r="L29" i="10"/>
  <c r="L380" i="10"/>
  <c r="L436" i="10"/>
  <c r="L411" i="10"/>
  <c r="L361" i="10"/>
  <c r="L429" i="10"/>
  <c r="L404" i="10"/>
  <c r="L416" i="10"/>
  <c r="L387" i="10"/>
  <c r="L397" i="10"/>
  <c r="L368" i="10"/>
  <c r="L341" i="10"/>
  <c r="L351" i="10"/>
  <c r="L322" i="10"/>
  <c r="L331" i="10"/>
  <c r="L300" i="10"/>
  <c r="L310" i="10"/>
  <c r="L283" i="10"/>
  <c r="L291" i="10"/>
  <c r="L260" i="10"/>
  <c r="L272" i="10"/>
  <c r="L243" i="10"/>
  <c r="L214" i="10"/>
  <c r="L226" i="10"/>
  <c r="L342" i="10"/>
  <c r="L352" i="10"/>
  <c r="L326" i="10"/>
  <c r="L336" i="10"/>
  <c r="L307" i="10"/>
  <c r="L280" i="10"/>
  <c r="L257" i="10"/>
  <c r="L269" i="10"/>
  <c r="L240" i="10"/>
  <c r="L250" i="10"/>
  <c r="L223" i="10"/>
  <c r="L194" i="10"/>
  <c r="L204" i="10"/>
  <c r="L175" i="10"/>
  <c r="L185" i="10"/>
  <c r="L85" i="10"/>
  <c r="L75" i="10"/>
  <c r="L63" i="10"/>
  <c r="L126" i="10"/>
  <c r="L122" i="10"/>
  <c r="L120" i="10"/>
  <c r="L118" i="10"/>
  <c r="L186" i="10"/>
  <c r="L178" i="10"/>
  <c r="L209" i="10"/>
  <c r="L201" i="10"/>
  <c r="L193" i="10"/>
  <c r="L92" i="10"/>
  <c r="L84" i="10"/>
  <c r="L76" i="10"/>
  <c r="L68" i="10"/>
  <c r="L60" i="10"/>
  <c r="L125" i="10"/>
  <c r="L119" i="10"/>
  <c r="L143" i="10"/>
  <c r="L139" i="10"/>
  <c r="L129" i="10"/>
  <c r="L165" i="10"/>
  <c r="L161" i="10"/>
  <c r="L157" i="10"/>
  <c r="L151" i="10"/>
  <c r="L47" i="10"/>
  <c r="L360" i="10"/>
  <c r="L234" i="10"/>
  <c r="L192" i="10"/>
  <c r="L419" i="10"/>
  <c r="L373" i="10"/>
  <c r="L431" i="10"/>
  <c r="L406" i="10"/>
  <c r="L420" i="10"/>
  <c r="L389" i="10"/>
  <c r="L399" i="10"/>
  <c r="L372" i="10"/>
  <c r="L343" i="10"/>
  <c r="L353" i="10"/>
  <c r="L324" i="10"/>
  <c r="L333" i="10"/>
  <c r="L302" i="10"/>
  <c r="L314" i="10"/>
  <c r="L285" i="10"/>
  <c r="L293" i="10"/>
  <c r="L264" i="10"/>
  <c r="L235" i="10"/>
  <c r="L245" i="10"/>
  <c r="L218" i="10"/>
  <c r="L228" i="10"/>
  <c r="L344" i="10"/>
  <c r="L356" i="10"/>
  <c r="L328" i="10"/>
  <c r="L299" i="10"/>
  <c r="L311" i="10"/>
  <c r="L282" i="10"/>
  <c r="L290" i="10"/>
  <c r="L261" i="10"/>
  <c r="L271" i="10"/>
  <c r="L242" i="10"/>
  <c r="L215" i="10"/>
  <c r="L225" i="10"/>
  <c r="L196" i="10"/>
  <c r="L208" i="10"/>
  <c r="L177" i="10"/>
  <c r="L187" i="10"/>
  <c r="L93" i="10"/>
  <c r="L83" i="10"/>
  <c r="L71" i="10"/>
  <c r="L61" i="10"/>
  <c r="L116" i="10"/>
  <c r="L114" i="10"/>
  <c r="L112" i="10"/>
  <c r="L144" i="10"/>
  <c r="L142" i="10"/>
  <c r="L140" i="10"/>
  <c r="L138" i="10"/>
  <c r="L136" i="10"/>
  <c r="L134" i="10"/>
  <c r="L132" i="10"/>
  <c r="L130" i="10"/>
  <c r="L189" i="10"/>
  <c r="L184" i="10"/>
  <c r="L176" i="10"/>
  <c r="L207" i="10"/>
  <c r="L199" i="10"/>
  <c r="L90" i="10"/>
  <c r="L82" i="10"/>
  <c r="L74" i="10"/>
  <c r="L66" i="10"/>
  <c r="L58" i="10"/>
  <c r="L121" i="10"/>
  <c r="L115" i="10"/>
  <c r="L135" i="10"/>
  <c r="L167" i="10"/>
  <c r="L153" i="10"/>
  <c r="L33" i="10"/>
  <c r="L51" i="10"/>
  <c r="L38" i="10"/>
  <c r="L297" i="10"/>
  <c r="L171" i="10"/>
  <c r="L150" i="10"/>
  <c r="L388" i="10"/>
  <c r="L375" i="10"/>
  <c r="L435" i="10"/>
  <c r="BC25" i="8"/>
  <c r="L20" i="10"/>
  <c r="L396" i="10"/>
  <c r="L414" i="10"/>
  <c r="L395" i="10"/>
  <c r="L376" i="10"/>
  <c r="L320" i="10"/>
  <c r="L298" i="10"/>
  <c r="L279" i="10"/>
  <c r="L258" i="10"/>
  <c r="L241" i="10"/>
  <c r="L222" i="10"/>
  <c r="L350" i="10"/>
  <c r="L334" i="10"/>
  <c r="L315" i="10"/>
  <c r="L294" i="10"/>
  <c r="L238" i="10"/>
  <c r="L219" i="10"/>
  <c r="L202" i="10"/>
  <c r="L183" i="10"/>
  <c r="L91" i="10"/>
  <c r="L69" i="10"/>
  <c r="L147" i="10"/>
  <c r="L162" i="10"/>
  <c r="L154" i="10"/>
  <c r="L180" i="10"/>
  <c r="L203" i="10"/>
  <c r="L88" i="10"/>
  <c r="L72" i="10"/>
  <c r="L117" i="10"/>
  <c r="L113" i="10"/>
  <c r="L137" i="10"/>
  <c r="L133" i="10"/>
  <c r="L155" i="10"/>
  <c r="L31" i="10"/>
  <c r="L35" i="10"/>
  <c r="L364" i="10"/>
  <c r="L345" i="10"/>
  <c r="L325" i="10"/>
  <c r="L306" i="10"/>
  <c r="L287" i="10"/>
  <c r="L266" i="10"/>
  <c r="L249" i="10"/>
  <c r="L230" i="10"/>
  <c r="L319" i="10"/>
  <c r="L303" i="10"/>
  <c r="L284" i="10"/>
  <c r="L263" i="10"/>
  <c r="L246" i="10"/>
  <c r="L227" i="10"/>
  <c r="L210" i="10"/>
  <c r="L87" i="10"/>
  <c r="L67" i="10"/>
  <c r="L164" i="10"/>
  <c r="L156" i="10"/>
  <c r="L174" i="10"/>
  <c r="L197" i="10"/>
  <c r="L86" i="10"/>
  <c r="L70" i="10"/>
  <c r="L141" i="10"/>
  <c r="L146" i="10"/>
  <c r="L159" i="10"/>
  <c r="L21" i="10"/>
  <c r="L424" i="10"/>
  <c r="L439" i="10"/>
  <c r="L383" i="10"/>
  <c r="L366" i="10"/>
  <c r="L349" i="10"/>
  <c r="L327" i="10"/>
  <c r="L308" i="10"/>
  <c r="L268" i="10"/>
  <c r="L251" i="10"/>
  <c r="L340" i="10"/>
  <c r="L321" i="10"/>
  <c r="L305" i="10"/>
  <c r="L288" i="10"/>
  <c r="L265" i="10"/>
  <c r="L248" i="10"/>
  <c r="L231" i="10"/>
  <c r="L79" i="10"/>
  <c r="L59" i="10"/>
  <c r="L124" i="10"/>
  <c r="L166" i="10"/>
  <c r="L158" i="10"/>
  <c r="L188" i="10"/>
  <c r="L172" i="10"/>
  <c r="L195" i="10"/>
  <c r="L80" i="10"/>
  <c r="L64" i="10"/>
  <c r="L145" i="10"/>
  <c r="L407" i="10"/>
  <c r="L357" i="10"/>
  <c r="L237" i="10"/>
  <c r="L313" i="10"/>
  <c r="L200" i="10"/>
  <c r="L152" i="10"/>
  <c r="L94" i="10"/>
  <c r="L26" i="10"/>
  <c r="L109" i="10"/>
  <c r="L34" i="10"/>
  <c r="L41" i="10"/>
  <c r="L49" i="10"/>
  <c r="L19" i="10"/>
  <c r="L27" i="10"/>
  <c r="L40" i="10"/>
  <c r="L430" i="10"/>
  <c r="L405" i="10"/>
  <c r="L413" i="10"/>
  <c r="L382" i="10"/>
  <c r="L398" i="10"/>
  <c r="L15" i="10"/>
  <c r="L434" i="10"/>
  <c r="L390" i="10"/>
  <c r="L374" i="10"/>
  <c r="L256" i="10"/>
  <c r="L330" i="10"/>
  <c r="L217" i="10"/>
  <c r="L77" i="10"/>
  <c r="L160" i="10"/>
  <c r="L205" i="10"/>
  <c r="L131" i="10"/>
  <c r="L52" i="10"/>
  <c r="L394" i="10"/>
  <c r="L412" i="10"/>
  <c r="L220" i="10"/>
  <c r="L179" i="10"/>
  <c r="L78" i="10"/>
  <c r="L123" i="10"/>
  <c r="K54" i="10"/>
  <c r="L44" i="10"/>
  <c r="L359" i="10"/>
  <c r="L276" i="10"/>
  <c r="L22" i="10"/>
  <c r="L53" i="10"/>
  <c r="L45" i="10"/>
  <c r="L108" i="10"/>
  <c r="L402" i="10"/>
  <c r="L409" i="10"/>
  <c r="L367" i="10"/>
  <c r="L50" i="10"/>
  <c r="L391" i="10"/>
  <c r="L277" i="10"/>
  <c r="L348" i="10"/>
  <c r="L273" i="10"/>
  <c r="L168" i="10"/>
  <c r="L182" i="10"/>
  <c r="L62" i="10"/>
  <c r="L163" i="10"/>
  <c r="L32" i="10"/>
  <c r="L30" i="10"/>
  <c r="L37" i="10"/>
  <c r="L23" i="10"/>
  <c r="L48" i="10"/>
  <c r="L426" i="10"/>
  <c r="L417" i="10"/>
  <c r="BK19" i="8"/>
  <c r="L36" i="10"/>
  <c r="L318" i="10"/>
  <c r="L371" i="10"/>
  <c r="L95" i="10"/>
  <c r="BI25" i="8"/>
  <c r="BI17" i="8"/>
  <c r="BG25" i="8"/>
  <c r="BG17" i="8"/>
  <c r="AA462" i="10" l="1"/>
  <c r="AB457" i="10"/>
  <c r="G41" i="8"/>
  <c r="W38" i="8"/>
  <c r="W41" i="8" s="1"/>
  <c r="BK25" i="8"/>
  <c r="L97" i="10"/>
  <c r="L96" i="10" s="1"/>
  <c r="C102" i="11"/>
  <c r="C101" i="11"/>
  <c r="L386" i="10"/>
  <c r="L379" i="10" s="1"/>
  <c r="L191" i="10"/>
  <c r="L190" i="10" s="1"/>
  <c r="L338" i="10"/>
  <c r="L337" i="10" s="1"/>
  <c r="L107" i="10"/>
  <c r="L106" i="10" s="1"/>
  <c r="L105" i="10" s="1"/>
  <c r="L149" i="10"/>
  <c r="L148" i="10" s="1"/>
  <c r="L401" i="10"/>
  <c r="L400" i="10" s="1"/>
  <c r="L212" i="10"/>
  <c r="L211" i="10" s="1"/>
  <c r="L233" i="10"/>
  <c r="L232" i="10" s="1"/>
  <c r="L54" i="10"/>
  <c r="K13" i="10"/>
  <c r="K12" i="10" s="1"/>
  <c r="L450" i="10"/>
  <c r="L56" i="10"/>
  <c r="BC16" i="8"/>
  <c r="L170" i="10"/>
  <c r="L169" i="10" s="1"/>
  <c r="H13" i="10"/>
  <c r="L363" i="10"/>
  <c r="L358" i="10" s="1"/>
  <c r="L296" i="10"/>
  <c r="L295" i="10" s="1"/>
  <c r="L128" i="10"/>
  <c r="L127" i="10" s="1"/>
  <c r="L254" i="10"/>
  <c r="L253" i="10" s="1"/>
  <c r="G337" i="10"/>
  <c r="D334" i="11" s="1"/>
  <c r="G316" i="10"/>
  <c r="D313" i="11" s="1"/>
  <c r="G295" i="10"/>
  <c r="D292" i="11" s="1"/>
  <c r="G421" i="10"/>
  <c r="D418" i="11" s="1"/>
  <c r="G274" i="10"/>
  <c r="D271" i="11" s="1"/>
  <c r="G358" i="10"/>
  <c r="D355" i="11" s="1"/>
  <c r="G190" i="10"/>
  <c r="D187" i="11" s="1"/>
  <c r="G400" i="10"/>
  <c r="D397" i="11" s="1"/>
  <c r="D103" i="11"/>
  <c r="G232" i="10"/>
  <c r="D229" i="11" s="1"/>
  <c r="G211" i="10"/>
  <c r="D208" i="11" s="1"/>
  <c r="G253" i="10"/>
  <c r="D250" i="11" s="1"/>
  <c r="G169" i="10"/>
  <c r="D166" i="11" s="1"/>
  <c r="G148" i="10"/>
  <c r="D145" i="11" s="1"/>
  <c r="G105" i="10"/>
  <c r="G104" i="10" s="1"/>
  <c r="D124" i="11"/>
  <c r="G379" i="10"/>
  <c r="D376" i="11" s="1"/>
  <c r="L317" i="10"/>
  <c r="L316" i="10" s="1"/>
  <c r="L422" i="10"/>
  <c r="L421" i="10" s="1"/>
  <c r="L275" i="10"/>
  <c r="L274" i="10" s="1"/>
  <c r="L104" i="10" l="1"/>
  <c r="O102" i="11"/>
  <c r="F103" i="10"/>
  <c r="F457" i="10" s="1"/>
  <c r="O101" i="11"/>
  <c r="O447" i="11"/>
  <c r="O439" i="11"/>
  <c r="H12" i="10"/>
  <c r="L13" i="10"/>
  <c r="L55" i="10"/>
  <c r="G55" i="10"/>
  <c r="C52" i="11"/>
  <c r="D102" i="11"/>
  <c r="H457" i="10" l="1"/>
  <c r="G103" i="10"/>
  <c r="C100" i="11"/>
  <c r="O100" i="11" s="1"/>
  <c r="C454" i="11"/>
  <c r="L12" i="10"/>
  <c r="C9" i="11"/>
  <c r="D101" i="11"/>
  <c r="G12" i="10"/>
  <c r="D52" i="11"/>
  <c r="O9" i="11" l="1"/>
  <c r="O10" i="11"/>
  <c r="D100" i="11"/>
  <c r="L103" i="10"/>
  <c r="L457" i="10" s="1"/>
  <c r="O52" i="11"/>
  <c r="D9" i="11"/>
  <c r="G457" i="10"/>
  <c r="D454" i="11" s="1"/>
</calcChain>
</file>

<file path=xl/comments1.xml><?xml version="1.0" encoding="utf-8"?>
<comments xmlns="http://schemas.openxmlformats.org/spreadsheetml/2006/main">
  <authors>
    <author>alla</author>
  </authors>
  <commentList>
    <comment ref="B2" authorId="0" shapeId="0">
      <text>
        <r>
          <rPr>
            <b/>
            <sz val="16"/>
            <color indexed="81"/>
            <rFont val="Tahoma"/>
            <family val="2"/>
            <charset val="204"/>
          </rPr>
          <t>форма навчання: денна-</t>
        </r>
        <r>
          <rPr>
            <sz val="16"/>
            <color indexed="81"/>
            <rFont val="Tahoma"/>
            <family val="2"/>
            <charset val="204"/>
          </rPr>
          <t>не вказується</t>
        </r>
        <r>
          <rPr>
            <b/>
            <sz val="16"/>
            <color indexed="81"/>
            <rFont val="Tahoma"/>
            <family val="2"/>
            <charset val="204"/>
          </rPr>
          <t>, з-</t>
        </r>
        <r>
          <rPr>
            <sz val="16"/>
            <color indexed="81"/>
            <rFont val="Tahoma"/>
            <family val="2"/>
            <charset val="204"/>
          </rPr>
          <t>заочна</t>
        </r>
        <r>
          <rPr>
            <b/>
            <sz val="16"/>
            <color indexed="81"/>
            <rFont val="Tahoma"/>
            <family val="2"/>
            <charset val="204"/>
          </rPr>
          <t>, с-</t>
        </r>
        <r>
          <rPr>
            <sz val="16"/>
            <color indexed="81"/>
            <rFont val="Tahoma"/>
            <family val="2"/>
            <charset val="204"/>
          </rPr>
          <t>скорочена</t>
        </r>
        <r>
          <rPr>
            <b/>
            <sz val="16"/>
            <color indexed="81"/>
            <rFont val="Tahoma"/>
            <family val="2"/>
            <charset val="204"/>
          </rPr>
          <t xml:space="preserve">;д- </t>
        </r>
        <r>
          <rPr>
            <sz val="16"/>
            <color indexed="81"/>
            <rFont val="Tahoma"/>
            <family val="2"/>
            <charset val="204"/>
          </rPr>
          <t xml:space="preserve">дистанційна; </t>
        </r>
        <r>
          <rPr>
            <b/>
            <sz val="16"/>
            <color indexed="81"/>
            <rFont val="Tahoma"/>
            <family val="2"/>
            <charset val="204"/>
          </rPr>
          <t>і</t>
        </r>
        <r>
          <rPr>
            <sz val="16"/>
            <color indexed="81"/>
            <rFont val="Tahoma"/>
            <family val="2"/>
            <charset val="204"/>
          </rPr>
          <t xml:space="preserve">-іноземці; </t>
        </r>
        <r>
          <rPr>
            <b/>
            <sz val="16"/>
            <color indexed="81"/>
            <rFont val="Tahoma"/>
            <family val="2"/>
            <charset val="204"/>
          </rPr>
          <t>d</t>
        </r>
        <r>
          <rPr>
            <sz val="16"/>
            <color indexed="81"/>
            <rFont val="Tahoma"/>
            <family val="2"/>
            <charset val="204"/>
          </rPr>
          <t>-додатковий прийом; скорочена назва мови викладання (.</t>
        </r>
        <r>
          <rPr>
            <b/>
            <sz val="16"/>
            <color indexed="81"/>
            <rFont val="Tahoma"/>
            <family val="2"/>
            <charset val="204"/>
          </rPr>
          <t>е</t>
        </r>
        <r>
          <rPr>
            <sz val="16"/>
            <color indexed="81"/>
            <rFont val="Tahoma"/>
            <family val="2"/>
            <charset val="204"/>
          </rPr>
          <t xml:space="preserve"> – англійська мова, .</t>
        </r>
        <r>
          <rPr>
            <b/>
            <sz val="16"/>
            <color indexed="81"/>
            <rFont val="Tahoma"/>
            <family val="2"/>
            <charset val="204"/>
          </rPr>
          <t>f</t>
        </r>
        <r>
          <rPr>
            <sz val="16"/>
            <color indexed="81"/>
            <rFont val="Tahoma"/>
            <family val="2"/>
            <charset val="204"/>
          </rPr>
          <t xml:space="preserve"> – французький мова)</t>
        </r>
      </text>
    </comment>
  </commentList>
</comments>
</file>

<file path=xl/sharedStrings.xml><?xml version="1.0" encoding="utf-8"?>
<sst xmlns="http://schemas.openxmlformats.org/spreadsheetml/2006/main" count="1763" uniqueCount="1149">
  <si>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</si>
  <si>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</si>
  <si>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</si>
  <si>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</si>
  <si>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</si>
  <si>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</si>
  <si>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</si>
  <si>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</si>
  <si>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</si>
  <si>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</si>
  <si>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</si>
  <si>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</si>
  <si>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</si>
  <si>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</si>
  <si>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</si>
  <si>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</si>
  <si>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</si>
  <si>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</si>
  <si>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</si>
  <si>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</si>
  <si>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</si>
  <si>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</si>
  <si>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</si>
  <si>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</si>
  <si>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</si>
  <si>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</si>
  <si>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</si>
  <si>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</si>
  <si>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</si>
  <si>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</si>
  <si>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</si>
  <si>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</si>
  <si>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</si>
  <si>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</si>
  <si>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</si>
  <si>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</si>
  <si>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</si>
  <si>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</si>
  <si>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</si>
  <si>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</si>
  <si>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</si>
  <si>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</si>
  <si>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</si>
  <si>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</si>
  <si>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</si>
  <si>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</si>
  <si>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</si>
  <si>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</si>
  <si>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</si>
  <si>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</si>
  <si>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</si>
  <si>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</si>
  <si>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</si>
  <si>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</si>
  <si>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</si>
  <si>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</si>
  <si>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</si>
  <si>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</si>
  <si>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</si>
  <si>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</si>
  <si>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</si>
  <si>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</si>
  <si>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</si>
  <si>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</si>
  <si>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</si>
  <si>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</si>
  <si>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</si>
  <si>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</si>
  <si>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</si>
  <si>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</si>
  <si>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</si>
  <si>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</si>
  <si>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</si>
  <si>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</si>
  <si>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</si>
  <si>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</si>
  <si>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</si>
  <si>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</si>
  <si>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</si>
  <si>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</si>
  <si>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</si>
  <si>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</si>
  <si>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</si>
  <si>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</si>
  <si>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</si>
  <si>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</si>
  <si>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</si>
  <si>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</si>
  <si>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</si>
  <si>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</si>
  <si>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</si>
  <si>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</si>
  <si>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</si>
  <si>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</si>
  <si>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</si>
  <si>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</si>
  <si>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</si>
  <si>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</si>
  <si>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</si>
  <si>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</si>
  <si>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</si>
  <si>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</si>
  <si>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</si>
  <si>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</si>
  <si>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</si>
  <si>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</si>
  <si>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</si>
  <si>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</si>
  <si>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</si>
  <si>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</si>
  <si>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</si>
  <si>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</si>
  <si>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</si>
  <si>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</si>
  <si>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</si>
  <si>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</si>
  <si>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</si>
  <si>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</si>
  <si>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</si>
  <si>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</si>
  <si>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Факультет комп'ютерних наук і програмної інженерії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</si>
  <si>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</si>
  <si>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</si>
  <si>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</si>
  <si>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</si>
  <si>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</si>
  <si>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</si>
  <si>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</si>
  <si>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113 – Прикладна математика</t>
  </si>
  <si>
    <t>Інтелектуальний аналіз даних</t>
  </si>
  <si>
    <t>КН-118</t>
  </si>
  <si>
    <t>КН-Н118</t>
  </si>
  <si>
    <t>121 – Інженерія програмного забезпечення</t>
  </si>
  <si>
    <t>Інженерія програмного забезпечення</t>
  </si>
  <si>
    <t>КН-218</t>
  </si>
  <si>
    <t>КН-М218</t>
  </si>
  <si>
    <t>КН-Н218</t>
  </si>
  <si>
    <t>122 – Комп’ютерні науки</t>
  </si>
  <si>
    <t>Комп’ютерні науки</t>
  </si>
  <si>
    <t>КН-318</t>
  </si>
  <si>
    <t>КН-М318</t>
  </si>
  <si>
    <t>Комп’ютерні науки та інтелектуальні системи</t>
  </si>
  <si>
    <t>КН-418</t>
  </si>
  <si>
    <t>КН-М418</t>
  </si>
  <si>
    <t>Управління проектами у сфері інформаційних технологій</t>
  </si>
  <si>
    <t>КН-М519</t>
  </si>
  <si>
    <t>124 – Системний аналіз</t>
  </si>
  <si>
    <t>Системний аналіз і управління</t>
  </si>
  <si>
    <t>КН-618</t>
  </si>
  <si>
    <t>КН-М618</t>
  </si>
  <si>
    <t>126 – Інформаційні системи та технології</t>
  </si>
  <si>
    <t>Програне забезпечення інформаційних систем</t>
  </si>
  <si>
    <t>КН-718</t>
  </si>
  <si>
    <t>КН-М718</t>
  </si>
  <si>
    <t>КН-Н718</t>
  </si>
  <si>
    <t>186 – Видавництво та поліграфія</t>
  </si>
  <si>
    <t>Інформаційні технології в медіаіндустрії</t>
  </si>
  <si>
    <t>КН-818</t>
  </si>
  <si>
    <t>Факультет комп'ютерних та інформаційних технологій.</t>
  </si>
  <si>
    <t>123 – Комп'ютерна інженерія</t>
  </si>
  <si>
    <t>Сучасне програмування, мобільні пристрої та комп'ютерні ігри</t>
  </si>
  <si>
    <t>КІТ-118</t>
  </si>
  <si>
    <t>КІТ-М118</t>
  </si>
  <si>
    <t>КІТ-Н118</t>
  </si>
  <si>
    <t>Прикладна комп'ютерна інженерія</t>
  </si>
  <si>
    <t>КІТ-218</t>
  </si>
  <si>
    <t>КІТ-М218</t>
  </si>
  <si>
    <t>КІТ-Н218</t>
  </si>
  <si>
    <t>125 – Кібербезпека</t>
  </si>
  <si>
    <t>КІТ-318</t>
  </si>
  <si>
    <t>151 – Автоматизація та комп'ютерно-інтегровані технології</t>
  </si>
  <si>
    <t>Автоматизація та комп'ютерно-інтегровані технології</t>
  </si>
  <si>
    <t>КІТ-418</t>
  </si>
  <si>
    <t>КІТ-М418</t>
  </si>
  <si>
    <t>152 – Метрологія та інформаційно-вимірювальна техніка</t>
  </si>
  <si>
    <t>Метрологія та інформаційно-вимірювальна техніка</t>
  </si>
  <si>
    <t>КІТ-518</t>
  </si>
  <si>
    <t>КІТ-М518</t>
  </si>
  <si>
    <t>КІТ-Н518</t>
  </si>
  <si>
    <t>172 – Телекомунікації та радіотехніка</t>
  </si>
  <si>
    <t>Телекомунікації та радіотехніка</t>
  </si>
  <si>
    <t>КІТ-618</t>
  </si>
  <si>
    <t>КІТ-М618</t>
  </si>
  <si>
    <t>122-Комп'ютерні науки</t>
  </si>
  <si>
    <t>Системи штучного інтелекту</t>
  </si>
  <si>
    <t>КІТ-М718</t>
  </si>
  <si>
    <t>Навчально-науковий інститут хімічних технологій та інженерії.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</si>
  <si>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</si>
  <si>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</si>
  <si>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</si>
  <si>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</si>
  <si>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</si>
  <si>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</si>
  <si>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</si>
  <si>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</si>
  <si>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</si>
  <si>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</si>
  <si>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</si>
  <si>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</si>
  <si>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</si>
  <si>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</si>
  <si>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</si>
  <si>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</si>
  <si>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</si>
  <si>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</si>
  <si>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</si>
  <si>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</si>
  <si>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</si>
  <si>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</si>
  <si>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</si>
  <si>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</si>
  <si>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</si>
  <si>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</si>
  <si>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</si>
  <si>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</si>
  <si>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Навчально-науковий інженерно-фізичний інститут.</t>
  </si>
  <si>
    <t>Комп'ютерне та математичне моделювання</t>
  </si>
  <si>
    <t>І-118</t>
  </si>
  <si>
    <t>І-М118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</si>
  <si>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</si>
  <si>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</si>
  <si>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</si>
  <si>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</si>
  <si>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</si>
  <si>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</si>
  <si>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</si>
  <si>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</si>
  <si>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</si>
  <si>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</si>
  <si>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</si>
  <si>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</si>
  <si>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Навчально-науковий інститут енергетики, електроніки та електромеханіки.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</si>
  <si>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</si>
  <si>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</si>
  <si>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</si>
  <si>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</si>
  <si>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</si>
  <si>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</si>
  <si>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</si>
  <si>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</si>
  <si>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</si>
  <si>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</si>
  <si>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</si>
  <si>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</si>
  <si>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</si>
  <si>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</si>
  <si>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</si>
  <si>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</si>
  <si>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</si>
  <si>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</si>
  <si>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</si>
  <si>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</si>
  <si>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</si>
  <si>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</si>
  <si>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</si>
  <si>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</si>
  <si>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</si>
  <si>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</si>
  <si>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</si>
  <si>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</si>
  <si>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</si>
  <si>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</si>
  <si>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</si>
  <si>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</si>
  <si>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Навчально-науковий інститут механічної інженерії і транспорту.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</si>
  <si>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</si>
  <si>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</si>
  <si>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</si>
  <si>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</si>
  <si>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</si>
  <si>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</si>
  <si>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</si>
  <si>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</si>
  <si>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</si>
  <si>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</si>
  <si>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</si>
  <si>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</si>
  <si>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</si>
  <si>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</si>
  <si>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</si>
  <si>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</si>
  <si>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</si>
  <si>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</si>
  <si>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</si>
  <si>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</si>
  <si>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</si>
  <si>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</si>
  <si>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</si>
  <si>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</si>
  <si>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</si>
  <si>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</si>
  <si>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</si>
  <si>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</si>
  <si>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</si>
  <si>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</si>
  <si>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</si>
  <si>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</si>
  <si>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</si>
  <si>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</si>
  <si>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Факультет соціально-гуманітарних технологій.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</si>
  <si>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</si>
  <si>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</si>
  <si>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</si>
  <si>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</si>
  <si>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</si>
  <si>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</si>
  <si>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</si>
  <si>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</si>
  <si>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</si>
  <si>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</si>
  <si>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</si>
  <si>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</si>
  <si>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</si>
  <si>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</si>
  <si>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</si>
  <si>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</si>
  <si>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</si>
  <si>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</si>
  <si>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</si>
  <si>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</si>
  <si>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</si>
  <si>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</si>
  <si>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</si>
  <si>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</si>
  <si>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Навчально-науковий інститут економіки, менеджменту і міжнародного бізнесу.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</si>
  <si>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</si>
  <si>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</si>
  <si>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</si>
  <si>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</si>
  <si>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</si>
  <si>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</si>
  <si>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</si>
  <si>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</si>
  <si>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</si>
  <si>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</si>
  <si>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</si>
  <si>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</si>
  <si>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</si>
  <si>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</si>
  <si>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</si>
  <si>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</si>
  <si>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</si>
  <si>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</si>
  <si>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</si>
  <si>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</si>
  <si>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</si>
  <si>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</si>
  <si>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</si>
  <si>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</si>
  <si>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</si>
  <si>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</si>
  <si>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</si>
  <si>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</si>
  <si>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</si>
  <si>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</si>
  <si>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</si>
  <si>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</si>
  <si>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</si>
  <si>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</si>
  <si>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</si>
  <si>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</si>
  <si>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</si>
  <si>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</si>
  <si>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</si>
  <si>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 xml:space="preserve">Форма навчання та інше </t>
  </si>
  <si>
    <t>з</t>
  </si>
  <si>
    <t>Шифр інституту (факультету)</t>
  </si>
  <si>
    <t>Скорочена назва інституту (факультету)</t>
  </si>
  <si>
    <t>Номер освітньої програми</t>
  </si>
  <si>
    <t>Шифр галузі знань</t>
  </si>
  <si>
    <t>Назва галузі</t>
  </si>
  <si>
    <t>Шифр спеціальністі</t>
  </si>
  <si>
    <t>Назва спеціальністі</t>
  </si>
  <si>
    <t>Рівень вищої освіти: </t>
  </si>
  <si>
    <t>першого (бакалаврського) рівня</t>
  </si>
  <si>
    <t>Кваліфікація:</t>
  </si>
  <si>
    <t>Рік (останні 2 цифри)</t>
  </si>
  <si>
    <t>24</t>
  </si>
  <si>
    <t>Відповідальний за інформацію, телефон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</si>
  <si>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</si>
  <si>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</si>
  <si>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</si>
  <si>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освітньо-професійна програма</t>
  </si>
  <si>
    <t>ЗАТВЕРДЖУЮ</t>
  </si>
  <si>
    <t>Ректор НТУ "ХПІ"</t>
  </si>
  <si>
    <t xml:space="preserve">підготовки </t>
  </si>
  <si>
    <t>з галузі знань</t>
  </si>
  <si>
    <t>(рівень вищої освіти)</t>
  </si>
  <si>
    <t>(шифр і назва галузі знань)</t>
  </si>
  <si>
    <t>_______________________________________</t>
  </si>
  <si>
    <t>Євген СОКОЛ</t>
  </si>
  <si>
    <t>за спеціальністю</t>
  </si>
  <si>
    <t>-</t>
  </si>
  <si>
    <t xml:space="preserve">Кваліфікація  </t>
  </si>
  <si>
    <t>Строк навчання</t>
  </si>
  <si>
    <t>3 роки 10 місяців</t>
  </si>
  <si>
    <t>на основі</t>
  </si>
  <si>
    <t>повної середньої освіти</t>
  </si>
  <si>
    <t xml:space="preserve">Форма навчання </t>
  </si>
  <si>
    <t>Заочна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</si>
  <si>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</si>
  <si>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</si>
  <si>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</si>
  <si>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</si>
  <si>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</si>
  <si>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</si>
  <si>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</si>
  <si>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</si>
  <si>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</si>
  <si>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</si>
  <si>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</si>
  <si>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</si>
  <si>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</si>
  <si>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</si>
  <si>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</si>
  <si>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</si>
  <si>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I</t>
  </si>
  <si>
    <t>Н</t>
  </si>
  <si>
    <t>Х</t>
  </si>
  <si>
    <t>К</t>
  </si>
  <si>
    <t>С</t>
  </si>
  <si>
    <t>В</t>
  </si>
  <si>
    <t>Х Самостійна робота</t>
  </si>
  <si>
    <t>II</t>
  </si>
  <si>
    <t>С сесія</t>
  </si>
  <si>
    <t>III</t>
  </si>
  <si>
    <t>П</t>
  </si>
  <si>
    <t>П практика</t>
  </si>
  <si>
    <t>IV</t>
  </si>
  <si>
    <t>Д</t>
  </si>
  <si>
    <t>А</t>
  </si>
  <si>
    <t>Д диплом.проект</t>
  </si>
  <si>
    <t>К каникули</t>
  </si>
  <si>
    <t>А атестація</t>
  </si>
  <si>
    <t>Позначення:</t>
  </si>
  <si>
    <t>Настановна сесія</t>
  </si>
  <si>
    <t>Практика</t>
  </si>
  <si>
    <t xml:space="preserve"> </t>
  </si>
  <si>
    <t>Захист кваліфікаційної роботи</t>
  </si>
  <si>
    <t>Вільний час студента</t>
  </si>
  <si>
    <t>Всього</t>
  </si>
  <si>
    <t>Самостійна робота</t>
  </si>
  <si>
    <t>З</t>
  </si>
  <si>
    <t>Термін здачі звіту з практики</t>
  </si>
  <si>
    <t>Є</t>
  </si>
  <si>
    <t>Єдиний державний кваліфікаційний іспит</t>
  </si>
  <si>
    <t>Лабораторно-екзаменаційна сесія</t>
  </si>
  <si>
    <t>Підготовка кваліфікаційної роботи та/або іспиту</t>
  </si>
  <si>
    <t>І</t>
  </si>
  <si>
    <t>Атестаційний іспит</t>
  </si>
  <si>
    <t>Термін здачі контрольних робіт</t>
  </si>
  <si>
    <t>ІІ. Зведені бюджети часу (у тижнях)</t>
  </si>
  <si>
    <t>III. Практика</t>
  </si>
  <si>
    <t>IV. Атестація</t>
  </si>
  <si>
    <t>Cамостійна робота</t>
  </si>
  <si>
    <t>Екзамен.та настанов. сесія</t>
  </si>
  <si>
    <t>Атестація</t>
  </si>
  <si>
    <t>Вид практики</t>
  </si>
  <si>
    <t>Тривалість      (у тижнях)</t>
  </si>
  <si>
    <t>Семестр</t>
  </si>
  <si>
    <t>Заходи</t>
  </si>
  <si>
    <t>Кількість кредитів ECTS</t>
  </si>
  <si>
    <t>практика</t>
  </si>
  <si>
    <t>Переддипломна</t>
  </si>
  <si>
    <t>Разом</t>
  </si>
  <si>
    <t xml:space="preserve">V. ПЛАН НАВЧАЛЬНОГО ПРОЦЕСУ </t>
  </si>
  <si>
    <t>Шифр за ОПП</t>
  </si>
  <si>
    <t>Назва освітнього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</si>
  <si>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</si>
  <si>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</si>
  <si>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</si>
  <si>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</si>
  <si>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</si>
  <si>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</si>
  <si>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</si>
  <si>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</si>
  <si>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</si>
  <si>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І курс</t>
  </si>
  <si>
    <t>ІІ курс</t>
  </si>
  <si>
    <t>ІІІ курс</t>
  </si>
  <si>
    <t>IV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</si>
  <si>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</si>
  <si>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</si>
  <si>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</si>
  <si>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</si>
  <si>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</si>
  <si>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</si>
  <si>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</si>
  <si>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</si>
  <si>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</si>
  <si>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</si>
  <si>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</si>
  <si>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</si>
  <si>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Історія та культура України</t>
  </si>
  <si>
    <t>ЗП 2</t>
  </si>
  <si>
    <t>Українська мова (професійного спрямування)</t>
  </si>
  <si>
    <t>ЗП 3</t>
  </si>
  <si>
    <t>Іноземна мова</t>
  </si>
  <si>
    <t>ЗП 4</t>
  </si>
  <si>
    <t>ЗП 5</t>
  </si>
  <si>
    <t>Правознавство</t>
  </si>
  <si>
    <t>ЗП 6</t>
  </si>
  <si>
    <t>ЗП 7</t>
  </si>
  <si>
    <t>ЗП 8</t>
  </si>
  <si>
    <t>ЗП 9</t>
  </si>
  <si>
    <t>ЗП 10</t>
  </si>
  <si>
    <t>ЗП 11</t>
  </si>
  <si>
    <t>ЗП 12</t>
  </si>
  <si>
    <t>ЗП 13</t>
  </si>
  <si>
    <t>ЗП 14</t>
  </si>
  <si>
    <t>ЗП 15</t>
  </si>
  <si>
    <t>ЗП 16</t>
  </si>
  <si>
    <t>ЗП 17</t>
  </si>
  <si>
    <t>ЗП 18</t>
  </si>
  <si>
    <t>ЗП 19</t>
  </si>
  <si>
    <t>ЗП 20</t>
  </si>
  <si>
    <t>ЗП 21</t>
  </si>
  <si>
    <t>ЗП 22</t>
  </si>
  <si>
    <t>ЗП 23</t>
  </si>
  <si>
    <t>ЗП 24</t>
  </si>
  <si>
    <t>ЗП 25</t>
  </si>
  <si>
    <t>ЗП 26</t>
  </si>
  <si>
    <t>ЗП 27</t>
  </si>
  <si>
    <t>ЗП 28</t>
  </si>
  <si>
    <t>ЗП 29</t>
  </si>
  <si>
    <t>ЗП 30</t>
  </si>
  <si>
    <t>ЗП 31</t>
  </si>
  <si>
    <t>ЗП 32</t>
  </si>
  <si>
    <t>ЗП 33</t>
  </si>
  <si>
    <t>ЗП 34</t>
  </si>
  <si>
    <t>ЗП 35</t>
  </si>
  <si>
    <t>ЗП 36</t>
  </si>
  <si>
    <t>ЗП 37</t>
  </si>
  <si>
    <t>ЗП 38</t>
  </si>
  <si>
    <t>ЗП 39</t>
  </si>
  <si>
    <t>ЗП 40</t>
  </si>
  <si>
    <t>1 - 6</t>
  </si>
  <si>
    <t>1.2</t>
  </si>
  <si>
    <t>Спеціальна (фахова) підготовка</t>
  </si>
  <si>
    <t>СП 1</t>
  </si>
  <si>
    <t>СП 2</t>
  </si>
  <si>
    <t>СП 3</t>
  </si>
  <si>
    <t>СП 4</t>
  </si>
  <si>
    <t>СП 5</t>
  </si>
  <si>
    <t>СП 6</t>
  </si>
  <si>
    <t>СП 7</t>
  </si>
  <si>
    <t>СП 8</t>
  </si>
  <si>
    <t>СП 9</t>
  </si>
  <si>
    <t>СП 10</t>
  </si>
  <si>
    <t>СП 11</t>
  </si>
  <si>
    <t>СП 12</t>
  </si>
  <si>
    <t>СП 13</t>
  </si>
  <si>
    <t>СП 14</t>
  </si>
  <si>
    <t>СП 15</t>
  </si>
  <si>
    <t>СП 16</t>
  </si>
  <si>
    <t>СП 17</t>
  </si>
  <si>
    <t>СП 18</t>
  </si>
  <si>
    <t>СП 19</t>
  </si>
  <si>
    <t>СП 20</t>
  </si>
  <si>
    <t>СП 21</t>
  </si>
  <si>
    <t>СП 22</t>
  </si>
  <si>
    <t>СП 23</t>
  </si>
  <si>
    <t>СП 24</t>
  </si>
  <si>
    <t>СП 25</t>
  </si>
  <si>
    <t>СП 26</t>
  </si>
  <si>
    <t>СП 27</t>
  </si>
  <si>
    <t>СП 28</t>
  </si>
  <si>
    <t>СП 29</t>
  </si>
  <si>
    <t>СП 30</t>
  </si>
  <si>
    <t>СП 31</t>
  </si>
  <si>
    <t>СП 32</t>
  </si>
  <si>
    <t>СП 33</t>
  </si>
  <si>
    <t>СП 34</t>
  </si>
  <si>
    <t>СП 35</t>
  </si>
  <si>
    <t>СП 36</t>
  </si>
  <si>
    <t>СП 37</t>
  </si>
  <si>
    <t>СП 38</t>
  </si>
  <si>
    <t>СП 39</t>
  </si>
  <si>
    <t>СП 40</t>
  </si>
  <si>
    <t>Практична підготовка</t>
  </si>
  <si>
    <t>ПП 1</t>
  </si>
  <si>
    <t>ПП 2</t>
  </si>
  <si>
    <t>ПП 3</t>
  </si>
  <si>
    <t>ПП 4</t>
  </si>
  <si>
    <t>ПП 5</t>
  </si>
  <si>
    <t>Виробнича практика*</t>
  </si>
  <si>
    <t>ПП 6</t>
  </si>
  <si>
    <t>Переддипломна практика*</t>
  </si>
  <si>
    <t>Вибіркові освітні компоненти</t>
  </si>
  <si>
    <t>4.1</t>
  </si>
  <si>
    <t>Професійна підготовка</t>
  </si>
  <si>
    <t>4.1.1</t>
  </si>
  <si>
    <t>ВП1.1</t>
  </si>
  <si>
    <t>ВП1.2</t>
  </si>
  <si>
    <t>ВП1.3</t>
  </si>
  <si>
    <t>ВП1.4</t>
  </si>
  <si>
    <t>ВП1.5</t>
  </si>
  <si>
    <t>ВП1.6</t>
  </si>
  <si>
    <t>ВП1.7</t>
  </si>
  <si>
    <t>ВП1.8</t>
  </si>
  <si>
    <t>ВП1.9</t>
  </si>
  <si>
    <t>ВП1.10</t>
  </si>
  <si>
    <t>ВП1.11</t>
  </si>
  <si>
    <t>ВП1.12</t>
  </si>
  <si>
    <t>ВП1.13</t>
  </si>
  <si>
    <t>ВП1.14</t>
  </si>
  <si>
    <t>ВП1.15</t>
  </si>
  <si>
    <t>ВП1.16</t>
  </si>
  <si>
    <t>ВП1.17</t>
  </si>
  <si>
    <t>ВП1.18</t>
  </si>
  <si>
    <t>ВП1.19</t>
  </si>
  <si>
    <t>ВП1.20</t>
  </si>
  <si>
    <t>4.1.2</t>
  </si>
  <si>
    <t>ВП2.1</t>
  </si>
  <si>
    <t>ВП2.2</t>
  </si>
  <si>
    <t>ВП2.3</t>
  </si>
  <si>
    <t>ВП2.4</t>
  </si>
  <si>
    <t>ВП2.5</t>
  </si>
  <si>
    <t>ВП2.6</t>
  </si>
  <si>
    <t>ВП2.7</t>
  </si>
  <si>
    <t>ВП2.8</t>
  </si>
  <si>
    <t>ВП2.9</t>
  </si>
  <si>
    <t>ВП2.10</t>
  </si>
  <si>
    <t>ВП2.11</t>
  </si>
  <si>
    <t>ВП2.12</t>
  </si>
  <si>
    <t>ВП2.13</t>
  </si>
  <si>
    <t>ВП2.14</t>
  </si>
  <si>
    <t>ВП2.15</t>
  </si>
  <si>
    <t>ВП2.16</t>
  </si>
  <si>
    <t>ВП2.17</t>
  </si>
  <si>
    <t>ВП2.18</t>
  </si>
  <si>
    <t>ВП2.19</t>
  </si>
  <si>
    <t>ВП2.20</t>
  </si>
  <si>
    <t>Профільований пакет  освітніх компонентів 03 "Назва пакету"</t>
  </si>
  <si>
    <t>ВП3.1</t>
  </si>
  <si>
    <t>ВП3.2</t>
  </si>
  <si>
    <t>ВП3.3</t>
  </si>
  <si>
    <t>ВП3.4</t>
  </si>
  <si>
    <t>ВП3.5</t>
  </si>
  <si>
    <t>ВП3.6</t>
  </si>
  <si>
    <t>ВП3.7</t>
  </si>
  <si>
    <t>ВП3.8</t>
  </si>
  <si>
    <t>ВП3.9</t>
  </si>
  <si>
    <t>ВП3.10</t>
  </si>
  <si>
    <t>ВП3.11</t>
  </si>
  <si>
    <t>ВП3.12</t>
  </si>
  <si>
    <t>ВП3.13</t>
  </si>
  <si>
    <t>ВП3.14</t>
  </si>
  <si>
    <t>ВП3.15</t>
  </si>
  <si>
    <t>ВП3.16</t>
  </si>
  <si>
    <t>ВП3.17</t>
  </si>
  <si>
    <t>ВП3.18</t>
  </si>
  <si>
    <t>ВП3.19</t>
  </si>
  <si>
    <t>ВП3.20</t>
  </si>
  <si>
    <t>4.1.4</t>
  </si>
  <si>
    <t>Профільований пакет  освітніх компонентів 04 "Назва пакету"</t>
  </si>
  <si>
    <t>ВП4.1</t>
  </si>
  <si>
    <t>ВП4.2</t>
  </si>
  <si>
    <t>ВП4.3</t>
  </si>
  <si>
    <t>ВП4.4</t>
  </si>
  <si>
    <t>ВП4.5</t>
  </si>
  <si>
    <t>ВП4.6</t>
  </si>
  <si>
    <t>ВП4.7</t>
  </si>
  <si>
    <t>ВП4.8</t>
  </si>
  <si>
    <t>ВП4.9</t>
  </si>
  <si>
    <t>ВП4.10</t>
  </si>
  <si>
    <t>ВП4.11</t>
  </si>
  <si>
    <t>ВП4.12</t>
  </si>
  <si>
    <t>ВП4.13</t>
  </si>
  <si>
    <t>ВП4.14</t>
  </si>
  <si>
    <t>ВП4.15</t>
  </si>
  <si>
    <t>ВП4.16</t>
  </si>
  <si>
    <t>ВП4.17</t>
  </si>
  <si>
    <t>ВП4.18</t>
  </si>
  <si>
    <t>ВП4.19</t>
  </si>
  <si>
    <t>ВП4.20</t>
  </si>
  <si>
    <t>4.1.5</t>
  </si>
  <si>
    <t>Профільований пакет  освітніх компонентів 05 "Назва пакету"</t>
  </si>
  <si>
    <t>ВП5.1</t>
  </si>
  <si>
    <t>ВП5.2</t>
  </si>
  <si>
    <t>ВП5.3</t>
  </si>
  <si>
    <t>ВП5.4</t>
  </si>
  <si>
    <t>ВП5.5</t>
  </si>
  <si>
    <t>ВП5.6</t>
  </si>
  <si>
    <t>ВП5.7</t>
  </si>
  <si>
    <t>ВП5.8</t>
  </si>
  <si>
    <t>ВП5.9</t>
  </si>
  <si>
    <t>ВП5.10</t>
  </si>
  <si>
    <t>ВП5.11</t>
  </si>
  <si>
    <t>ВП5.12</t>
  </si>
  <si>
    <t>ВП5.13</t>
  </si>
  <si>
    <t>ВП5.14</t>
  </si>
  <si>
    <t>ВП5.15</t>
  </si>
  <si>
    <t>ВП5.16</t>
  </si>
  <si>
    <t>ВП5.17</t>
  </si>
  <si>
    <t>ВП5.18</t>
  </si>
  <si>
    <t>ВП5.19</t>
  </si>
  <si>
    <t>ВП5.20</t>
  </si>
  <si>
    <t>4.1.6</t>
  </si>
  <si>
    <t>Профільований пакет  освітніх компонентів 06 "Назва пакету"</t>
  </si>
  <si>
    <t>ВП6.1</t>
  </si>
  <si>
    <t>ВП6.2</t>
  </si>
  <si>
    <t>ВП6.3</t>
  </si>
  <si>
    <t>ВП6.4</t>
  </si>
  <si>
    <t>ВП6.5</t>
  </si>
  <si>
    <t>ВП6.6</t>
  </si>
  <si>
    <t>ВП6.7</t>
  </si>
  <si>
    <t>ВП6.8</t>
  </si>
  <si>
    <t>ВП6.9</t>
  </si>
  <si>
    <t>ВП6.10</t>
  </si>
  <si>
    <t>ВП6.11</t>
  </si>
  <si>
    <t>ВП6.12</t>
  </si>
  <si>
    <t>ВП6.13</t>
  </si>
  <si>
    <t>ВП6.14</t>
  </si>
  <si>
    <t>ВП6.15</t>
  </si>
  <si>
    <t>ВП6.16</t>
  </si>
  <si>
    <t>ВП6.17</t>
  </si>
  <si>
    <t>ВП6.18</t>
  </si>
  <si>
    <t>ВП6.19</t>
  </si>
  <si>
    <t>ВП6.20</t>
  </si>
  <si>
    <t>4.1.7</t>
  </si>
  <si>
    <t>Профільований пакет  освітніх компонентів 07 "Назва пакету"</t>
  </si>
  <si>
    <t>ВП7.1</t>
  </si>
  <si>
    <t>ВП7.2</t>
  </si>
  <si>
    <t>ВП7.3</t>
  </si>
  <si>
    <t>ВП7.4</t>
  </si>
  <si>
    <t>ВП7.5</t>
  </si>
  <si>
    <t>ВП7.6</t>
  </si>
  <si>
    <t>ВП7.7</t>
  </si>
  <si>
    <t>ВП7.8</t>
  </si>
  <si>
    <t>ВП7.9</t>
  </si>
  <si>
    <t>ВП7.10</t>
  </si>
  <si>
    <t>ВП7.11</t>
  </si>
  <si>
    <t>ВП7.12</t>
  </si>
  <si>
    <t>ВП7.13</t>
  </si>
  <si>
    <t>ВП7.14</t>
  </si>
  <si>
    <t>ВП7.15</t>
  </si>
  <si>
    <t>ВП7.16</t>
  </si>
  <si>
    <t>ВП7.17</t>
  </si>
  <si>
    <t>ВП7.18</t>
  </si>
  <si>
    <t>ВП7.19</t>
  </si>
  <si>
    <t>ВП7.20</t>
  </si>
  <si>
    <t>4.1.8</t>
  </si>
  <si>
    <t>ВП8.1</t>
  </si>
  <si>
    <t>ВП8.2</t>
  </si>
  <si>
    <t>ВП8.3</t>
  </si>
  <si>
    <t>ВП8.4</t>
  </si>
  <si>
    <t>ВП8.5</t>
  </si>
  <si>
    <t>ВП8.6</t>
  </si>
  <si>
    <t>ВП8.7</t>
  </si>
  <si>
    <t>ВП8.8</t>
  </si>
  <si>
    <t>ВП8.9</t>
  </si>
  <si>
    <t>ВП8.10</t>
  </si>
  <si>
    <t>ВП8.11</t>
  </si>
  <si>
    <t>ВП8.12</t>
  </si>
  <si>
    <t>ВП8.13</t>
  </si>
  <si>
    <t>ВП8.14</t>
  </si>
  <si>
    <t>ВП8.15</t>
  </si>
  <si>
    <t>ВП8.16</t>
  </si>
  <si>
    <t>ВП8.17</t>
  </si>
  <si>
    <t>ВП8.18</t>
  </si>
  <si>
    <t>ВП8.19</t>
  </si>
  <si>
    <t>ВП8.20</t>
  </si>
  <si>
    <t>4.1.9</t>
  </si>
  <si>
    <t>Профільований пакет  освітніх компонентів 09 "Назва пакету"</t>
  </si>
  <si>
    <t>ВП9.1</t>
  </si>
  <si>
    <t>ВП9.2</t>
  </si>
  <si>
    <t>ВП9.3</t>
  </si>
  <si>
    <t>ВП9.4</t>
  </si>
  <si>
    <t>ВП9.5</t>
  </si>
  <si>
    <t>ВП9.6</t>
  </si>
  <si>
    <t>ВП9.7</t>
  </si>
  <si>
    <t>ВП9.8</t>
  </si>
  <si>
    <t>ВП9.9</t>
  </si>
  <si>
    <t>ВП9.10</t>
  </si>
  <si>
    <t>ВП9.11</t>
  </si>
  <si>
    <t>ВП9.12</t>
  </si>
  <si>
    <t>ВП9.13</t>
  </si>
  <si>
    <t>ВП9.14</t>
  </si>
  <si>
    <t>ВП9.15</t>
  </si>
  <si>
    <t>ВП9.16</t>
  </si>
  <si>
    <t>ВП9.17</t>
  </si>
  <si>
    <t>ВП9.18</t>
  </si>
  <si>
    <t>ВП9.19</t>
  </si>
  <si>
    <t>ВП9.20</t>
  </si>
  <si>
    <t>4.1.10</t>
  </si>
  <si>
    <t>Профільований пакет  освітніх компонентів 10 "Назва пакету"</t>
  </si>
  <si>
    <t>ВП10.1</t>
  </si>
  <si>
    <t>ВП10.2</t>
  </si>
  <si>
    <t>ВП10.3</t>
  </si>
  <si>
    <t>ВП10.4</t>
  </si>
  <si>
    <t>ВП10.5</t>
  </si>
  <si>
    <t>ВП10.6</t>
  </si>
  <si>
    <t>ВП10.7</t>
  </si>
  <si>
    <t>ВП10.8</t>
  </si>
  <si>
    <t>ВП10.9</t>
  </si>
  <si>
    <t>ВП10.10</t>
  </si>
  <si>
    <t>ВП10.11</t>
  </si>
  <si>
    <t>ВП10.12</t>
  </si>
  <si>
    <t>ВП10.13</t>
  </si>
  <si>
    <t>ВП10.14</t>
  </si>
  <si>
    <t>ВП10.15</t>
  </si>
  <si>
    <t>ВП10.16</t>
  </si>
  <si>
    <t>ВП10.17</t>
  </si>
  <si>
    <t>ВП10.18</t>
  </si>
  <si>
    <t>ВП10.19</t>
  </si>
  <si>
    <t>ВП10.20</t>
  </si>
  <si>
    <t>4.1.11</t>
  </si>
  <si>
    <t>Профільований пакет  освітніх компонентів 11 "Назва пакету"</t>
  </si>
  <si>
    <t>ВП11.1</t>
  </si>
  <si>
    <t>ВП11.2</t>
  </si>
  <si>
    <t>ВП11.3</t>
  </si>
  <si>
    <t>ВП11.4</t>
  </si>
  <si>
    <t>ВП11.5</t>
  </si>
  <si>
    <t>ВП11.6</t>
  </si>
  <si>
    <t>ВП11.7</t>
  </si>
  <si>
    <t>ВП11.8</t>
  </si>
  <si>
    <t>ВП11.9</t>
  </si>
  <si>
    <t>ВП11.10</t>
  </si>
  <si>
    <t>ВП11.11</t>
  </si>
  <si>
    <t>ВП11.12</t>
  </si>
  <si>
    <t>ВП11.13</t>
  </si>
  <si>
    <t>ВП11.14</t>
  </si>
  <si>
    <t>ВП11.15</t>
  </si>
  <si>
    <t>ВП11.16</t>
  </si>
  <si>
    <t>ВП11.17</t>
  </si>
  <si>
    <t>ВП11.18</t>
  </si>
  <si>
    <t>ВП11.19</t>
  </si>
  <si>
    <t>ВП11.20</t>
  </si>
  <si>
    <t>4.1.12</t>
  </si>
  <si>
    <t>Профільований пакет  освітніх компонентів 12 "Назва пакету"</t>
  </si>
  <si>
    <t>ВП12.1</t>
  </si>
  <si>
    <t>ВП12.2</t>
  </si>
  <si>
    <t>ВП12.3</t>
  </si>
  <si>
    <t>ВП12.4</t>
  </si>
  <si>
    <t>ВП12.5</t>
  </si>
  <si>
    <t>ВП12.6</t>
  </si>
  <si>
    <t>ВП12.7</t>
  </si>
  <si>
    <t>ВП12.8</t>
  </si>
  <si>
    <t>ВП12.9</t>
  </si>
  <si>
    <t>ВП12.10</t>
  </si>
  <si>
    <t>ВП12.11</t>
  </si>
  <si>
    <t>ВП12.12</t>
  </si>
  <si>
    <t>ВП12.13</t>
  </si>
  <si>
    <t>ВП12.14</t>
  </si>
  <si>
    <t>ВП12.15</t>
  </si>
  <si>
    <t>ВП12.16</t>
  </si>
  <si>
    <t>ВП12.17</t>
  </si>
  <si>
    <t>ВП12.18</t>
  </si>
  <si>
    <t>ВП12.19</t>
  </si>
  <si>
    <t>ВП12.20</t>
  </si>
  <si>
    <t>4.1.13</t>
  </si>
  <si>
    <t>Профільований пакет  освітніх компонентів 13 "Назва пакету"</t>
  </si>
  <si>
    <t>ВП13.1</t>
  </si>
  <si>
    <t>ВП13.2</t>
  </si>
  <si>
    <t>ВП13.3</t>
  </si>
  <si>
    <t>ВП13.4</t>
  </si>
  <si>
    <t>ВП13.5</t>
  </si>
  <si>
    <t>ВП13.6</t>
  </si>
  <si>
    <t>ВП13.7</t>
  </si>
  <si>
    <t>ВП13.8</t>
  </si>
  <si>
    <t>ВП13.9</t>
  </si>
  <si>
    <t>ВП13.10</t>
  </si>
  <si>
    <t>ВП13.11</t>
  </si>
  <si>
    <t>ВП13.12</t>
  </si>
  <si>
    <t>ВП13.13</t>
  </si>
  <si>
    <t>ВП13.14</t>
  </si>
  <si>
    <t>ВП13.15</t>
  </si>
  <si>
    <t>ВП13.16</t>
  </si>
  <si>
    <t>ВП13.17</t>
  </si>
  <si>
    <t>ВП13.18</t>
  </si>
  <si>
    <t>ВП13.19</t>
  </si>
  <si>
    <t>ВП13.20</t>
  </si>
  <si>
    <t>4.1.14</t>
  </si>
  <si>
    <t>Профільований пакет  освітніх компонентів 14 "Назва пакету"</t>
  </si>
  <si>
    <t>ВП14.1</t>
  </si>
  <si>
    <t>ВП14.2</t>
  </si>
  <si>
    <t>ВП14.3</t>
  </si>
  <si>
    <t>ВП14.4</t>
  </si>
  <si>
    <t>ВП14.5</t>
  </si>
  <si>
    <t>ВП14.6</t>
  </si>
  <si>
    <t>ВП14.7</t>
  </si>
  <si>
    <t>ВП14.8</t>
  </si>
  <si>
    <t>ВП14.9</t>
  </si>
  <si>
    <t>ВП14.10</t>
  </si>
  <si>
    <t>ВП14.11</t>
  </si>
  <si>
    <t>ВП14.12</t>
  </si>
  <si>
    <t>ВП14.13</t>
  </si>
  <si>
    <t>ВП14.14</t>
  </si>
  <si>
    <t>ВП14.15</t>
  </si>
  <si>
    <t>ВП14.16</t>
  </si>
  <si>
    <t>ВП14.17</t>
  </si>
  <si>
    <t>ВП14.18</t>
  </si>
  <si>
    <t>ВП14.19</t>
  </si>
  <si>
    <t>ВП14.20</t>
  </si>
  <si>
    <t>4.1.15</t>
  </si>
  <si>
    <t>Профільований пакет  освітніх компонентів 15 "Назва пакету"</t>
  </si>
  <si>
    <t>ВП15.1</t>
  </si>
  <si>
    <t>ВП15.2</t>
  </si>
  <si>
    <t>ВП15.3</t>
  </si>
  <si>
    <t>ВП15.4</t>
  </si>
  <si>
    <t>ВП15.5</t>
  </si>
  <si>
    <t>ВП15.6</t>
  </si>
  <si>
    <t>ВП15.7</t>
  </si>
  <si>
    <t>ВП15.8</t>
  </si>
  <si>
    <t>ВП15.9</t>
  </si>
  <si>
    <t>ВП15.10</t>
  </si>
  <si>
    <t>ВП15.11</t>
  </si>
  <si>
    <t>ВП15.12</t>
  </si>
  <si>
    <t>ВП15.13</t>
  </si>
  <si>
    <t>ВП15.14</t>
  </si>
  <si>
    <t>ВП15.15</t>
  </si>
  <si>
    <t>ВП15.16</t>
  </si>
  <si>
    <t>ВП15.17</t>
  </si>
  <si>
    <t>ВП15.18</t>
  </si>
  <si>
    <t>ВП15.19</t>
  </si>
  <si>
    <t>ВП15.20</t>
  </si>
  <si>
    <t>4.1.16</t>
  </si>
  <si>
    <t>Профільований пакет  освітніх компонентів 16 "Назва пакету"</t>
  </si>
  <si>
    <t>ВП16.1</t>
  </si>
  <si>
    <t>ВП16.2</t>
  </si>
  <si>
    <t>ВП16.3</t>
  </si>
  <si>
    <t>ВП16.4</t>
  </si>
  <si>
    <t>ВП16.5</t>
  </si>
  <si>
    <t>ВП16.6</t>
  </si>
  <si>
    <t>ВП16.7</t>
  </si>
  <si>
    <t>ВП16.8</t>
  </si>
  <si>
    <t>ВП16.9</t>
  </si>
  <si>
    <t>ВП16.10</t>
  </si>
  <si>
    <t>ВП16.11</t>
  </si>
  <si>
    <t>ВП16.12</t>
  </si>
  <si>
    <t>ВП16.13</t>
  </si>
  <si>
    <t>ВП16.14</t>
  </si>
  <si>
    <t>ВП16.15</t>
  </si>
  <si>
    <t>ВП16.16</t>
  </si>
  <si>
    <t>ВП16.17</t>
  </si>
  <si>
    <t>ВП16.18</t>
  </si>
  <si>
    <t>ВП16.19</t>
  </si>
  <si>
    <t>ВП16.20</t>
  </si>
  <si>
    <t>4.2</t>
  </si>
  <si>
    <t>освітніх компонентів вільного вибору студента професійної підготовки згідно переліку</t>
  </si>
  <si>
    <t>ОКВП 1</t>
  </si>
  <si>
    <t>ОК ВВ ПП 1</t>
  </si>
  <si>
    <t>3</t>
  </si>
  <si>
    <t>ОКВП 2</t>
  </si>
  <si>
    <t>ОК ВВ ПП 2</t>
  </si>
  <si>
    <t>4</t>
  </si>
  <si>
    <t>ОКВП 3</t>
  </si>
  <si>
    <t>ОК ВВ ПП 3</t>
  </si>
  <si>
    <t>5</t>
  </si>
  <si>
    <t>ОКВП 4</t>
  </si>
  <si>
    <t>ОК ВВ ПП 4</t>
  </si>
  <si>
    <t>6</t>
  </si>
  <si>
    <t>ОКВП 5</t>
  </si>
  <si>
    <t>ОК ВВ ПП 5</t>
  </si>
  <si>
    <t>ОКВП 6</t>
  </si>
  <si>
    <t>ОК ВВ ПП 6</t>
  </si>
  <si>
    <t>7</t>
  </si>
  <si>
    <t>ОКВП 7</t>
  </si>
  <si>
    <t>ОК ВВ ПП 7</t>
  </si>
  <si>
    <t>4.3</t>
  </si>
  <si>
    <t xml:space="preserve">освітніх компонентів вільного вибору студента із загальноуніверситетського каталогу  </t>
  </si>
  <si>
    <t>ОКВЗ 1</t>
  </si>
  <si>
    <t>ОК ВВ ЗП 1</t>
  </si>
  <si>
    <t>ОКВЗ 2</t>
  </si>
  <si>
    <t>ОК ВВ ЗП 2</t>
  </si>
  <si>
    <t>ОКВЗ 3</t>
  </si>
  <si>
    <t>ОК ВВ ЗП 3</t>
  </si>
  <si>
    <t>Освітні компоненти спеціального вибору університету</t>
  </si>
  <si>
    <t xml:space="preserve">ОКСВУ 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</si>
  <si>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</si>
  <si>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</si>
  <si>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</si>
  <si>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</si>
  <si>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</si>
  <si>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</si>
  <si>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</si>
  <si>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</si>
  <si>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</si>
  <si>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</si>
  <si>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</t>
  </si>
  <si>
    <t>Реферат</t>
  </si>
  <si>
    <t>КП</t>
  </si>
  <si>
    <t>Курсовий проєкт</t>
  </si>
  <si>
    <t>КР</t>
  </si>
  <si>
    <t>Курсова робота</t>
  </si>
  <si>
    <t>Затверджено Вченою радою НТУ "ХПІ"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</si>
  <si>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</si>
  <si>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</si>
  <si>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</si>
  <si>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</si>
  <si>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Завідувач кафедри</t>
  </si>
  <si>
    <t>назва інституту</t>
  </si>
  <si>
    <t xml:space="preserve">назва кафедри </t>
  </si>
  <si>
    <t>* Практики та атестацію проводять випускові кафедри</t>
  </si>
  <si>
    <t>Перелік 1 - Освітні комопоненти вільного вибору студента професійної підготовки</t>
  </si>
  <si>
    <t xml:space="preserve">Освітні комопоненти вільного вибору студента професійної підготовки </t>
  </si>
  <si>
    <t>Перелік. Освітні компоненти спеціального вибору університету 3 семестр</t>
  </si>
  <si>
    <t>ОКВУ 1</t>
  </si>
  <si>
    <t>Фізичне виховання.</t>
  </si>
  <si>
    <t>ОКВУ 2</t>
  </si>
  <si>
    <t>Силова підготовка: сучасні види</t>
  </si>
  <si>
    <t>ОКВУ 3</t>
  </si>
  <si>
    <t>Оздоровче-відновлювальні практики</t>
  </si>
  <si>
    <t>ОКВУ 4</t>
  </si>
  <si>
    <t>Фізична підготовка з елементами самозахисту</t>
  </si>
  <si>
    <t>ОКВУ 5</t>
  </si>
  <si>
    <t>Оздоровче плавання</t>
  </si>
  <si>
    <t>Перелік . Освітні компоненти спеціального вибору університету 4 семестр</t>
  </si>
  <si>
    <t>ЗМІСТ НАВЧАЛЬНОГО ПЛАНУ</t>
  </si>
  <si>
    <r>
      <t>підготовки першого (бакалаврського) рівня:</t>
    </r>
    <r>
      <rPr>
        <b/>
        <sz val="20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за спеціальністю</t>
    </r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</si>
  <si>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</si>
  <si>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</si>
  <si>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</si>
  <si>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</si>
  <si>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</si>
  <si>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</si>
  <si>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</si>
  <si>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</si>
  <si>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</si>
  <si>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</si>
  <si>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</si>
  <si>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</si>
  <si>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</si>
  <si>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</si>
  <si>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</si>
  <si>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</si>
  <si>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</si>
  <si>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</si>
  <si>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</si>
  <si>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</si>
  <si>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</si>
  <si>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</si>
  <si>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</si>
  <si>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</si>
  <si>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</si>
  <si>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</si>
  <si>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</si>
  <si>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</si>
  <si>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</si>
  <si>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</si>
  <si>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</si>
  <si>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</si>
  <si>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</si>
  <si>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</si>
  <si>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</si>
  <si>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</si>
  <si>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</si>
  <si>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</si>
  <si>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</si>
  <si>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</si>
  <si>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</si>
  <si>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</si>
  <si>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</si>
  <si>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</si>
  <si>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</si>
  <si>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</si>
  <si>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</si>
  <si>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</si>
  <si>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</si>
  <si>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</si>
  <si>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</si>
  <si>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</si>
  <si>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</si>
  <si>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</si>
  <si>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</si>
  <si>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</si>
  <si>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</si>
  <si>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</si>
  <si>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ХТ-224з</t>
  </si>
  <si>
    <t>180</t>
  </si>
  <si>
    <t>2</t>
  </si>
  <si>
    <t>16</t>
  </si>
  <si>
    <t>Хімічна інженерія та біоінженерія</t>
  </si>
  <si>
    <t>161</t>
  </si>
  <si>
    <t>бакалавр з хімічних технологій та інженерії</t>
  </si>
  <si>
    <t>Фалалєєва Тетяна Василівна 099 139 6043</t>
  </si>
  <si>
    <t>4+148:258.1.3</t>
  </si>
  <si>
    <t>1,2,7,8</t>
  </si>
  <si>
    <t>Вища математика, ч.1</t>
  </si>
  <si>
    <t>Вища математика, ч.2</t>
  </si>
  <si>
    <t>Фізика, ч.1</t>
  </si>
  <si>
    <t>Фізика, ч.2</t>
  </si>
  <si>
    <t>Загальна та неорганічна хімія, ч.1</t>
  </si>
  <si>
    <t>Загальна та неорганічна хімія, ч.2</t>
  </si>
  <si>
    <t>Органічна хімія</t>
  </si>
  <si>
    <t xml:space="preserve">Вступ до спеціальності. Ознайомча практика </t>
  </si>
  <si>
    <t>Інженерна графіка</t>
  </si>
  <si>
    <t>Промислова екологія</t>
  </si>
  <si>
    <t>Аналітична хімія</t>
  </si>
  <si>
    <t>Фізична і колоїдна хімія</t>
  </si>
  <si>
    <t>Інформаційні технології в хімічних технологіях та інженерії</t>
  </si>
  <si>
    <t>Процеси та апарати хімічних виробництв, ч.1</t>
  </si>
  <si>
    <t>Основи тонкого органічного синтезу</t>
  </si>
  <si>
    <t>Процеси та апарати хімічних виробництв, ч.2</t>
  </si>
  <si>
    <t>Загальна хімічна технологія</t>
  </si>
  <si>
    <t>Основи штучного інтелекту</t>
  </si>
  <si>
    <t>Математичне моделювання та оптимізація об'єктів хімічної технології</t>
  </si>
  <si>
    <t>Теоретичні основи кольоровості органічних сполук</t>
  </si>
  <si>
    <t>Хімія харчових добавок та компонентів косметичних засобів</t>
  </si>
  <si>
    <t>Контроль та керування хіміко-технологічними процесами</t>
  </si>
  <si>
    <t>Основи наукових досліджень галузі</t>
  </si>
  <si>
    <t>Основи проектування виробництва галузі</t>
  </si>
  <si>
    <t>Економіка підприємства</t>
  </si>
  <si>
    <t>Принципи "зеленої" хімії</t>
  </si>
  <si>
    <t>Основи процесів виробництва харчових добавок та косметичних засобів</t>
  </si>
  <si>
    <t>8</t>
  </si>
  <si>
    <t>Хімія і технологія основного органічного синтезу</t>
  </si>
  <si>
    <t>Методи аналізу в органічному синтезі</t>
  </si>
  <si>
    <t>Хімія і технологія ненасичених вуглеводнів</t>
  </si>
  <si>
    <t xml:space="preserve">Хімія і технологія гетороциклічних сполук </t>
  </si>
  <si>
    <t>Хімія і технологія синтетичних лікарських сполук</t>
  </si>
  <si>
    <t>Профільований пакет освітніх компонентів 02 "Хімічні технології харчових добавок та косметичних засобів"</t>
  </si>
  <si>
    <t>Профільований пакет освітніх компонентів 01"Хімічні технології органічних речовин"</t>
  </si>
  <si>
    <t>Хімічна інженерія біологічно активних добавок</t>
  </si>
  <si>
    <t>Технології харчових добавок та компонентів косметичних засобів</t>
  </si>
  <si>
    <t xml:space="preserve">Основи біохімії виробництв харчових добавок і косметичних засобів </t>
  </si>
  <si>
    <t>Контроль якості у виробництві харчових добавок та косметичних засобів</t>
  </si>
  <si>
    <t>Технології косметичних виробництв</t>
  </si>
  <si>
    <t>______________Руслан МИГУЩЕНКО</t>
  </si>
  <si>
    <t>Директор ННІ Хімічних технологій та інженерії</t>
  </si>
  <si>
    <t>_____________Ігор РИЩЕНКО</t>
  </si>
  <si>
    <t>Гарант освітньої програми Технології органічних речовин, харчових добавок та косметичних засобів</t>
  </si>
  <si>
    <t>_________________Тетяна ФАЛАЛЄЄВА</t>
  </si>
  <si>
    <t>Завідувач кафедри Органічного синтезу та фармацевтичних технологій</t>
  </si>
  <si>
    <t>_________________Оксана СТРІЛЕЦЬ</t>
  </si>
  <si>
    <r>
      <t>протокол №__</t>
    </r>
    <r>
      <rPr>
        <b/>
        <u/>
        <sz val="21"/>
        <rFont val="Arial"/>
        <family val="2"/>
        <charset val="204"/>
      </rPr>
      <t>4</t>
    </r>
    <r>
      <rPr>
        <b/>
        <sz val="21"/>
        <rFont val="Arial"/>
        <family val="2"/>
        <charset val="204"/>
      </rPr>
      <t>______  від __</t>
    </r>
    <r>
      <rPr>
        <b/>
        <u/>
        <sz val="21"/>
        <rFont val="Arial"/>
        <family val="2"/>
        <charset val="204"/>
      </rPr>
      <t>28.03.2025</t>
    </r>
    <r>
      <rPr>
        <b/>
        <sz val="21"/>
        <rFont val="Arial"/>
        <family val="2"/>
        <charset val="204"/>
      </rPr>
      <t>__р.</t>
    </r>
  </si>
  <si>
    <r>
      <rPr>
        <b/>
        <u/>
        <sz val="14"/>
        <rFont val="Arial"/>
        <family val="2"/>
        <charset val="204"/>
      </rPr>
      <t xml:space="preserve">" 03"    " квітня"        </t>
    </r>
    <r>
      <rPr>
        <b/>
        <sz val="14"/>
        <rFont val="Arial"/>
        <family val="2"/>
        <charset val="204"/>
      </rPr>
      <t>2025 p</t>
    </r>
    <r>
      <rPr>
        <sz val="14"/>
        <rFont val="Arial"/>
        <family val="2"/>
        <charset val="204"/>
      </rPr>
      <t>.</t>
    </r>
  </si>
  <si>
    <t>Додаткові розділи органічної хімії</t>
  </si>
  <si>
    <t>Основи органічного синтезу</t>
  </si>
  <si>
    <t>Поглиблений курс органічної хімії</t>
  </si>
  <si>
    <t>Додаткові розділи фізичної хімії</t>
  </si>
  <si>
    <t>Фізична хімія конденсованих і молекулярних систем</t>
  </si>
  <si>
    <t>Колоїдна хімія</t>
  </si>
  <si>
    <t>Обрані глави органічної хімії</t>
  </si>
  <si>
    <t>Поверхневі явища та дисперсні системи</t>
  </si>
  <si>
    <t>Теорія хіміко-технологічних процесів органічного синтезу</t>
  </si>
  <si>
    <t>Історія науки і техніки</t>
  </si>
  <si>
    <t>Основи водопідготовки хіміко-фармацевтични, косметичних та харчових виробництв</t>
  </si>
  <si>
    <t>Інструментальні методи хімічного аналізу в галузі</t>
  </si>
  <si>
    <t>Технологія сировини косметичних виробництв</t>
  </si>
  <si>
    <t>Загальна хімічна технологія органічних речовин</t>
  </si>
  <si>
    <t>Належні виробничі практики</t>
  </si>
  <si>
    <t>Устаткування виробництв галузі</t>
  </si>
  <si>
    <t>Хімічна інженерія поверхнево активних речовин</t>
  </si>
  <si>
    <t>Загальна технологія фармацевтичних виробництв</t>
  </si>
  <si>
    <t>Хімія і технологія ароматичних сполук</t>
  </si>
  <si>
    <t>Хімія органічних природних сполук</t>
  </si>
  <si>
    <t>Теоретичні основи застосування харчових добавок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</si>
</sst>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6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name val="Arial Cyr"/>
      <family val="2"/>
      <charset val="204"/>
    </font>
    <font>
      <b/>
      <sz val="18"/>
      <color indexed="1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8"/>
      <color indexed="56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b/>
      <sz val="16"/>
      <color indexed="81"/>
      <name val="Tahoma"/>
      <family val="2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sz val="16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b/>
      <i/>
      <sz val="8"/>
      <color indexed="10"/>
      <name val="Arial Cyr"/>
      <charset val="204"/>
    </font>
    <font>
      <b/>
      <sz val="18"/>
      <name val="Arial Cyr"/>
      <charset val="204"/>
    </font>
    <font>
      <sz val="10"/>
      <name val="Calibri"/>
      <family val="2"/>
      <charset val="204"/>
    </font>
    <font>
      <sz val="16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u/>
      <sz val="21"/>
      <name val="Arial"/>
      <family val="2"/>
      <charset val="204"/>
    </font>
    <font>
      <sz val="21"/>
      <color theme="0"/>
      <name val="Arial"/>
      <family val="2"/>
      <charset val="204"/>
    </font>
    <font>
      <b/>
      <u/>
      <sz val="14"/>
      <name val="Arial"/>
      <family val="2"/>
      <charset val="204"/>
    </font>
    <font>
      <u/>
      <sz val="14"/>
      <name val="Arial"/>
      <family val="2"/>
      <charset val="204"/>
    </font>
    <font>
      <sz val="24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0" fillId="0" borderId="0"/>
    <xf numFmtId="9" fontId="28" fillId="0" borderId="0" applyFont="0" applyFill="0" applyBorder="0" applyAlignment="0" applyProtection="0"/>
  </cellStyleXfs>
  <cellXfs count="9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justify" wrapText="1"/>
    </xf>
    <xf numFmtId="49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justify" wrapText="1"/>
    </xf>
    <xf numFmtId="11" fontId="11" fillId="0" borderId="0" xfId="0" applyNumberFormat="1" applyFont="1" applyAlignment="1">
      <alignment horizontal="left" vertical="justify" wrapText="1"/>
    </xf>
    <xf numFmtId="0" fontId="10" fillId="0" borderId="0" xfId="0" applyFont="1" applyAlignment="1">
      <alignment horizontal="left" vertical="justify"/>
    </xf>
    <xf numFmtId="49" fontId="10" fillId="0" borderId="0" xfId="0" applyNumberFormat="1" applyFont="1" applyAlignment="1">
      <alignment horizontal="left" vertical="justify"/>
    </xf>
    <xf numFmtId="49" fontId="10" fillId="0" borderId="0" xfId="0" applyNumberFormat="1" applyFont="1" applyAlignment="1">
      <alignment horizontal="center" vertical="justify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justify"/>
    </xf>
    <xf numFmtId="0" fontId="0" fillId="0" borderId="0" xfId="0" applyAlignment="1">
      <alignment horizontal="center" vertical="justify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Continuous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1" fontId="15" fillId="0" borderId="0" xfId="0" applyNumberFormat="1" applyFont="1" applyAlignment="1">
      <alignment horizontal="left" vertical="justify" wrapText="1"/>
    </xf>
    <xf numFmtId="0" fontId="14" fillId="0" borderId="0" xfId="0" applyFont="1"/>
    <xf numFmtId="0" fontId="18" fillId="0" borderId="0" xfId="0" applyFont="1" applyAlignment="1">
      <alignment horizontal="center" vertical="top"/>
    </xf>
    <xf numFmtId="0" fontId="13" fillId="0" borderId="0" xfId="0" applyFont="1"/>
    <xf numFmtId="49" fontId="6" fillId="0" borderId="0" xfId="0" applyNumberFormat="1" applyFont="1" applyAlignment="1">
      <alignment horizontal="center" vertical="justify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justify"/>
    </xf>
    <xf numFmtId="11" fontId="7" fillId="0" borderId="0" xfId="0" applyNumberFormat="1" applyFont="1" applyAlignment="1">
      <alignment horizontal="left" vertical="justify" wrapText="1"/>
    </xf>
    <xf numFmtId="49" fontId="6" fillId="0" borderId="0" xfId="0" applyNumberFormat="1" applyFont="1" applyAlignment="1">
      <alignment horizontal="left" vertical="justify"/>
    </xf>
    <xf numFmtId="49" fontId="7" fillId="0" borderId="0" xfId="0" applyNumberFormat="1" applyFont="1" applyAlignment="1">
      <alignment horizontal="left" vertical="justify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justify" wrapText="1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wrapText="1"/>
    </xf>
    <xf numFmtId="0" fontId="24" fillId="0" borderId="0" xfId="0" applyFont="1"/>
    <xf numFmtId="0" fontId="5" fillId="0" borderId="0" xfId="0" applyFont="1"/>
    <xf numFmtId="49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textRotation="90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49" fontId="12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justify" wrapText="1"/>
    </xf>
    <xf numFmtId="49" fontId="7" fillId="0" borderId="0" xfId="0" applyNumberFormat="1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/>
    </xf>
    <xf numFmtId="49" fontId="8" fillId="0" borderId="0" xfId="0" applyNumberFormat="1" applyFont="1" applyAlignment="1">
      <alignment horizontal="left" vertical="justify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justify"/>
    </xf>
    <xf numFmtId="0" fontId="23" fillId="0" borderId="0" xfId="0" applyFont="1"/>
    <xf numFmtId="0" fontId="23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6" fillId="2" borderId="1" xfId="0" applyFont="1" applyFill="1" applyBorder="1" applyProtection="1">
      <protection hidden="1"/>
    </xf>
    <xf numFmtId="0" fontId="37" fillId="2" borderId="2" xfId="0" applyFont="1" applyFill="1" applyBorder="1" applyAlignment="1" applyProtection="1">
      <alignment wrapText="1"/>
      <protection hidden="1"/>
    </xf>
    <xf numFmtId="0" fontId="38" fillId="3" borderId="3" xfId="0" applyFont="1" applyFill="1" applyBorder="1" applyAlignment="1" applyProtection="1">
      <alignment vertical="top" shrinkToFit="1"/>
      <protection hidden="1"/>
    </xf>
    <xf numFmtId="49" fontId="39" fillId="0" borderId="4" xfId="0" applyNumberFormat="1" applyFont="1" applyBorder="1" applyAlignment="1" applyProtection="1">
      <alignment vertical="top" wrapText="1"/>
      <protection locked="0"/>
    </xf>
    <xf numFmtId="0" fontId="40" fillId="4" borderId="5" xfId="0" applyFont="1" applyFill="1" applyBorder="1" applyAlignment="1" applyProtection="1">
      <alignment vertical="top" shrinkToFit="1"/>
      <protection hidden="1"/>
    </xf>
    <xf numFmtId="49" fontId="41" fillId="0" borderId="6" xfId="0" applyNumberFormat="1" applyFont="1" applyBorder="1" applyAlignment="1" applyProtection="1">
      <alignment horizontal="left" wrapText="1"/>
      <protection locked="0"/>
    </xf>
    <xf numFmtId="49" fontId="44" fillId="0" borderId="7" xfId="0" applyNumberFormat="1" applyFont="1" applyBorder="1" applyAlignment="1" applyProtection="1">
      <alignment horizontal="left" wrapText="1"/>
      <protection locked="0"/>
    </xf>
    <xf numFmtId="49" fontId="46" fillId="0" borderId="8" xfId="0" applyNumberFormat="1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shrinkToFit="1"/>
      <protection hidden="1"/>
    </xf>
    <xf numFmtId="49" fontId="27" fillId="0" borderId="7" xfId="0" applyNumberFormat="1" applyFont="1" applyBorder="1" applyAlignment="1" applyProtection="1">
      <alignment horizontal="left" wrapText="1"/>
      <protection locked="0"/>
    </xf>
    <xf numFmtId="0" fontId="49" fillId="0" borderId="7" xfId="0" applyFont="1" applyBorder="1" applyAlignment="1" applyProtection="1">
      <alignment vertical="top" wrapText="1"/>
      <protection locked="0"/>
    </xf>
    <xf numFmtId="49" fontId="52" fillId="0" borderId="4" xfId="0" applyNumberFormat="1" applyFont="1" applyBorder="1" applyAlignment="1" applyProtection="1">
      <alignment horizontal="left" wrapText="1"/>
      <protection locked="0"/>
    </xf>
    <xf numFmtId="0" fontId="54" fillId="0" borderId="9" xfId="0" applyFont="1" applyBorder="1" applyAlignment="1" applyProtection="1">
      <alignment wrapText="1"/>
      <protection locked="0"/>
    </xf>
    <xf numFmtId="0" fontId="0" fillId="5" borderId="0" xfId="0" applyFill="1" applyAlignment="1" applyProtection="1">
      <alignment shrinkToFit="1"/>
      <protection hidden="1"/>
    </xf>
    <xf numFmtId="49" fontId="0" fillId="0" borderId="0" xfId="0" applyNumberFormat="1"/>
    <xf numFmtId="0" fontId="61" fillId="0" borderId="0" xfId="0" applyFont="1"/>
    <xf numFmtId="49" fontId="5" fillId="0" borderId="0" xfId="0" applyNumberFormat="1" applyFont="1" applyAlignment="1" applyProtection="1">
      <alignment horizontal="center" wrapText="1"/>
      <protection hidden="1"/>
    </xf>
    <xf numFmtId="0" fontId="57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4" fillId="0" borderId="0" xfId="0" applyFont="1"/>
    <xf numFmtId="0" fontId="33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0" fontId="32" fillId="0" borderId="0" xfId="0" applyFont="1"/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45" fillId="6" borderId="12" xfId="0" applyFont="1" applyFill="1" applyBorder="1" applyAlignment="1" applyProtection="1">
      <alignment shrinkToFi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164" fontId="6" fillId="3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4" xfId="0" applyFont="1" applyFill="1" applyBorder="1" applyAlignment="1" applyProtection="1">
      <alignment horizontal="center" vertical="top" wrapText="1"/>
      <protection hidden="1"/>
    </xf>
    <xf numFmtId="0" fontId="7" fillId="3" borderId="15" xfId="0" applyFont="1" applyFill="1" applyBorder="1" applyAlignment="1" applyProtection="1">
      <alignment horizontal="center" vertical="top" wrapText="1"/>
      <protection hidden="1"/>
    </xf>
    <xf numFmtId="0" fontId="7" fillId="3" borderId="16" xfId="0" applyFont="1" applyFill="1" applyBorder="1" applyAlignment="1" applyProtection="1">
      <alignment horizontal="center" vertical="top" wrapText="1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0" borderId="17" xfId="0" applyFont="1" applyBorder="1" applyAlignment="1" applyProtection="1">
      <alignment vertical="top" shrinkToFit="1"/>
      <protection hidden="1"/>
    </xf>
    <xf numFmtId="49" fontId="48" fillId="0" borderId="18" xfId="0" applyNumberFormat="1" applyFont="1" applyBorder="1" applyAlignment="1" applyProtection="1">
      <alignment vertical="top" wrapText="1"/>
      <protection locked="0"/>
    </xf>
    <xf numFmtId="49" fontId="51" fillId="0" borderId="7" xfId="0" applyNumberFormat="1" applyFont="1" applyBorder="1" applyAlignment="1" applyProtection="1">
      <alignment horizontal="left" wrapText="1"/>
      <protection locked="0"/>
    </xf>
    <xf numFmtId="0" fontId="51" fillId="0" borderId="8" xfId="0" applyFont="1" applyBorder="1" applyAlignment="1" applyProtection="1">
      <alignment horizontal="left" wrapText="1"/>
      <protection locked="0"/>
    </xf>
    <xf numFmtId="0" fontId="53" fillId="5" borderId="19" xfId="0" applyFont="1" applyFill="1" applyBorder="1" applyAlignment="1" applyProtection="1">
      <alignment shrinkToFit="1"/>
      <protection hidden="1"/>
    </xf>
    <xf numFmtId="0" fontId="35" fillId="3" borderId="3" xfId="0" applyFont="1" applyFill="1" applyBorder="1" applyAlignment="1" applyProtection="1">
      <alignment shrinkToFit="1"/>
      <protection hidden="1"/>
    </xf>
    <xf numFmtId="0" fontId="63" fillId="4" borderId="3" xfId="0" applyFont="1" applyFill="1" applyBorder="1" applyAlignment="1" applyProtection="1">
      <alignment shrinkToFit="1"/>
      <protection hidden="1"/>
    </xf>
    <xf numFmtId="0" fontId="5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2"/>
    </xf>
    <xf numFmtId="0" fontId="66" fillId="0" borderId="0" xfId="0" applyFont="1" applyAlignment="1">
      <alignment horizontal="left" indent="2"/>
    </xf>
    <xf numFmtId="0" fontId="70" fillId="0" borderId="0" xfId="0" applyFont="1"/>
    <xf numFmtId="0" fontId="3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7" fillId="0" borderId="0" xfId="0" applyFont="1" applyProtection="1">
      <protection hidden="1"/>
    </xf>
    <xf numFmtId="49" fontId="57" fillId="0" borderId="0" xfId="0" applyNumberFormat="1" applyFont="1" applyProtection="1">
      <protection hidden="1"/>
    </xf>
    <xf numFmtId="0" fontId="58" fillId="0" borderId="20" xfId="0" applyFont="1" applyBorder="1" applyAlignment="1" applyProtection="1">
      <alignment horizontal="center" textRotation="90" wrapText="1"/>
      <protection hidden="1"/>
    </xf>
    <xf numFmtId="0" fontId="60" fillId="0" borderId="21" xfId="0" applyFont="1" applyBorder="1" applyAlignment="1" applyProtection="1">
      <alignment horizontal="center" vertical="center"/>
      <protection hidden="1"/>
    </xf>
    <xf numFmtId="0" fontId="60" fillId="0" borderId="22" xfId="0" applyFont="1" applyBorder="1" applyAlignment="1" applyProtection="1">
      <alignment horizontal="center" vertical="center"/>
      <protection hidden="1"/>
    </xf>
    <xf numFmtId="0" fontId="60" fillId="0" borderId="0" xfId="0" applyFont="1" applyProtection="1">
      <protection hidden="1"/>
    </xf>
    <xf numFmtId="0" fontId="60" fillId="0" borderId="23" xfId="0" applyFont="1" applyBorder="1" applyAlignment="1" applyProtection="1">
      <alignment horizontal="center" vertical="center"/>
      <protection hidden="1"/>
    </xf>
    <xf numFmtId="0" fontId="56" fillId="0" borderId="0" xfId="0" applyFont="1" applyProtection="1">
      <protection hidden="1"/>
    </xf>
    <xf numFmtId="0" fontId="61" fillId="0" borderId="0" xfId="0" applyFont="1" applyProtection="1">
      <protection locked="0"/>
    </xf>
    <xf numFmtId="0" fontId="69" fillId="0" borderId="0" xfId="0" applyFont="1"/>
    <xf numFmtId="0" fontId="56" fillId="0" borderId="0" xfId="0" applyFont="1"/>
    <xf numFmtId="0" fontId="60" fillId="0" borderId="0" xfId="0" applyFont="1"/>
    <xf numFmtId="0" fontId="60" fillId="0" borderId="0" xfId="0" applyFont="1" applyProtection="1">
      <protection locked="0"/>
    </xf>
    <xf numFmtId="0" fontId="54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62" fillId="0" borderId="2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wrapText="1"/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1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49" fontId="19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9" fillId="0" borderId="0" xfId="0" applyFont="1" applyProtection="1">
      <protection locked="0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72" fillId="0" borderId="0" xfId="0" applyFont="1"/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56" fillId="4" borderId="13" xfId="0" applyFont="1" applyFill="1" applyBorder="1" applyProtection="1">
      <protection hidden="1"/>
    </xf>
    <xf numFmtId="0" fontId="61" fillId="4" borderId="0" xfId="0" applyFont="1" applyFill="1"/>
    <xf numFmtId="0" fontId="73" fillId="4" borderId="13" xfId="0" applyFont="1" applyFill="1" applyBorder="1" applyAlignment="1" applyProtection="1">
      <alignment horizontal="left" vertical="center"/>
      <protection hidden="1"/>
    </xf>
    <xf numFmtId="49" fontId="73" fillId="4" borderId="13" xfId="0" applyNumberFormat="1" applyFont="1" applyFill="1" applyBorder="1" applyAlignment="1" applyProtection="1">
      <alignment horizontal="left" vertical="top" wrapText="1"/>
      <protection hidden="1"/>
    </xf>
    <xf numFmtId="0" fontId="68" fillId="0" borderId="0" xfId="0" applyFont="1" applyAlignment="1">
      <alignment horizontal="left" indent="2"/>
    </xf>
    <xf numFmtId="0" fontId="65" fillId="0" borderId="0" xfId="0" applyFont="1"/>
    <xf numFmtId="49" fontId="3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164" fontId="60" fillId="8" borderId="21" xfId="0" applyNumberFormat="1" applyFont="1" applyFill="1" applyBorder="1" applyAlignment="1" applyProtection="1">
      <alignment horizontal="center" vertical="center"/>
      <protection hidden="1"/>
    </xf>
    <xf numFmtId="164" fontId="60" fillId="8" borderId="29" xfId="0" applyNumberFormat="1" applyFont="1" applyFill="1" applyBorder="1" applyAlignment="1" applyProtection="1">
      <alignment horizontal="center" vertical="center"/>
      <protection hidden="1"/>
    </xf>
    <xf numFmtId="164" fontId="60" fillId="0" borderId="35" xfId="0" applyNumberFormat="1" applyFont="1" applyBorder="1" applyAlignment="1" applyProtection="1">
      <alignment horizontal="center" vertical="center"/>
      <protection locked="0"/>
    </xf>
    <xf numFmtId="164" fontId="60" fillId="0" borderId="21" xfId="0" applyNumberFormat="1" applyFont="1" applyBorder="1" applyAlignment="1" applyProtection="1">
      <alignment horizontal="center" vertical="center"/>
      <protection locked="0"/>
    </xf>
    <xf numFmtId="164" fontId="60" fillId="0" borderId="29" xfId="0" applyNumberFormat="1" applyFont="1" applyBorder="1" applyAlignment="1" applyProtection="1">
      <alignment horizontal="center" vertical="center"/>
      <protection locked="0"/>
    </xf>
    <xf numFmtId="164" fontId="60" fillId="8" borderId="36" xfId="0" applyNumberFormat="1" applyFont="1" applyFill="1" applyBorder="1" applyAlignment="1" applyProtection="1">
      <alignment horizontal="center" vertical="center"/>
      <protection hidden="1"/>
    </xf>
    <xf numFmtId="164" fontId="60" fillId="8" borderId="37" xfId="0" applyNumberFormat="1" applyFont="1" applyFill="1" applyBorder="1" applyAlignment="1" applyProtection="1">
      <alignment horizontal="center" vertical="center"/>
      <protection hidden="1"/>
    </xf>
    <xf numFmtId="164" fontId="60" fillId="0" borderId="38" xfId="0" applyNumberFormat="1" applyFont="1" applyBorder="1" applyAlignment="1" applyProtection="1">
      <alignment horizontal="center" vertical="center"/>
      <protection locked="0"/>
    </xf>
    <xf numFmtId="164" fontId="60" fillId="0" borderId="36" xfId="0" applyNumberFormat="1" applyFont="1" applyBorder="1" applyAlignment="1" applyProtection="1">
      <alignment horizontal="center" vertical="center"/>
      <protection locked="0"/>
    </xf>
    <xf numFmtId="164" fontId="60" fillId="0" borderId="37" xfId="0" applyNumberFormat="1" applyFont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 hidden="1"/>
    </xf>
    <xf numFmtId="49" fontId="1" fillId="0" borderId="0" xfId="0" applyNumberFormat="1" applyFont="1" applyProtection="1"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 applyProtection="1">
      <alignment wrapText="1"/>
      <protection hidden="1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49" fontId="56" fillId="0" borderId="36" xfId="0" applyNumberFormat="1" applyFont="1" applyBorder="1" applyAlignment="1" applyProtection="1">
      <alignment horizontal="center" vertical="center" wrapText="1"/>
      <protection locked="0"/>
    </xf>
    <xf numFmtId="49" fontId="56" fillId="0" borderId="21" xfId="0" applyNumberFormat="1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 applyProtection="1">
      <alignment horizontal="left" vertical="center" wrapText="1"/>
      <protection hidden="1"/>
    </xf>
    <xf numFmtId="0" fontId="6" fillId="4" borderId="16" xfId="0" applyFont="1" applyFill="1" applyBorder="1" applyAlignment="1" applyProtection="1">
      <alignment horizontal="left" vertical="center" wrapText="1"/>
      <protection hidden="1"/>
    </xf>
    <xf numFmtId="49" fontId="6" fillId="4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" borderId="13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39" xfId="0" applyNumberFormat="1" applyFont="1" applyBorder="1" applyAlignment="1" applyProtection="1">
      <alignment horizontal="left" vertical="center" wrapText="1"/>
      <protection hidden="1"/>
    </xf>
    <xf numFmtId="164" fontId="8" fillId="0" borderId="36" xfId="0" applyNumberFormat="1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71" fillId="0" borderId="36" xfId="0" applyFont="1" applyBorder="1" applyAlignment="1" applyProtection="1">
      <alignment horizontal="center" vertical="center" wrapText="1"/>
      <protection hidden="1"/>
    </xf>
    <xf numFmtId="49" fontId="8" fillId="0" borderId="43" xfId="0" applyNumberFormat="1" applyFont="1" applyBorder="1" applyAlignment="1" applyProtection="1">
      <alignment horizontal="left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46" xfId="0" applyFont="1" applyBorder="1" applyAlignment="1" applyProtection="1">
      <alignment horizontal="center" vertical="center" wrapText="1"/>
      <protection hidden="1"/>
    </xf>
    <xf numFmtId="0" fontId="11" fillId="0" borderId="47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vertical="center" textRotation="90" wrapText="1"/>
      <protection hidden="1"/>
    </xf>
    <xf numFmtId="0" fontId="11" fillId="0" borderId="15" xfId="0" applyFont="1" applyBorder="1" applyAlignment="1" applyProtection="1">
      <alignment vertical="center" textRotation="90" wrapText="1"/>
      <protection hidden="1"/>
    </xf>
    <xf numFmtId="0" fontId="11" fillId="0" borderId="16" xfId="0" applyFont="1" applyBorder="1" applyAlignment="1" applyProtection="1">
      <alignment vertical="center" textRotation="90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49" fontId="8" fillId="0" borderId="36" xfId="0" applyNumberFormat="1" applyFont="1" applyBorder="1" applyAlignment="1" applyProtection="1">
      <alignment horizontal="center" vertical="center" wrapText="1"/>
      <protection hidden="1"/>
    </xf>
    <xf numFmtId="49" fontId="8" fillId="0" borderId="48" xfId="0" applyNumberFormat="1" applyFont="1" applyBorder="1" applyAlignment="1" applyProtection="1">
      <alignment horizontal="center" vertical="center" wrapText="1"/>
      <protection hidden="1"/>
    </xf>
    <xf numFmtId="49" fontId="6" fillId="4" borderId="34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4" xfId="0" applyNumberFormat="1" applyFont="1" applyFill="1" applyBorder="1" applyAlignment="1" applyProtection="1">
      <alignment horizontal="center" vertical="top" wrapText="1"/>
      <protection hidden="1"/>
    </xf>
    <xf numFmtId="49" fontId="7" fillId="3" borderId="13" xfId="0" applyNumberFormat="1" applyFont="1" applyFill="1" applyBorder="1" applyAlignment="1" applyProtection="1">
      <alignment horizontal="center" vertical="top" wrapText="1"/>
      <protection hidden="1"/>
    </xf>
    <xf numFmtId="0" fontId="60" fillId="0" borderId="0" xfId="0" applyFont="1" applyAlignment="1" applyProtection="1">
      <alignment vertical="center"/>
      <protection hidden="1"/>
    </xf>
    <xf numFmtId="0" fontId="61" fillId="0" borderId="0" xfId="0" applyFont="1" applyAlignment="1">
      <alignment vertical="center"/>
    </xf>
    <xf numFmtId="0" fontId="3" fillId="0" borderId="13" xfId="0" applyFont="1" applyBorder="1" applyAlignment="1" applyProtection="1">
      <alignment wrapText="1"/>
      <protection locked="0"/>
    </xf>
    <xf numFmtId="0" fontId="9" fillId="0" borderId="42" xfId="0" applyFont="1" applyBorder="1" applyAlignment="1" applyProtection="1">
      <alignment horizontal="left" vertical="center" wrapText="1" shrinkToFit="1"/>
      <protection hidden="1"/>
    </xf>
    <xf numFmtId="0" fontId="75" fillId="0" borderId="27" xfId="0" applyFont="1" applyBorder="1" applyProtection="1">
      <protection hidden="1"/>
    </xf>
    <xf numFmtId="0" fontId="75" fillId="0" borderId="0" xfId="0" applyFont="1" applyProtection="1">
      <protection hidden="1"/>
    </xf>
    <xf numFmtId="0" fontId="77" fillId="0" borderId="27" xfId="0" applyFont="1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8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8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left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79" fillId="0" borderId="24" xfId="0" applyFont="1" applyBorder="1" applyAlignment="1" applyProtection="1">
      <alignment horizontal="center"/>
      <protection hidden="1"/>
    </xf>
    <xf numFmtId="0" fontId="7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center"/>
      <protection hidden="1"/>
    </xf>
    <xf numFmtId="0" fontId="78" fillId="0" borderId="29" xfId="0" applyFont="1" applyBorder="1" applyAlignment="1" applyProtection="1">
      <alignment horizontal="center" vertical="center" wrapText="1"/>
      <protection hidden="1"/>
    </xf>
    <xf numFmtId="0" fontId="79" fillId="0" borderId="29" xfId="0" applyFont="1" applyBorder="1" applyAlignment="1" applyProtection="1">
      <alignment horizontal="right"/>
      <protection hidden="1"/>
    </xf>
    <xf numFmtId="0" fontId="78" fillId="0" borderId="49" xfId="0" applyFont="1" applyBorder="1" applyAlignment="1" applyProtection="1">
      <alignment horizontal="right" vertical="center" wrapText="1"/>
      <protection hidden="1"/>
    </xf>
    <xf numFmtId="0" fontId="78" fillId="0" borderId="49" xfId="0" applyFont="1" applyBorder="1" applyAlignment="1" applyProtection="1">
      <alignment horizontal="right"/>
      <protection hidden="1"/>
    </xf>
    <xf numFmtId="0" fontId="79" fillId="0" borderId="49" xfId="0" applyFont="1" applyBorder="1" applyAlignment="1" applyProtection="1">
      <alignment horizontal="right"/>
      <protection hidden="1"/>
    </xf>
    <xf numFmtId="0" fontId="19" fillId="0" borderId="24" xfId="0" applyFont="1" applyBorder="1" applyAlignment="1">
      <alignment horizontal="center"/>
    </xf>
    <xf numFmtId="0" fontId="50" fillId="7" borderId="5" xfId="0" applyFont="1" applyFill="1" applyBorder="1" applyAlignment="1" applyProtection="1">
      <alignment horizontal="left" shrinkToFit="1"/>
      <protection hidden="1"/>
    </xf>
    <xf numFmtId="0" fontId="50" fillId="7" borderId="12" xfId="0" applyFont="1" applyFill="1" applyBorder="1" applyAlignment="1" applyProtection="1">
      <alignment horizontal="left" shrinkToFit="1"/>
      <protection hidden="1"/>
    </xf>
    <xf numFmtId="0" fontId="61" fillId="10" borderId="0" xfId="0" applyFont="1" applyFill="1"/>
    <xf numFmtId="49" fontId="6" fillId="4" borderId="16" xfId="0" applyNumberFormat="1" applyFont="1" applyFill="1" applyBorder="1" applyAlignment="1" applyProtection="1">
      <alignment horizontal="left" vertical="center" wrapText="1"/>
      <protection hidden="1"/>
    </xf>
    <xf numFmtId="0" fontId="67" fillId="0" borderId="0" xfId="0" applyFont="1"/>
    <xf numFmtId="0" fontId="40" fillId="11" borderId="5" xfId="0" applyFont="1" applyFill="1" applyBorder="1" applyAlignment="1" applyProtection="1">
      <alignment vertical="top" shrinkToFit="1"/>
      <protection hidden="1"/>
    </xf>
    <xf numFmtId="0" fontId="80" fillId="11" borderId="5" xfId="0" applyFont="1" applyFill="1" applyBorder="1" applyAlignment="1" applyProtection="1">
      <alignment vertical="top" shrinkToFit="1"/>
      <protection hidden="1"/>
    </xf>
    <xf numFmtId="49" fontId="59" fillId="0" borderId="34" xfId="0" applyNumberFormat="1" applyFont="1" applyBorder="1" applyAlignment="1" applyProtection="1">
      <alignment horizontal="left" vertical="top"/>
      <protection hidden="1"/>
    </xf>
    <xf numFmtId="49" fontId="59" fillId="0" borderId="0" xfId="0" applyNumberFormat="1" applyFont="1" applyAlignment="1" applyProtection="1">
      <alignment horizontal="left" vertical="top"/>
      <protection hidden="1"/>
    </xf>
    <xf numFmtId="1" fontId="60" fillId="0" borderId="0" xfId="0" applyNumberFormat="1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wrapText="1"/>
      <protection locked="0" hidden="1"/>
    </xf>
    <xf numFmtId="0" fontId="56" fillId="0" borderId="21" xfId="0" applyFont="1" applyBorder="1" applyAlignment="1" applyProtection="1">
      <alignment horizontal="center" vertical="center"/>
      <protection locked="0"/>
    </xf>
    <xf numFmtId="49" fontId="73" fillId="0" borderId="21" xfId="0" applyNumberFormat="1" applyFont="1" applyBorder="1" applyAlignment="1" applyProtection="1">
      <alignment horizontal="left" vertical="top" wrapText="1"/>
      <protection locked="0"/>
    </xf>
    <xf numFmtId="49" fontId="6" fillId="3" borderId="16" xfId="0" applyNumberFormat="1" applyFont="1" applyFill="1" applyBorder="1" applyAlignment="1" applyProtection="1">
      <alignment horizontal="left" vertical="top" wrapText="1"/>
      <protection hidden="1"/>
    </xf>
    <xf numFmtId="49" fontId="58" fillId="10" borderId="50" xfId="0" applyNumberFormat="1" applyFont="1" applyFill="1" applyBorder="1" applyAlignment="1" applyProtection="1">
      <alignment horizontal="left" vertical="center"/>
      <protection locked="0"/>
    </xf>
    <xf numFmtId="49" fontId="56" fillId="10" borderId="50" xfId="0" applyNumberFormat="1" applyFont="1" applyFill="1" applyBorder="1" applyAlignment="1" applyProtection="1">
      <alignment horizontal="left" vertical="top" wrapText="1"/>
      <protection locked="0"/>
    </xf>
    <xf numFmtId="49" fontId="56" fillId="10" borderId="50" xfId="0" applyNumberFormat="1" applyFont="1" applyFill="1" applyBorder="1" applyAlignment="1" applyProtection="1">
      <alignment horizontal="center" vertical="center" wrapText="1"/>
      <protection locked="0"/>
    </xf>
    <xf numFmtId="164" fontId="60" fillId="10" borderId="50" xfId="0" applyNumberFormat="1" applyFont="1" applyFill="1" applyBorder="1" applyAlignment="1" applyProtection="1">
      <alignment horizontal="center" vertical="center"/>
      <protection hidden="1"/>
    </xf>
    <xf numFmtId="164" fontId="60" fillId="10" borderId="9" xfId="0" applyNumberFormat="1" applyFont="1" applyFill="1" applyBorder="1" applyAlignment="1" applyProtection="1">
      <alignment horizontal="center" vertical="center"/>
      <protection locked="0"/>
    </xf>
    <xf numFmtId="164" fontId="60" fillId="10" borderId="50" xfId="0" applyNumberFormat="1" applyFont="1" applyFill="1" applyBorder="1" applyAlignment="1" applyProtection="1">
      <alignment horizontal="center" vertical="center"/>
      <protection locked="0"/>
    </xf>
    <xf numFmtId="164" fontId="60" fillId="10" borderId="27" xfId="0" applyNumberFormat="1" applyFont="1" applyFill="1" applyBorder="1" applyAlignment="1" applyProtection="1">
      <alignment horizontal="center" vertical="center"/>
      <protection locked="0"/>
    </xf>
    <xf numFmtId="164" fontId="60" fillId="10" borderId="51" xfId="0" applyNumberFormat="1" applyFont="1" applyFill="1" applyBorder="1" applyAlignment="1" applyProtection="1">
      <alignment horizontal="center" vertical="center"/>
      <protection locked="0"/>
    </xf>
    <xf numFmtId="0" fontId="3" fillId="10" borderId="51" xfId="0" applyFont="1" applyFill="1" applyBorder="1" applyAlignment="1" applyProtection="1">
      <alignment horizontal="center" vertical="center" wrapText="1"/>
      <protection locked="0"/>
    </xf>
    <xf numFmtId="49" fontId="58" fillId="0" borderId="36" xfId="0" applyNumberFormat="1" applyFont="1" applyBorder="1" applyAlignment="1" applyProtection="1">
      <alignment horizontal="left" vertical="center"/>
      <protection locked="0"/>
    </xf>
    <xf numFmtId="49" fontId="73" fillId="4" borderId="13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Protection="1"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Continuous"/>
      <protection locked="0"/>
    </xf>
    <xf numFmtId="49" fontId="9" fillId="0" borderId="0" xfId="0" applyNumberFormat="1" applyFont="1" applyProtection="1">
      <protection locked="0"/>
    </xf>
    <xf numFmtId="49" fontId="16" fillId="0" borderId="0" xfId="0" applyNumberFormat="1" applyFont="1" applyProtection="1">
      <protection locked="0"/>
    </xf>
    <xf numFmtId="49" fontId="35" fillId="0" borderId="0" xfId="0" applyNumberFormat="1" applyFont="1" applyAlignment="1" applyProtection="1">
      <alignment wrapText="1"/>
      <protection locked="0"/>
    </xf>
    <xf numFmtId="49" fontId="35" fillId="0" borderId="0" xfId="0" applyNumberFormat="1" applyFont="1" applyAlignment="1" applyProtection="1">
      <alignment horizontal="left"/>
      <protection locked="0"/>
    </xf>
    <xf numFmtId="49" fontId="17" fillId="0" borderId="48" xfId="0" applyNumberFormat="1" applyFont="1" applyBorder="1" applyAlignment="1" applyProtection="1">
      <alignment horizontal="left"/>
      <protection locked="0"/>
    </xf>
    <xf numFmtId="49" fontId="1" fillId="0" borderId="48" xfId="0" applyNumberFormat="1" applyFont="1" applyBorder="1" applyProtection="1">
      <protection locked="0"/>
    </xf>
    <xf numFmtId="49" fontId="16" fillId="0" borderId="48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59" fillId="0" borderId="0" xfId="0" applyFont="1" applyAlignment="1" applyProtection="1">
      <alignment vertical="center"/>
      <protection locked="0"/>
    </xf>
    <xf numFmtId="0" fontId="64" fillId="0" borderId="0" xfId="0" applyFont="1"/>
    <xf numFmtId="0" fontId="64" fillId="0" borderId="48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70" fillId="5" borderId="24" xfId="0" applyFont="1" applyFill="1" applyBorder="1"/>
    <xf numFmtId="0" fontId="82" fillId="5" borderId="24" xfId="0" applyFont="1" applyFill="1" applyBorder="1" applyAlignment="1">
      <alignment horizontal="center"/>
    </xf>
    <xf numFmtId="0" fontId="43" fillId="0" borderId="5" xfId="0" applyFont="1" applyBorder="1" applyAlignment="1" applyProtection="1">
      <alignment vertical="top" shrinkToFit="1"/>
      <protection hidden="1"/>
    </xf>
    <xf numFmtId="0" fontId="50" fillId="0" borderId="5" xfId="0" applyFont="1" applyBorder="1" applyAlignment="1" applyProtection="1">
      <alignment horizontal="left" shrinkToFit="1"/>
      <protection hidden="1"/>
    </xf>
    <xf numFmtId="0" fontId="50" fillId="0" borderId="12" xfId="0" applyFont="1" applyBorder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/>
      <protection hidden="1"/>
    </xf>
    <xf numFmtId="49" fontId="58" fillId="8" borderId="36" xfId="0" applyNumberFormat="1" applyFont="1" applyFill="1" applyBorder="1" applyAlignment="1" applyProtection="1">
      <alignment horizontal="left" vertical="center"/>
      <protection locked="0"/>
    </xf>
    <xf numFmtId="49" fontId="36" fillId="8" borderId="36" xfId="0" applyNumberFormat="1" applyFont="1" applyFill="1" applyBorder="1" applyAlignment="1" applyProtection="1">
      <alignment horizontal="left" vertical="center" wrapText="1"/>
      <protection locked="0"/>
    </xf>
    <xf numFmtId="49" fontId="56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6" xfId="0" applyFont="1" applyBorder="1" applyAlignment="1" applyProtection="1">
      <alignment horizontal="center" vertical="center"/>
      <protection locked="0"/>
    </xf>
    <xf numFmtId="49" fontId="58" fillId="2" borderId="30" xfId="0" applyNumberFormat="1" applyFont="1" applyFill="1" applyBorder="1" applyAlignment="1" applyProtection="1">
      <alignment horizontal="left" vertical="center"/>
      <protection locked="0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49" fontId="5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/>
      <protection hidden="1"/>
    </xf>
    <xf numFmtId="164" fontId="58" fillId="3" borderId="35" xfId="0" applyNumberFormat="1" applyFont="1" applyFill="1" applyBorder="1" applyAlignment="1" applyProtection="1">
      <alignment horizontal="center" vertical="center"/>
      <protection hidden="1"/>
    </xf>
    <xf numFmtId="164" fontId="58" fillId="3" borderId="21" xfId="0" applyNumberFormat="1" applyFont="1" applyFill="1" applyBorder="1" applyAlignment="1" applyProtection="1">
      <alignment horizontal="center" vertical="center"/>
      <protection hidden="1"/>
    </xf>
    <xf numFmtId="49" fontId="56" fillId="3" borderId="21" xfId="0" applyNumberFormat="1" applyFont="1" applyFill="1" applyBorder="1" applyAlignment="1" applyProtection="1">
      <alignment horizontal="center" vertical="center"/>
      <protection locked="0" hidden="1"/>
    </xf>
    <xf numFmtId="49" fontId="56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12" borderId="21" xfId="0" applyNumberFormat="1" applyFont="1" applyFill="1" applyBorder="1" applyAlignment="1" applyProtection="1">
      <alignment horizontal="center" vertical="center"/>
      <protection hidden="1"/>
    </xf>
    <xf numFmtId="49" fontId="58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65" fillId="0" borderId="0" xfId="0" applyFont="1" applyProtection="1">
      <protection locked="0"/>
    </xf>
    <xf numFmtId="0" fontId="84" fillId="0" borderId="0" xfId="0" applyFont="1" applyAlignment="1" applyProtection="1">
      <alignment horizontal="left" vertical="justify"/>
      <protection locked="0"/>
    </xf>
    <xf numFmtId="0" fontId="85" fillId="0" borderId="0" xfId="0" applyFont="1" applyAlignment="1" applyProtection="1">
      <alignment horizontal="left"/>
      <protection locked="0"/>
    </xf>
    <xf numFmtId="0" fontId="36" fillId="8" borderId="36" xfId="0" applyFont="1" applyFill="1" applyBorder="1" applyAlignment="1" applyProtection="1">
      <alignment horizontal="left" vertical="top" wrapText="1"/>
      <protection locked="0"/>
    </xf>
    <xf numFmtId="0" fontId="36" fillId="8" borderId="2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0" fontId="45" fillId="6" borderId="39" xfId="0" applyFont="1" applyFill="1" applyBorder="1" applyAlignment="1" applyProtection="1">
      <alignment shrinkToFit="1"/>
      <protection hidden="1"/>
    </xf>
    <xf numFmtId="49" fontId="46" fillId="0" borderId="11" xfId="0" applyNumberFormat="1" applyFont="1" applyBorder="1" applyAlignment="1" applyProtection="1">
      <alignment vertical="top" wrapText="1"/>
      <protection locked="0"/>
    </xf>
    <xf numFmtId="0" fontId="45" fillId="0" borderId="52" xfId="0" applyFont="1" applyBorder="1" applyAlignment="1" applyProtection="1">
      <alignment shrinkToFit="1"/>
      <protection hidden="1"/>
    </xf>
    <xf numFmtId="49" fontId="46" fillId="0" borderId="53" xfId="0" applyNumberFormat="1" applyFont="1" applyBorder="1" applyAlignment="1" applyProtection="1">
      <alignment vertical="top" wrapText="1"/>
      <protection locked="0"/>
    </xf>
    <xf numFmtId="0" fontId="43" fillId="0" borderId="5" xfId="0" applyFont="1" applyBorder="1" applyAlignment="1" applyProtection="1">
      <alignment vertical="center" shrinkToFit="1"/>
      <protection hidden="1"/>
    </xf>
    <xf numFmtId="49" fontId="44" fillId="0" borderId="7" xfId="0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vertical="center" shrinkToFit="1"/>
      <protection hidden="1"/>
    </xf>
    <xf numFmtId="49" fontId="46" fillId="0" borderId="8" xfId="0" applyNumberFormat="1" applyFont="1" applyBorder="1" applyAlignment="1" applyProtection="1">
      <alignment vertical="center" wrapText="1"/>
      <protection locked="0"/>
    </xf>
    <xf numFmtId="49" fontId="42" fillId="0" borderId="8" xfId="0" applyNumberFormat="1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88" fillId="0" borderId="54" xfId="0" applyFont="1" applyBorder="1" applyAlignment="1">
      <alignment horizontal="center" vertical="center" wrapText="1"/>
    </xf>
    <xf numFmtId="0" fontId="88" fillId="0" borderId="20" xfId="0" applyFont="1" applyBorder="1" applyAlignment="1">
      <alignment vertical="center" wrapText="1"/>
    </xf>
    <xf numFmtId="0" fontId="88" fillId="0" borderId="54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49" fontId="36" fillId="8" borderId="13" xfId="0" applyNumberFormat="1" applyFont="1" applyFill="1" applyBorder="1" applyAlignment="1" applyProtection="1">
      <alignment horizontal="left" vertical="center"/>
      <protection locked="0"/>
    </xf>
    <xf numFmtId="49" fontId="36" fillId="8" borderId="13" xfId="0" applyNumberFormat="1" applyFont="1" applyFill="1" applyBorder="1" applyAlignment="1" applyProtection="1">
      <alignment horizontal="left" vertical="center" wrapText="1"/>
      <protection locked="0"/>
    </xf>
    <xf numFmtId="49" fontId="73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hidden="1"/>
    </xf>
    <xf numFmtId="0" fontId="56" fillId="8" borderId="13" xfId="0" applyFont="1" applyFill="1" applyBorder="1" applyAlignment="1" applyProtection="1">
      <alignment horizontal="center" vertical="center"/>
      <protection locked="0"/>
    </xf>
    <xf numFmtId="164" fontId="60" fillId="8" borderId="13" xfId="0" applyNumberFormat="1" applyFont="1" applyFill="1" applyBorder="1" applyAlignment="1" applyProtection="1">
      <alignment horizontal="center" vertical="center"/>
      <protection hidden="1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56" fillId="8" borderId="13" xfId="0" applyNumberFormat="1" applyFont="1" applyFill="1" applyBorder="1" applyAlignment="1" applyProtection="1">
      <alignment horizontal="left" vertical="top"/>
      <protection locked="0" hidden="1"/>
    </xf>
    <xf numFmtId="49" fontId="56" fillId="8" borderId="13" xfId="0" applyNumberFormat="1" applyFont="1" applyFill="1" applyBorder="1" applyAlignment="1" applyProtection="1">
      <alignment horizontal="left" vertical="top" wrapText="1"/>
      <protection locked="0" hidden="1"/>
    </xf>
    <xf numFmtId="164" fontId="58" fillId="8" borderId="10" xfId="0" applyNumberFormat="1" applyFont="1" applyFill="1" applyBorder="1" applyAlignment="1" applyProtection="1">
      <alignment horizontal="center" vertical="center"/>
      <protection hidden="1"/>
    </xf>
    <xf numFmtId="0" fontId="3" fillId="8" borderId="13" xfId="0" applyFont="1" applyFill="1" applyBorder="1" applyAlignment="1" applyProtection="1">
      <alignment wrapText="1"/>
      <protection locked="0"/>
    </xf>
    <xf numFmtId="49" fontId="3" fillId="8" borderId="13" xfId="0" applyNumberFormat="1" applyFont="1" applyFill="1" applyBorder="1" applyAlignment="1" applyProtection="1">
      <alignment horizontal="left" vertical="top" wrapText="1"/>
      <protection locked="0"/>
    </xf>
    <xf numFmtId="49" fontId="36" fillId="8" borderId="13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left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49" fontId="9" fillId="2" borderId="39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42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 wrapText="1"/>
      <protection hidden="1"/>
    </xf>
    <xf numFmtId="0" fontId="8" fillId="2" borderId="41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49" fontId="8" fillId="2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2" fontId="63" fillId="2" borderId="38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43" xfId="0" applyNumberFormat="1" applyFont="1" applyFill="1" applyBorder="1" applyAlignment="1" applyProtection="1">
      <alignment horizontal="left" vertical="center" wrapText="1"/>
      <protection hidden="1"/>
    </xf>
    <xf numFmtId="0" fontId="9" fillId="2" borderId="42" xfId="0" applyFont="1" applyFill="1" applyBorder="1" applyAlignment="1" applyProtection="1">
      <alignment horizontal="left" vertical="center" wrapText="1" shrinkToFit="1"/>
      <protection hidden="1"/>
    </xf>
    <xf numFmtId="164" fontId="8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1" fillId="2" borderId="36" xfId="0" applyFont="1" applyFill="1" applyBorder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 shrinkToFit="1"/>
      <protection hidden="1"/>
    </xf>
    <xf numFmtId="164" fontId="8" fillId="0" borderId="50" xfId="0" applyNumberFormat="1" applyFont="1" applyBorder="1" applyAlignment="1" applyProtection="1">
      <alignment horizontal="center" vertical="center" wrapText="1"/>
      <protection hidden="1"/>
    </xf>
    <xf numFmtId="0" fontId="8" fillId="0" borderId="55" xfId="0" applyFont="1" applyBorder="1" applyAlignment="1" applyProtection="1">
      <alignment horizontal="center" vertical="center" wrapText="1"/>
      <protection hidden="1"/>
    </xf>
    <xf numFmtId="0" fontId="8" fillId="0" borderId="56" xfId="0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50" xfId="0" applyNumberFormat="1" applyFont="1" applyBorder="1" applyAlignment="1" applyProtection="1">
      <alignment horizontal="center" vertical="center" wrapText="1"/>
      <protection hidden="1"/>
    </xf>
    <xf numFmtId="0" fontId="71" fillId="0" borderId="50" xfId="0" applyFont="1" applyBorder="1" applyAlignment="1" applyProtection="1">
      <alignment horizontal="center" vertical="center" wrapText="1"/>
      <protection hidden="1"/>
    </xf>
    <xf numFmtId="49" fontId="8" fillId="8" borderId="3" xfId="0" applyNumberFormat="1" applyFont="1" applyFill="1" applyBorder="1" applyAlignment="1" applyProtection="1">
      <alignment horizontal="left" vertical="center" wrapText="1"/>
      <protection hidden="1"/>
    </xf>
    <xf numFmtId="0" fontId="9" fillId="8" borderId="16" xfId="0" applyFont="1" applyFill="1" applyBorder="1" applyAlignment="1" applyProtection="1">
      <alignment horizontal="left" vertical="center" wrapText="1" shrinkToFit="1"/>
      <protection hidden="1"/>
    </xf>
    <xf numFmtId="164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49" fontId="8" fillId="8" borderId="34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8" borderId="3" xfId="0" applyNumberFormat="1" applyFont="1" applyFill="1" applyBorder="1" applyAlignment="1" applyProtection="1">
      <alignment horizontal="left" vertical="center" wrapText="1"/>
      <protection hidden="1"/>
    </xf>
    <xf numFmtId="49" fontId="9" fillId="8" borderId="16" xfId="0" applyNumberFormat="1" applyFont="1" applyFill="1" applyBorder="1" applyAlignment="1" applyProtection="1">
      <alignment horizontal="left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21" xfId="0" applyFont="1" applyBorder="1" applyAlignment="1" applyProtection="1">
      <alignment vertical="center" wrapText="1"/>
      <protection locked="0"/>
    </xf>
    <xf numFmtId="0" fontId="56" fillId="0" borderId="36" xfId="0" applyFont="1" applyBorder="1" applyAlignment="1" applyProtection="1">
      <alignment horizontal="left" vertical="top" wrapText="1"/>
      <protection locked="0"/>
    </xf>
    <xf numFmtId="49" fontId="58" fillId="0" borderId="50" xfId="0" applyNumberFormat="1" applyFont="1" applyBorder="1" applyAlignment="1" applyProtection="1">
      <alignment horizontal="left" vertical="center"/>
      <protection locked="0"/>
    </xf>
    <xf numFmtId="0" fontId="56" fillId="0" borderId="51" xfId="0" applyFont="1" applyBorder="1" applyAlignment="1" applyProtection="1">
      <alignment horizontal="center" vertical="center"/>
      <protection locked="0"/>
    </xf>
    <xf numFmtId="164" fontId="60" fillId="8" borderId="51" xfId="0" applyNumberFormat="1" applyFont="1" applyFill="1" applyBorder="1" applyAlignment="1" applyProtection="1">
      <alignment horizontal="center" vertical="center"/>
      <protection hidden="1"/>
    </xf>
    <xf numFmtId="164" fontId="60" fillId="8" borderId="58" xfId="0" applyNumberFormat="1" applyFont="1" applyFill="1" applyBorder="1" applyAlignment="1" applyProtection="1">
      <alignment horizontal="center" vertical="center"/>
      <protection hidden="1"/>
    </xf>
    <xf numFmtId="164" fontId="60" fillId="0" borderId="59" xfId="0" applyNumberFormat="1" applyFont="1" applyBorder="1" applyAlignment="1" applyProtection="1">
      <alignment horizontal="center" vertical="center"/>
      <protection locked="0"/>
    </xf>
    <xf numFmtId="164" fontId="60" fillId="0" borderId="51" xfId="0" applyNumberFormat="1" applyFont="1" applyBorder="1" applyAlignment="1" applyProtection="1">
      <alignment horizontal="center" vertical="center"/>
      <protection locked="0"/>
    </xf>
    <xf numFmtId="164" fontId="60" fillId="0" borderId="58" xfId="0" applyNumberFormat="1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73" fillId="0" borderId="36" xfId="0" applyFont="1" applyBorder="1" applyAlignment="1" applyProtection="1">
      <alignment vertical="center" wrapText="1"/>
      <protection locked="0"/>
    </xf>
    <xf numFmtId="164" fontId="60" fillId="0" borderId="36" xfId="0" applyNumberFormat="1" applyFont="1" applyBorder="1" applyAlignment="1" applyProtection="1">
      <alignment horizontal="center" vertical="center" wrapText="1"/>
      <protection hidden="1"/>
    </xf>
    <xf numFmtId="164" fontId="60" fillId="0" borderId="43" xfId="0" applyNumberFormat="1" applyFont="1" applyBorder="1" applyAlignment="1" applyProtection="1">
      <alignment horizontal="center" vertical="center" wrapText="1"/>
      <protection hidden="1"/>
    </xf>
    <xf numFmtId="0" fontId="73" fillId="0" borderId="51" xfId="0" applyFont="1" applyBorder="1" applyAlignment="1" applyProtection="1">
      <alignment vertical="center" wrapText="1"/>
      <protection locked="0"/>
    </xf>
    <xf numFmtId="49" fontId="56" fillId="3" borderId="30" xfId="0" applyNumberFormat="1" applyFont="1" applyFill="1" applyBorder="1" applyProtection="1">
      <protection locked="0" hidden="1"/>
    </xf>
    <xf numFmtId="49" fontId="3" fillId="3" borderId="21" xfId="0" applyNumberFormat="1" applyFont="1" applyFill="1" applyBorder="1" applyAlignment="1" applyProtection="1">
      <alignment horizontal="left" vertical="top" wrapText="1"/>
      <protection locked="0" hidden="1"/>
    </xf>
    <xf numFmtId="164" fontId="58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61" fillId="0" borderId="49" xfId="0" applyFont="1" applyBorder="1"/>
    <xf numFmtId="0" fontId="11" fillId="0" borderId="0" xfId="0" applyFont="1" applyAlignment="1" applyProtection="1">
      <alignment horizontal="center" vertical="top"/>
      <protection locked="0"/>
    </xf>
    <xf numFmtId="164" fontId="60" fillId="0" borderId="38" xfId="0" applyNumberFormat="1" applyFont="1" applyBorder="1" applyAlignment="1">
      <alignment horizontal="center" vertical="center"/>
    </xf>
    <xf numFmtId="164" fontId="60" fillId="0" borderId="36" xfId="0" applyNumberFormat="1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4" fontId="60" fillId="0" borderId="35" xfId="0" applyNumberFormat="1" applyFont="1" applyBorder="1" applyAlignment="1">
      <alignment horizontal="center" vertical="center"/>
    </xf>
    <xf numFmtId="164" fontId="60" fillId="0" borderId="21" xfId="0" applyNumberFormat="1" applyFont="1" applyBorder="1" applyAlignment="1">
      <alignment horizontal="center" vertical="center"/>
    </xf>
    <xf numFmtId="164" fontId="60" fillId="0" borderId="29" xfId="0" applyNumberFormat="1" applyFont="1" applyBorder="1" applyAlignment="1">
      <alignment horizontal="center" vertical="center"/>
    </xf>
    <xf numFmtId="0" fontId="73" fillId="13" borderId="13" xfId="0" applyFont="1" applyFill="1" applyBorder="1" applyAlignment="1" applyProtection="1">
      <alignment horizontal="left" vertical="center"/>
      <protection hidden="1"/>
    </xf>
    <xf numFmtId="49" fontId="73" fillId="13" borderId="13" xfId="0" applyNumberFormat="1" applyFont="1" applyFill="1" applyBorder="1" applyAlignment="1" applyProtection="1">
      <alignment horizontal="left" vertical="top" wrapText="1"/>
      <protection hidden="1"/>
    </xf>
    <xf numFmtId="49" fontId="73" fillId="13" borderId="13" xfId="0" applyNumberFormat="1" applyFont="1" applyFill="1" applyBorder="1" applyAlignment="1" applyProtection="1">
      <alignment horizontal="center" vertical="center"/>
      <protection hidden="1"/>
    </xf>
    <xf numFmtId="164" fontId="3" fillId="13" borderId="10" xfId="0" applyNumberFormat="1" applyFont="1" applyFill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wrapText="1"/>
      <protection hidden="1"/>
    </xf>
    <xf numFmtId="0" fontId="60" fillId="13" borderId="0" xfId="0" applyFont="1" applyFill="1" applyProtection="1">
      <protection hidden="1"/>
    </xf>
    <xf numFmtId="0" fontId="61" fillId="13" borderId="0" xfId="0" applyFont="1" applyFill="1"/>
    <xf numFmtId="49" fontId="8" fillId="14" borderId="43" xfId="0" applyNumberFormat="1" applyFont="1" applyFill="1" applyBorder="1" applyAlignment="1" applyProtection="1">
      <alignment horizontal="left" vertical="center" wrapText="1"/>
      <protection hidden="1"/>
    </xf>
    <xf numFmtId="0" fontId="9" fillId="14" borderId="42" xfId="0" applyFont="1" applyFill="1" applyBorder="1" applyAlignment="1" applyProtection="1">
      <alignment horizontal="left" vertical="center" wrapText="1" shrinkToFit="1"/>
      <protection hidden="1"/>
    </xf>
    <xf numFmtId="164" fontId="8" fillId="14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44" xfId="0" applyFont="1" applyFill="1" applyBorder="1" applyAlignment="1" applyProtection="1">
      <alignment horizontal="center" vertical="center" wrapText="1"/>
      <protection hidden="1"/>
    </xf>
    <xf numFmtId="0" fontId="8" fillId="14" borderId="24" xfId="0" applyFont="1" applyFill="1" applyBorder="1" applyAlignment="1" applyProtection="1">
      <alignment horizontal="center" vertical="center" wrapText="1"/>
      <protection hidden="1"/>
    </xf>
    <xf numFmtId="0" fontId="8" fillId="14" borderId="45" xfId="0" applyFont="1" applyFill="1" applyBorder="1" applyAlignment="1" applyProtection="1">
      <alignment horizontal="center" vertical="center" wrapText="1"/>
      <protection hidden="1"/>
    </xf>
    <xf numFmtId="49" fontId="8" fillId="14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14" borderId="36" xfId="0" applyNumberFormat="1" applyFont="1" applyFill="1" applyBorder="1" applyAlignment="1" applyProtection="1">
      <alignment horizontal="center" vertical="center" wrapText="1"/>
      <protection hidden="1"/>
    </xf>
    <xf numFmtId="0" fontId="71" fillId="14" borderId="36" xfId="0" applyFont="1" applyFill="1" applyBorder="1" applyAlignment="1" applyProtection="1">
      <alignment horizontal="center" vertical="center" wrapText="1"/>
      <protection hidden="1"/>
    </xf>
    <xf numFmtId="10" fontId="23" fillId="4" borderId="10" xfId="0" applyNumberFormat="1" applyFont="1" applyFill="1" applyBorder="1" applyAlignment="1" applyProtection="1">
      <alignment horizontal="center" vertical="center" wrapText="1"/>
      <protection hidden="1"/>
    </xf>
    <xf numFmtId="9" fontId="71" fillId="8" borderId="13" xfId="2" applyFont="1" applyFill="1" applyBorder="1" applyAlignment="1" applyProtection="1">
      <alignment horizontal="center" vertical="center" wrapText="1"/>
      <protection hidden="1"/>
    </xf>
    <xf numFmtId="9" fontId="63" fillId="8" borderId="10" xfId="2" applyFont="1" applyFill="1" applyBorder="1" applyAlignment="1" applyProtection="1">
      <alignment horizontal="center" vertical="center" wrapText="1"/>
      <protection hidden="1"/>
    </xf>
    <xf numFmtId="49" fontId="8" fillId="15" borderId="39" xfId="0" applyNumberFormat="1" applyFont="1" applyFill="1" applyBorder="1" applyAlignment="1" applyProtection="1">
      <alignment horizontal="left" vertical="center" wrapText="1"/>
      <protection hidden="1"/>
    </xf>
    <xf numFmtId="0" fontId="9" fillId="15" borderId="42" xfId="0" applyFont="1" applyFill="1" applyBorder="1" applyAlignment="1" applyProtection="1">
      <alignment horizontal="left" vertical="center" wrapText="1" shrinkToFit="1"/>
      <protection hidden="1"/>
    </xf>
    <xf numFmtId="164" fontId="8" fillId="15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5" borderId="44" xfId="0" applyFont="1" applyFill="1" applyBorder="1" applyAlignment="1" applyProtection="1">
      <alignment horizontal="center" vertical="center" wrapText="1"/>
      <protection hidden="1"/>
    </xf>
    <xf numFmtId="0" fontId="8" fillId="15" borderId="24" xfId="0" applyFont="1" applyFill="1" applyBorder="1" applyAlignment="1" applyProtection="1">
      <alignment horizontal="center" vertical="center" wrapText="1"/>
      <protection hidden="1"/>
    </xf>
    <xf numFmtId="0" fontId="8" fillId="15" borderId="45" xfId="0" applyFont="1" applyFill="1" applyBorder="1" applyAlignment="1" applyProtection="1">
      <alignment horizontal="center" vertical="center" wrapText="1"/>
      <protection hidden="1"/>
    </xf>
    <xf numFmtId="49" fontId="8" fillId="15" borderId="48" xfId="0" applyNumberFormat="1" applyFont="1" applyFill="1" applyBorder="1" applyAlignment="1" applyProtection="1">
      <alignment horizontal="center" vertical="center" wrapText="1"/>
      <protection hidden="1"/>
    </xf>
    <xf numFmtId="49" fontId="8" fillId="15" borderId="36" xfId="0" applyNumberFormat="1" applyFont="1" applyFill="1" applyBorder="1" applyAlignment="1" applyProtection="1">
      <alignment horizontal="center" vertical="center" wrapText="1"/>
      <protection hidden="1"/>
    </xf>
    <xf numFmtId="0" fontId="71" fillId="15" borderId="3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19" fillId="0" borderId="27" xfId="0" applyFont="1" applyBorder="1" applyAlignment="1" applyProtection="1">
      <alignment horizontal="left"/>
      <protection hidden="1"/>
    </xf>
    <xf numFmtId="0" fontId="16" fillId="9" borderId="24" xfId="0" applyFont="1" applyFill="1" applyBorder="1" applyAlignment="1" applyProtection="1">
      <alignment horizontal="center"/>
      <protection hidden="1"/>
    </xf>
    <xf numFmtId="0" fontId="16" fillId="0" borderId="24" xfId="0" applyFont="1" applyBorder="1" applyAlignment="1" applyProtection="1">
      <alignment horizontal="center"/>
      <protection hidden="1"/>
    </xf>
    <xf numFmtId="0" fontId="16" fillId="0" borderId="70" xfId="0" applyFont="1" applyBorder="1" applyAlignment="1" applyProtection="1">
      <alignment horizontal="center"/>
      <protection hidden="1"/>
    </xf>
    <xf numFmtId="0" fontId="16" fillId="9" borderId="70" xfId="0" applyFont="1" applyFill="1" applyBorder="1" applyAlignment="1" applyProtection="1">
      <alignment horizontal="center"/>
      <protection hidden="1"/>
    </xf>
    <xf numFmtId="0" fontId="16" fillId="0" borderId="7" xfId="0" applyFont="1" applyBorder="1" applyAlignment="1" applyProtection="1">
      <alignment horizontal="center"/>
      <protection hidden="1"/>
    </xf>
    <xf numFmtId="0" fontId="16" fillId="0" borderId="43" xfId="0" applyFont="1" applyBorder="1" applyAlignment="1" applyProtection="1">
      <alignment horizontal="center"/>
      <protection hidden="1"/>
    </xf>
    <xf numFmtId="0" fontId="16" fillId="0" borderId="30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71" xfId="0" applyFont="1" applyBorder="1" applyAlignment="1" applyProtection="1">
      <alignment horizontal="center"/>
      <protection hidden="1"/>
    </xf>
    <xf numFmtId="0" fontId="16" fillId="9" borderId="71" xfId="0" applyFont="1" applyFill="1" applyBorder="1" applyAlignment="1" applyProtection="1">
      <alignment horizontal="center"/>
      <protection hidden="1"/>
    </xf>
    <xf numFmtId="0" fontId="16" fillId="0" borderId="8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16" fillId="0" borderId="72" xfId="0" applyFont="1" applyBorder="1" applyAlignment="1" applyProtection="1">
      <alignment horizontal="center"/>
      <protection hidden="1"/>
    </xf>
    <xf numFmtId="0" fontId="16" fillId="0" borderId="45" xfId="0" applyFont="1" applyBorder="1" applyAlignment="1" applyProtection="1">
      <alignment horizontal="center"/>
      <protection hidden="1"/>
    </xf>
    <xf numFmtId="0" fontId="16" fillId="0" borderId="44" xfId="0" applyFont="1" applyBorder="1" applyAlignment="1" applyProtection="1">
      <alignment horizontal="center"/>
      <protection hidden="1"/>
    </xf>
    <xf numFmtId="0" fontId="16" fillId="0" borderId="56" xfId="0" applyFont="1" applyBorder="1" applyAlignment="1" applyProtection="1">
      <alignment horizontal="center"/>
      <protection hidden="1"/>
    </xf>
    <xf numFmtId="0" fontId="16" fillId="0" borderId="47" xfId="0" applyFont="1" applyBorder="1" applyAlignment="1" applyProtection="1">
      <alignment horizontal="center"/>
      <protection hidden="1"/>
    </xf>
    <xf numFmtId="49" fontId="58" fillId="0" borderId="36" xfId="0" applyNumberFormat="1" applyFont="1" applyBorder="1" applyAlignment="1" applyProtection="1">
      <alignment horizontal="left" vertical="center"/>
      <protection hidden="1"/>
    </xf>
    <xf numFmtId="0" fontId="36" fillId="16" borderId="36" xfId="0" applyFont="1" applyFill="1" applyBorder="1" applyAlignment="1" applyProtection="1">
      <alignment horizontal="left" vertical="top" wrapText="1"/>
      <protection locked="0"/>
    </xf>
    <xf numFmtId="164" fontId="60" fillId="0" borderId="38" xfId="0" applyNumberFormat="1" applyFont="1" applyBorder="1" applyAlignment="1" applyProtection="1">
      <alignment horizontal="center" vertical="center"/>
      <protection locked="0" hidden="1"/>
    </xf>
    <xf numFmtId="164" fontId="60" fillId="0" borderId="36" xfId="0" applyNumberFormat="1" applyFont="1" applyBorder="1" applyAlignment="1" applyProtection="1">
      <alignment horizontal="center" vertical="center"/>
      <protection locked="0" hidden="1"/>
    </xf>
    <xf numFmtId="164" fontId="60" fillId="0" borderId="37" xfId="0" applyNumberFormat="1" applyFont="1" applyBorder="1" applyAlignment="1" applyProtection="1">
      <alignment horizontal="center" vertical="center"/>
      <protection locked="0" hidden="1"/>
    </xf>
    <xf numFmtId="164" fontId="60" fillId="0" borderId="35" xfId="0" applyNumberFormat="1" applyFont="1" applyBorder="1" applyAlignment="1" applyProtection="1">
      <alignment horizontal="center" vertical="center"/>
      <protection locked="0" hidden="1"/>
    </xf>
    <xf numFmtId="164" fontId="60" fillId="0" borderId="21" xfId="0" applyNumberFormat="1" applyFont="1" applyBorder="1" applyAlignment="1" applyProtection="1">
      <alignment horizontal="center" vertical="center"/>
      <protection locked="0" hidden="1"/>
    </xf>
    <xf numFmtId="0" fontId="3" fillId="16" borderId="13" xfId="0" applyFont="1" applyFill="1" applyBorder="1" applyAlignment="1" applyProtection="1">
      <alignment horizontal="left" vertical="top" wrapText="1"/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72" fillId="0" borderId="0" xfId="0" applyFont="1" applyProtection="1">
      <protection hidden="1"/>
    </xf>
    <xf numFmtId="49" fontId="3" fillId="8" borderId="13" xfId="0" applyNumberFormat="1" applyFont="1" applyFill="1" applyBorder="1" applyAlignment="1" applyProtection="1">
      <alignment horizontal="left" vertical="top" wrapText="1"/>
      <protection hidden="1"/>
    </xf>
    <xf numFmtId="49" fontId="56" fillId="8" borderId="13" xfId="0" applyNumberFormat="1" applyFont="1" applyFill="1" applyBorder="1" applyAlignment="1" applyProtection="1">
      <alignment horizontal="left" vertical="top"/>
      <protection hidden="1"/>
    </xf>
    <xf numFmtId="49" fontId="56" fillId="8" borderId="13" xfId="0" applyNumberFormat="1" applyFont="1" applyFill="1" applyBorder="1" applyAlignment="1" applyProtection="1">
      <alignment horizontal="left" vertical="top" wrapText="1"/>
      <protection hidden="1"/>
    </xf>
    <xf numFmtId="0" fontId="3" fillId="8" borderId="13" xfId="0" applyFont="1" applyFill="1" applyBorder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73" fillId="0" borderId="21" xfId="0" applyFont="1" applyBorder="1" applyAlignment="1">
      <alignment horizontal="justify" vertical="center" wrapText="1"/>
    </xf>
    <xf numFmtId="0" fontId="56" fillId="0" borderId="36" xfId="0" applyFont="1" applyBorder="1" applyAlignment="1" applyProtection="1">
      <alignment horizontal="center" vertical="center"/>
      <protection hidden="1"/>
    </xf>
    <xf numFmtId="49" fontId="56" fillId="0" borderId="36" xfId="0" applyNumberFormat="1" applyFont="1" applyBorder="1" applyAlignment="1" applyProtection="1">
      <alignment horizontal="center" vertical="center" wrapText="1"/>
      <protection hidden="1"/>
    </xf>
    <xf numFmtId="164" fontId="60" fillId="16" borderId="36" xfId="0" applyNumberFormat="1" applyFont="1" applyFill="1" applyBorder="1" applyAlignment="1" applyProtection="1">
      <alignment horizontal="center" vertical="center"/>
      <protection hidden="1"/>
    </xf>
    <xf numFmtId="164" fontId="60" fillId="16" borderId="37" xfId="0" applyNumberFormat="1" applyFont="1" applyFill="1" applyBorder="1" applyAlignment="1" applyProtection="1">
      <alignment horizontal="center" vertical="center"/>
      <protection hidden="1"/>
    </xf>
    <xf numFmtId="164" fontId="60" fillId="0" borderId="38" xfId="0" applyNumberFormat="1" applyFont="1" applyBorder="1" applyAlignment="1" applyProtection="1">
      <alignment horizontal="center" vertical="center"/>
      <protection hidden="1"/>
    </xf>
    <xf numFmtId="164" fontId="60" fillId="0" borderId="36" xfId="0" applyNumberFormat="1" applyFont="1" applyBorder="1" applyAlignment="1" applyProtection="1">
      <alignment horizontal="center" vertical="center"/>
      <protection hidden="1"/>
    </xf>
    <xf numFmtId="164" fontId="60" fillId="0" borderId="37" xfId="0" applyNumberFormat="1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 wrapText="1"/>
      <protection locked="0" hidden="1"/>
    </xf>
    <xf numFmtId="0" fontId="73" fillId="0" borderId="21" xfId="0" applyFont="1" applyBorder="1" applyAlignment="1">
      <alignment wrapText="1"/>
    </xf>
    <xf numFmtId="0" fontId="56" fillId="0" borderId="21" xfId="0" applyFont="1" applyBorder="1" applyAlignment="1" applyProtection="1">
      <alignment horizontal="center" vertical="center"/>
      <protection hidden="1"/>
    </xf>
    <xf numFmtId="164" fontId="60" fillId="0" borderId="35" xfId="0" applyNumberFormat="1" applyFont="1" applyBorder="1" applyAlignment="1" applyProtection="1">
      <alignment horizontal="center" vertical="center"/>
      <protection hidden="1"/>
    </xf>
    <xf numFmtId="164" fontId="60" fillId="0" borderId="21" xfId="0" applyNumberFormat="1" applyFont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left" vertical="center" wrapText="1"/>
      <protection hidden="1"/>
    </xf>
    <xf numFmtId="0" fontId="9" fillId="0" borderId="73" xfId="0" applyFont="1" applyBorder="1" applyAlignment="1" applyProtection="1">
      <alignment horizontal="left" vertical="center" wrapText="1" shrinkToFit="1"/>
      <protection hidden="1"/>
    </xf>
    <xf numFmtId="164" fontId="8" fillId="0" borderId="23" xfId="0" applyNumberFormat="1" applyFont="1" applyBorder="1" applyAlignment="1" applyProtection="1">
      <alignment horizontal="center" vertical="center" wrapText="1"/>
      <protection hidden="1"/>
    </xf>
    <xf numFmtId="0" fontId="8" fillId="0" borderId="74" xfId="0" applyFont="1" applyBorder="1" applyAlignment="1" applyProtection="1">
      <alignment horizontal="center" vertical="center" wrapText="1"/>
      <protection hidden="1"/>
    </xf>
    <xf numFmtId="0" fontId="8" fillId="0" borderId="70" xfId="0" applyFont="1" applyBorder="1" applyAlignment="1" applyProtection="1">
      <alignment horizontal="center" vertical="center" wrapText="1"/>
      <protection hidden="1"/>
    </xf>
    <xf numFmtId="0" fontId="8" fillId="0" borderId="73" xfId="0" applyFont="1" applyBorder="1" applyAlignment="1" applyProtection="1">
      <alignment horizontal="center" vertical="center" wrapText="1"/>
      <protection hidden="1"/>
    </xf>
    <xf numFmtId="49" fontId="8" fillId="0" borderId="67" xfId="0" applyNumberFormat="1" applyFont="1" applyBorder="1" applyAlignment="1" applyProtection="1">
      <alignment horizontal="center" vertical="center" wrapText="1"/>
      <protection hidden="1"/>
    </xf>
    <xf numFmtId="49" fontId="8" fillId="0" borderId="23" xfId="0" applyNumberFormat="1" applyFont="1" applyBorder="1" applyAlignment="1" applyProtection="1">
      <alignment horizontal="center" vertical="center" wrapText="1"/>
      <protection hidden="1"/>
    </xf>
    <xf numFmtId="0" fontId="71" fillId="0" borderId="23" xfId="0" applyFont="1" applyBorder="1" applyAlignment="1" applyProtection="1">
      <alignment horizontal="center" vertical="center" wrapText="1"/>
      <protection hidden="1"/>
    </xf>
    <xf numFmtId="49" fontId="8" fillId="0" borderId="12" xfId="0" applyNumberFormat="1" applyFont="1" applyBorder="1" applyAlignment="1" applyProtection="1">
      <alignment horizontal="left" vertical="center" wrapText="1"/>
      <protection hidden="1"/>
    </xf>
    <xf numFmtId="0" fontId="9" fillId="0" borderId="75" xfId="0" applyFont="1" applyBorder="1" applyAlignment="1" applyProtection="1">
      <alignment horizontal="left" vertical="center" wrapText="1" shrinkToFit="1"/>
      <protection hidden="1"/>
    </xf>
    <xf numFmtId="164" fontId="8" fillId="0" borderId="22" xfId="0" applyNumberFormat="1" applyFont="1" applyBorder="1" applyAlignment="1" applyProtection="1">
      <alignment horizontal="center" vertical="center" wrapText="1"/>
      <protection hidden="1"/>
    </xf>
    <xf numFmtId="0" fontId="8" fillId="0" borderId="76" xfId="0" applyFont="1" applyBorder="1" applyAlignment="1" applyProtection="1">
      <alignment horizontal="center" vertical="center" wrapText="1"/>
      <protection hidden="1"/>
    </xf>
    <xf numFmtId="0" fontId="8" fillId="0" borderId="71" xfId="0" applyFont="1" applyBorder="1" applyAlignment="1" applyProtection="1">
      <alignment horizontal="center" vertical="center" wrapText="1"/>
      <protection hidden="1"/>
    </xf>
    <xf numFmtId="0" fontId="8" fillId="0" borderId="75" xfId="0" applyFont="1" applyBorder="1" applyAlignment="1" applyProtection="1">
      <alignment horizontal="center" vertical="center" wrapText="1"/>
      <protection hidden="1"/>
    </xf>
    <xf numFmtId="49" fontId="8" fillId="0" borderId="68" xfId="0" applyNumberFormat="1" applyFont="1" applyBorder="1" applyAlignment="1" applyProtection="1">
      <alignment horizontal="center" vertical="center" wrapText="1"/>
      <protection hidden="1"/>
    </xf>
    <xf numFmtId="49" fontId="8" fillId="0" borderId="22" xfId="0" applyNumberFormat="1" applyFont="1" applyBorder="1" applyAlignment="1" applyProtection="1">
      <alignment horizontal="center" vertical="center" wrapText="1"/>
      <protection hidden="1"/>
    </xf>
    <xf numFmtId="0" fontId="71" fillId="0" borderId="22" xfId="0" applyFont="1" applyBorder="1" applyAlignment="1" applyProtection="1">
      <alignment horizontal="center" vertical="center" wrapText="1"/>
      <protection hidden="1"/>
    </xf>
    <xf numFmtId="0" fontId="9" fillId="16" borderId="16" xfId="0" applyFont="1" applyFill="1" applyBorder="1" applyAlignment="1" applyProtection="1">
      <alignment horizontal="left" vertical="center" wrapText="1" shrinkToFit="1"/>
      <protection hidden="1"/>
    </xf>
    <xf numFmtId="49" fontId="8" fillId="16" borderId="3" xfId="0" applyNumberFormat="1" applyFont="1" applyFill="1" applyBorder="1" applyAlignment="1" applyProtection="1">
      <alignment horizontal="left" vertical="center" wrapText="1"/>
      <protection hidden="1"/>
    </xf>
    <xf numFmtId="164" fontId="8" fillId="16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16" borderId="14" xfId="0" applyFont="1" applyFill="1" applyBorder="1" applyAlignment="1" applyProtection="1">
      <alignment horizontal="center" vertical="center" wrapText="1"/>
      <protection hidden="1"/>
    </xf>
    <xf numFmtId="0" fontId="8" fillId="16" borderId="15" xfId="0" applyFont="1" applyFill="1" applyBorder="1" applyAlignment="1" applyProtection="1">
      <alignment horizontal="center" vertical="center" wrapText="1"/>
      <protection hidden="1"/>
    </xf>
    <xf numFmtId="0" fontId="8" fillId="16" borderId="16" xfId="0" applyFont="1" applyFill="1" applyBorder="1" applyAlignment="1" applyProtection="1">
      <alignment horizontal="center" vertical="center" wrapText="1"/>
      <protection hidden="1"/>
    </xf>
    <xf numFmtId="49" fontId="8" fillId="16" borderId="34" xfId="0" applyNumberFormat="1" applyFont="1" applyFill="1" applyBorder="1" applyAlignment="1" applyProtection="1">
      <alignment horizontal="center" vertical="center" wrapText="1"/>
      <protection hidden="1"/>
    </xf>
    <xf numFmtId="49" fontId="8" fillId="16" borderId="13" xfId="0" applyNumberFormat="1" applyFont="1" applyFill="1" applyBorder="1" applyAlignment="1" applyProtection="1">
      <alignment horizontal="center" vertical="center" wrapText="1"/>
      <protection hidden="1"/>
    </xf>
    <xf numFmtId="0" fontId="71" fillId="16" borderId="13" xfId="0" applyFont="1" applyFill="1" applyBorder="1" applyAlignment="1" applyProtection="1">
      <alignment horizontal="center" vertical="center" wrapText="1"/>
      <protection hidden="1"/>
    </xf>
    <xf numFmtId="164" fontId="60" fillId="13" borderId="36" xfId="0" applyNumberFormat="1" applyFont="1" applyFill="1" applyBorder="1" applyAlignment="1" applyProtection="1">
      <alignment horizontal="center" vertical="center"/>
      <protection hidden="1"/>
    </xf>
    <xf numFmtId="164" fontId="58" fillId="17" borderId="21" xfId="0" applyNumberFormat="1" applyFont="1" applyFill="1" applyBorder="1" applyAlignment="1" applyProtection="1">
      <alignment horizontal="center" vertical="center"/>
      <protection hidden="1"/>
    </xf>
    <xf numFmtId="164" fontId="60" fillId="17" borderId="36" xfId="0" applyNumberFormat="1" applyFont="1" applyFill="1" applyBorder="1" applyAlignment="1" applyProtection="1">
      <alignment horizontal="center" vertical="center"/>
      <protection hidden="1"/>
    </xf>
    <xf numFmtId="164" fontId="60" fillId="17" borderId="23" xfId="0" applyNumberFormat="1" applyFont="1" applyFill="1" applyBorder="1" applyAlignment="1" applyProtection="1">
      <alignment horizontal="center" vertical="center"/>
      <protection hidden="1"/>
    </xf>
    <xf numFmtId="164" fontId="60" fillId="17" borderId="20" xfId="0" applyNumberFormat="1" applyFont="1" applyFill="1" applyBorder="1" applyAlignment="1" applyProtection="1">
      <alignment horizontal="center" vertical="center"/>
      <protection hidden="1"/>
    </xf>
    <xf numFmtId="164" fontId="60" fillId="18" borderId="27" xfId="0" applyNumberFormat="1" applyFont="1" applyFill="1" applyBorder="1" applyAlignment="1" applyProtection="1">
      <alignment horizontal="center" vertical="center"/>
      <protection hidden="1"/>
    </xf>
    <xf numFmtId="164" fontId="60" fillId="18" borderId="36" xfId="0" applyNumberFormat="1" applyFont="1" applyFill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vertical="center" wrapText="1"/>
      <protection locked="0"/>
    </xf>
    <xf numFmtId="0" fontId="56" fillId="0" borderId="23" xfId="0" applyFont="1" applyBorder="1" applyAlignment="1" applyProtection="1">
      <alignment horizontal="center" vertical="center"/>
      <protection locked="0"/>
    </xf>
    <xf numFmtId="164" fontId="60" fillId="8" borderId="38" xfId="0" applyNumberFormat="1" applyFont="1" applyFill="1" applyBorder="1" applyAlignment="1" applyProtection="1">
      <alignment horizontal="center" vertical="center"/>
      <protection hidden="1"/>
    </xf>
    <xf numFmtId="0" fontId="36" fillId="0" borderId="21" xfId="0" applyFont="1" applyBorder="1" applyAlignment="1" applyProtection="1">
      <alignment vertical="center" wrapText="1"/>
      <protection locked="0"/>
    </xf>
    <xf numFmtId="0" fontId="56" fillId="0" borderId="21" xfId="0" applyFont="1" applyBorder="1" applyAlignment="1" applyProtection="1">
      <alignment horizontal="center" vertical="center" wrapText="1"/>
      <protection locked="0"/>
    </xf>
    <xf numFmtId="164" fontId="36" fillId="0" borderId="36" xfId="0" applyNumberFormat="1" applyFont="1" applyBorder="1" applyAlignment="1" applyProtection="1">
      <alignment horizontal="left" vertical="center" wrapText="1"/>
      <protection locked="0"/>
    </xf>
    <xf numFmtId="1" fontId="3" fillId="0" borderId="36" xfId="0" applyNumberFormat="1" applyFont="1" applyBorder="1" applyAlignment="1" applyProtection="1">
      <alignment horizontal="center" vertical="center" wrapText="1"/>
      <protection locked="0"/>
    </xf>
    <xf numFmtId="164" fontId="36" fillId="0" borderId="36" xfId="0" applyNumberFormat="1" applyFont="1" applyBorder="1" applyAlignment="1" applyProtection="1">
      <alignment horizontal="left" vertical="center" wrapText="1"/>
      <protection locked="0" hidden="1"/>
    </xf>
    <xf numFmtId="0" fontId="56" fillId="19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49" fontId="36" fillId="2" borderId="21" xfId="0" applyNumberFormat="1" applyFont="1" applyFill="1" applyBorder="1" applyAlignment="1" applyProtection="1">
      <alignment horizontal="left" vertical="top" wrapText="1"/>
      <protection locked="0" hidden="1"/>
    </xf>
    <xf numFmtId="1" fontId="3" fillId="0" borderId="36" xfId="0" applyNumberFormat="1" applyFont="1" applyBorder="1" applyAlignment="1" applyProtection="1">
      <alignment horizontal="left" vertical="center" wrapText="1"/>
      <protection locked="0"/>
    </xf>
    <xf numFmtId="0" fontId="61" fillId="0" borderId="0" xfId="0" applyFont="1" applyProtection="1">
      <protection locked="0" hidden="1"/>
    </xf>
    <xf numFmtId="0" fontId="3" fillId="0" borderId="0" xfId="0" applyFont="1" applyAlignment="1" applyProtection="1">
      <alignment vertical="center"/>
      <protection hidden="1"/>
    </xf>
    <xf numFmtId="164" fontId="92" fillId="0" borderId="35" xfId="0" applyNumberFormat="1" applyFont="1" applyBorder="1" applyAlignment="1" applyProtection="1">
      <alignment horizontal="center" vertical="center"/>
      <protection locked="0"/>
    </xf>
    <xf numFmtId="164" fontId="92" fillId="0" borderId="21" xfId="0" applyNumberFormat="1" applyFont="1" applyBorder="1" applyAlignment="1" applyProtection="1">
      <alignment horizontal="center" vertical="center"/>
      <protection locked="0"/>
    </xf>
    <xf numFmtId="0" fontId="94" fillId="0" borderId="0" xfId="0" quotePrefix="1" applyFont="1" applyAlignment="1" applyProtection="1">
      <alignment horizontal="left"/>
      <protection locked="0"/>
    </xf>
    <xf numFmtId="49" fontId="58" fillId="0" borderId="24" xfId="0" applyNumberFormat="1" applyFont="1" applyBorder="1" applyAlignment="1" applyProtection="1">
      <alignment horizontal="left" vertical="center"/>
      <protection locked="0" hidden="1"/>
    </xf>
    <xf numFmtId="0" fontId="56" fillId="0" borderId="36" xfId="0" applyFont="1" applyFill="1" applyBorder="1" applyAlignment="1" applyProtection="1">
      <alignment horizontal="left" vertical="top" wrapText="1"/>
      <protection locked="0"/>
    </xf>
    <xf numFmtId="1" fontId="3" fillId="0" borderId="36" xfId="0" applyNumberFormat="1" applyFont="1" applyBorder="1" applyAlignment="1" applyProtection="1">
      <alignment horizontal="center" vertical="center" wrapText="1"/>
      <protection locked="0" hidden="1"/>
    </xf>
    <xf numFmtId="0" fontId="56" fillId="0" borderId="21" xfId="0" applyFont="1" applyFill="1" applyBorder="1" applyAlignment="1" applyProtection="1">
      <alignment vertical="center" wrapText="1"/>
      <protection locked="0"/>
    </xf>
    <xf numFmtId="164" fontId="95" fillId="0" borderId="36" xfId="0" applyNumberFormat="1" applyFont="1" applyBorder="1" applyAlignment="1" applyProtection="1">
      <alignment horizontal="left" vertical="center" wrapText="1"/>
      <protection locked="0" hidden="1"/>
    </xf>
    <xf numFmtId="0" fontId="95" fillId="0" borderId="21" xfId="0" applyFont="1" applyBorder="1" applyAlignment="1" applyProtection="1">
      <alignment vertical="center" wrapText="1"/>
      <protection locked="0"/>
    </xf>
    <xf numFmtId="49" fontId="95" fillId="0" borderId="21" xfId="0" applyNumberFormat="1" applyFont="1" applyBorder="1" applyAlignment="1" applyProtection="1">
      <alignment horizontal="left" vertical="top" wrapText="1"/>
      <protection locked="0"/>
    </xf>
    <xf numFmtId="0" fontId="29" fillId="0" borderId="24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0" fontId="86" fillId="0" borderId="56" xfId="0" applyFont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63" fillId="0" borderId="5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3" fillId="0" borderId="19" xfId="0" applyFont="1" applyBorder="1" applyAlignment="1">
      <alignment horizontal="center" vertical="center"/>
    </xf>
    <xf numFmtId="0" fontId="83" fillId="0" borderId="41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/>
    <xf numFmtId="0" fontId="13" fillId="0" borderId="41" xfId="0" applyFont="1" applyBorder="1" applyAlignment="1"/>
    <xf numFmtId="0" fontId="88" fillId="0" borderId="33" xfId="0" applyFont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88" fillId="0" borderId="32" xfId="0" applyFont="1" applyBorder="1" applyAlignment="1">
      <alignment horizontal="center" vertical="center" wrapText="1"/>
    </xf>
    <xf numFmtId="0" fontId="88" fillId="0" borderId="20" xfId="0" applyFont="1" applyBorder="1" applyAlignment="1">
      <alignment horizontal="center" vertical="center" wrapText="1"/>
    </xf>
    <xf numFmtId="0" fontId="68" fillId="0" borderId="0" xfId="0" applyFont="1" applyAlignment="1">
      <alignment horizontal="right" vertical="center" wrapText="1"/>
    </xf>
    <xf numFmtId="0" fontId="83" fillId="0" borderId="0" xfId="0" applyFont="1" applyAlignment="1">
      <alignment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6" fillId="0" borderId="33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1" fontId="16" fillId="0" borderId="33" xfId="0" applyNumberFormat="1" applyFont="1" applyBorder="1" applyAlignment="1" applyProtection="1">
      <alignment horizontal="center"/>
      <protection hidden="1"/>
    </xf>
    <xf numFmtId="1" fontId="16" fillId="0" borderId="34" xfId="0" applyNumberFormat="1" applyFont="1" applyBorder="1" applyAlignment="1" applyProtection="1">
      <alignment horizontal="center"/>
      <protection hidden="1"/>
    </xf>
    <xf numFmtId="1" fontId="16" fillId="0" borderId="10" xfId="0" applyNumberFormat="1" applyFont="1" applyBorder="1" applyAlignment="1" applyProtection="1">
      <alignment horizontal="center"/>
      <protection hidden="1"/>
    </xf>
    <xf numFmtId="1" fontId="16" fillId="10" borderId="33" xfId="0" applyNumberFormat="1" applyFont="1" applyFill="1" applyBorder="1" applyAlignment="1" applyProtection="1">
      <alignment horizontal="center"/>
      <protection hidden="1"/>
    </xf>
    <xf numFmtId="1" fontId="16" fillId="10" borderId="34" xfId="0" applyNumberFormat="1" applyFont="1" applyFill="1" applyBorder="1" applyAlignment="1" applyProtection="1">
      <alignment horizontal="center"/>
      <protection hidden="1"/>
    </xf>
    <xf numFmtId="1" fontId="16" fillId="10" borderId="10" xfId="0" applyNumberFormat="1" applyFont="1" applyFill="1" applyBorder="1" applyAlignment="1" applyProtection="1">
      <alignment horizontal="center"/>
      <protection hidden="1"/>
    </xf>
    <xf numFmtId="1" fontId="16" fillId="10" borderId="13" xfId="0" applyNumberFormat="1" applyFont="1" applyFill="1" applyBorder="1" applyAlignment="1" applyProtection="1">
      <alignment horizontal="center"/>
      <protection hidden="1"/>
    </xf>
    <xf numFmtId="1" fontId="16" fillId="7" borderId="13" xfId="0" applyNumberFormat="1" applyFont="1" applyFill="1" applyBorder="1" applyAlignment="1" applyProtection="1">
      <alignment horizontal="center"/>
      <protection hidden="1"/>
    </xf>
    <xf numFmtId="1" fontId="16" fillId="0" borderId="13" xfId="0" applyNumberFormat="1" applyFont="1" applyBorder="1" applyAlignment="1" applyProtection="1">
      <alignment horizontal="center"/>
      <protection hidden="1"/>
    </xf>
    <xf numFmtId="49" fontId="15" fillId="0" borderId="62" xfId="0" applyNumberFormat="1" applyFont="1" applyBorder="1" applyAlignment="1" applyProtection="1">
      <alignment wrapText="1"/>
      <protection locked="0"/>
    </xf>
    <xf numFmtId="49" fontId="15" fillId="0" borderId="63" xfId="0" applyNumberFormat="1" applyFont="1" applyBorder="1" applyAlignment="1" applyProtection="1">
      <alignment wrapText="1"/>
      <protection locked="0"/>
    </xf>
    <xf numFmtId="49" fontId="15" fillId="0" borderId="6" xfId="0" applyNumberFormat="1" applyFont="1" applyBorder="1" applyAlignment="1" applyProtection="1">
      <alignment wrapText="1"/>
      <protection locked="0"/>
    </xf>
    <xf numFmtId="164" fontId="20" fillId="0" borderId="62" xfId="0" applyNumberFormat="1" applyFont="1" applyBorder="1" applyAlignment="1" applyProtection="1">
      <alignment horizontal="center" vertical="center" wrapText="1"/>
      <protection locked="0" hidden="1"/>
    </xf>
    <xf numFmtId="164" fontId="20" fillId="0" borderId="63" xfId="0" applyNumberFormat="1" applyFont="1" applyBorder="1" applyAlignment="1" applyProtection="1">
      <alignment horizontal="center" vertical="center" wrapText="1"/>
      <protection locked="0" hidden="1"/>
    </xf>
    <xf numFmtId="164" fontId="20" fillId="0" borderId="6" xfId="0" applyNumberFormat="1" applyFont="1" applyBorder="1" applyAlignment="1" applyProtection="1">
      <alignment horizontal="center" vertical="center" wrapText="1"/>
      <protection locked="0" hidden="1"/>
    </xf>
    <xf numFmtId="0" fontId="0" fillId="0" borderId="62" xfId="0" applyBorder="1" applyAlignment="1" applyProtection="1">
      <alignment horizontal="center" vertical="center" wrapText="1"/>
      <protection hidden="1"/>
    </xf>
    <xf numFmtId="0" fontId="0" fillId="0" borderId="63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64" fillId="0" borderId="64" xfId="0" applyFont="1" applyBorder="1" applyAlignment="1" applyProtection="1">
      <protection locked="0"/>
    </xf>
    <xf numFmtId="0" fontId="64" fillId="0" borderId="65" xfId="0" applyFont="1" applyBorder="1" applyAlignment="1" applyProtection="1">
      <protection locked="0"/>
    </xf>
    <xf numFmtId="0" fontId="64" fillId="0" borderId="54" xfId="0" applyFont="1" applyBorder="1" applyAlignment="1" applyProtection="1">
      <protection locked="0"/>
    </xf>
    <xf numFmtId="164" fontId="20" fillId="0" borderId="62" xfId="0" applyNumberFormat="1" applyFont="1" applyBorder="1" applyAlignment="1" applyProtection="1">
      <alignment horizontal="center" vertical="center"/>
      <protection locked="0" hidden="1"/>
    </xf>
    <xf numFmtId="164" fontId="20" fillId="0" borderId="63" xfId="0" applyNumberFormat="1" applyFont="1" applyBorder="1" applyAlignment="1" applyProtection="1">
      <alignment horizontal="center" vertical="center"/>
      <protection locked="0" hidden="1"/>
    </xf>
    <xf numFmtId="164" fontId="20" fillId="0" borderId="6" xfId="0" applyNumberFormat="1" applyFont="1" applyBorder="1" applyAlignment="1" applyProtection="1">
      <alignment horizontal="center" vertical="center"/>
      <protection locked="0" hidden="1"/>
    </xf>
    <xf numFmtId="164" fontId="65" fillId="0" borderId="64" xfId="0" applyNumberFormat="1" applyFont="1" applyBorder="1" applyAlignment="1" applyProtection="1">
      <alignment horizontal="center" vertical="center"/>
      <protection locked="0" hidden="1"/>
    </xf>
    <xf numFmtId="164" fontId="65" fillId="0" borderId="65" xfId="0" applyNumberFormat="1" applyFont="1" applyBorder="1" applyAlignment="1" applyProtection="1">
      <alignment horizontal="center" vertical="center"/>
      <protection locked="0" hidden="1"/>
    </xf>
    <xf numFmtId="164" fontId="65" fillId="0" borderId="54" xfId="0" applyNumberFormat="1" applyFont="1" applyBorder="1" applyAlignment="1" applyProtection="1">
      <alignment horizontal="center" vertical="center"/>
      <protection locked="0" hidden="1"/>
    </xf>
    <xf numFmtId="0" fontId="0" fillId="0" borderId="62" xfId="0" applyBorder="1" applyAlignment="1" applyProtection="1">
      <alignment horizontal="center" vertical="center"/>
      <protection hidden="1"/>
    </xf>
    <xf numFmtId="0" fontId="0" fillId="0" borderId="6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9" fillId="0" borderId="33" xfId="0" applyNumberFormat="1" applyFont="1" applyBorder="1" applyAlignment="1" applyProtection="1">
      <alignment horizontal="center" vertical="center"/>
      <protection locked="0"/>
    </xf>
    <xf numFmtId="1" fontId="9" fillId="0" borderId="34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3" fillId="0" borderId="0" xfId="0" applyFont="1" applyAlignment="1" applyProtection="1">
      <protection hidden="1"/>
    </xf>
    <xf numFmtId="49" fontId="6" fillId="0" borderId="48" xfId="0" applyNumberFormat="1" applyFont="1" applyBorder="1" applyAlignment="1" applyProtection="1">
      <alignment horizontal="left"/>
      <protection locked="0"/>
    </xf>
    <xf numFmtId="49" fontId="0" fillId="0" borderId="48" xfId="0" applyNumberFormat="1" applyBorder="1" applyAlignment="1" applyProtection="1">
      <alignment horizontal="left"/>
      <protection locked="0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3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center" vertical="center" wrapText="1"/>
      <protection hidden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49" fontId="17" fillId="0" borderId="33" xfId="0" applyNumberFormat="1" applyFont="1" applyBorder="1" applyAlignment="1" applyProtection="1">
      <alignment horizontal="center" vertical="center"/>
      <protection hidden="1"/>
    </xf>
    <xf numFmtId="49" fontId="17" fillId="0" borderId="34" xfId="0" applyNumberFormat="1" applyFont="1" applyBorder="1" applyAlignment="1" applyProtection="1">
      <alignment horizontal="center" vertical="center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 hidden="1"/>
    </xf>
    <xf numFmtId="49" fontId="6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32" xfId="0" applyFont="1" applyBorder="1" applyAlignment="1" applyProtection="1">
      <alignment horizontal="center" vertical="center" textRotation="90"/>
      <protection hidden="1"/>
    </xf>
    <xf numFmtId="0" fontId="17" fillId="0" borderId="20" xfId="0" applyFont="1" applyBorder="1" applyAlignment="1" applyProtection="1">
      <alignment horizontal="center" vertical="center" textRotation="90"/>
      <protection hidden="1"/>
    </xf>
    <xf numFmtId="49" fontId="28" fillId="0" borderId="48" xfId="0" applyNumberFormat="1" applyFont="1" applyBorder="1" applyAlignment="1" applyProtection="1">
      <alignment horizontal="left"/>
      <protection locked="0"/>
    </xf>
    <xf numFmtId="49" fontId="6" fillId="0" borderId="66" xfId="0" applyNumberFormat="1" applyFont="1" applyBorder="1" applyAlignment="1" applyProtection="1">
      <alignment horizontal="left"/>
      <protection locked="0"/>
    </xf>
    <xf numFmtId="49" fontId="0" fillId="0" borderId="66" xfId="0" applyNumberFormat="1" applyBorder="1" applyAlignment="1" applyProtection="1">
      <alignment horizontal="left"/>
      <protection locked="0"/>
    </xf>
    <xf numFmtId="49" fontId="6" fillId="0" borderId="66" xfId="0" applyNumberFormat="1" applyFont="1" applyBorder="1" applyAlignment="1" applyProtection="1">
      <alignment horizontal="left" wrapText="1"/>
      <protection locked="0"/>
    </xf>
    <xf numFmtId="49" fontId="28" fillId="0" borderId="66" xfId="0" applyNumberFormat="1" applyFont="1" applyBorder="1" applyAlignment="1" applyProtection="1">
      <alignment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64" xfId="0" applyFont="1" applyBorder="1" applyAlignment="1" applyProtection="1">
      <alignment horizontal="center" vertical="center"/>
      <protection hidden="1"/>
    </xf>
    <xf numFmtId="0" fontId="9" fillId="0" borderId="65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78" fillId="0" borderId="48" xfId="0" applyFont="1" applyBorder="1" applyAlignment="1" applyProtection="1">
      <alignment horizontal="center" vertical="top"/>
      <protection hidden="1"/>
    </xf>
    <xf numFmtId="49" fontId="11" fillId="0" borderId="62" xfId="0" applyNumberFormat="1" applyFont="1" applyBorder="1" applyAlignment="1" applyProtection="1">
      <alignment vertical="center" wrapText="1"/>
      <protection locked="0"/>
    </xf>
    <xf numFmtId="49" fontId="11" fillId="0" borderId="63" xfId="0" applyNumberFormat="1" applyFont="1" applyBorder="1" applyAlignment="1" applyProtection="1">
      <alignment vertical="center" wrapText="1"/>
      <protection locked="0"/>
    </xf>
    <xf numFmtId="49" fontId="11" fillId="0" borderId="6" xfId="0" applyNumberFormat="1" applyFont="1" applyBorder="1" applyAlignment="1" applyProtection="1">
      <alignment vertical="center" wrapText="1"/>
      <protection locked="0"/>
    </xf>
    <xf numFmtId="49" fontId="11" fillId="0" borderId="64" xfId="0" applyNumberFormat="1" applyFont="1" applyBorder="1" applyAlignment="1" applyProtection="1">
      <alignment vertical="center" wrapText="1"/>
      <protection locked="0"/>
    </xf>
    <xf numFmtId="49" fontId="11" fillId="0" borderId="65" xfId="0" applyNumberFormat="1" applyFont="1" applyBorder="1" applyAlignment="1" applyProtection="1">
      <alignment vertical="center" wrapText="1"/>
      <protection locked="0"/>
    </xf>
    <xf numFmtId="49" fontId="11" fillId="0" borderId="54" xfId="0" applyNumberFormat="1" applyFont="1" applyBorder="1" applyAlignment="1" applyProtection="1">
      <alignment vertical="center" wrapText="1"/>
      <protection locked="0"/>
    </xf>
    <xf numFmtId="164" fontId="9" fillId="0" borderId="62" xfId="0" applyNumberFormat="1" applyFont="1" applyBorder="1" applyAlignment="1" applyProtection="1">
      <alignment horizontal="center" vertical="center"/>
      <protection locked="0" hidden="1"/>
    </xf>
    <xf numFmtId="164" fontId="9" fillId="0" borderId="63" xfId="0" applyNumberFormat="1" applyFont="1" applyBorder="1" applyAlignment="1" applyProtection="1">
      <alignment horizontal="center" vertical="center"/>
      <protection locked="0" hidden="1"/>
    </xf>
    <xf numFmtId="164" fontId="9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4" xfId="0" applyBorder="1" applyAlignment="1">
      <alignment horizontal="center"/>
    </xf>
    <xf numFmtId="0" fontId="76" fillId="0" borderId="24" xfId="0" applyFont="1" applyBorder="1" applyAlignment="1" applyProtection="1">
      <alignment horizontal="center" vertical="top"/>
      <protection hidden="1"/>
    </xf>
    <xf numFmtId="0" fontId="10" fillId="0" borderId="33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1" fontId="9" fillId="0" borderId="62" xfId="0" applyNumberFormat="1" applyFont="1" applyBorder="1" applyAlignment="1" applyProtection="1">
      <alignment horizontal="center" vertical="center"/>
      <protection locked="0" hidden="1"/>
    </xf>
    <xf numFmtId="1" fontId="9" fillId="0" borderId="63" xfId="0" applyNumberFormat="1" applyFont="1" applyBorder="1" applyAlignment="1" applyProtection="1">
      <alignment horizontal="center" vertical="center"/>
      <protection locked="0" hidden="1"/>
    </xf>
    <xf numFmtId="1" fontId="9" fillId="0" borderId="6" xfId="0" applyNumberFormat="1" applyFont="1" applyBorder="1" applyAlignment="1" applyProtection="1">
      <alignment horizontal="center" vertical="center"/>
      <protection locked="0" hidden="1"/>
    </xf>
    <xf numFmtId="0" fontId="76" fillId="0" borderId="45" xfId="0" applyFont="1" applyBorder="1" applyAlignment="1" applyProtection="1">
      <alignment horizontal="center" vertical="top"/>
      <protection hidden="1"/>
    </xf>
    <xf numFmtId="0" fontId="76" fillId="0" borderId="44" xfId="0" applyFont="1" applyBorder="1" applyAlignment="1" applyProtection="1">
      <alignment horizontal="center" vertical="top"/>
      <protection hidden="1"/>
    </xf>
    <xf numFmtId="0" fontId="76" fillId="0" borderId="45" xfId="0" applyFont="1" applyBorder="1" applyAlignment="1" applyProtection="1">
      <alignment horizontal="center"/>
      <protection hidden="1"/>
    </xf>
    <xf numFmtId="0" fontId="76" fillId="0" borderId="49" xfId="0" applyFont="1" applyBorder="1" applyAlignment="1" applyProtection="1">
      <alignment horizontal="center"/>
      <protection hidden="1"/>
    </xf>
    <xf numFmtId="0" fontId="0" fillId="0" borderId="49" xfId="0" applyBorder="1" applyAlignment="1">
      <alignment horizontal="center"/>
    </xf>
    <xf numFmtId="0" fontId="0" fillId="0" borderId="44" xfId="0" applyBorder="1" applyAlignment="1">
      <alignment horizontal="center"/>
    </xf>
    <xf numFmtId="49" fontId="6" fillId="0" borderId="48" xfId="0" applyNumberFormat="1" applyFont="1" applyBorder="1" applyAlignment="1" applyProtection="1">
      <alignment horizontal="left" wrapText="1"/>
      <protection locked="0"/>
    </xf>
    <xf numFmtId="49" fontId="0" fillId="0" borderId="48" xfId="0" applyNumberForma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 applyAlignment="1"/>
    <xf numFmtId="49" fontId="28" fillId="0" borderId="48" xfId="0" applyNumberFormat="1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center" vertical="center" wrapText="1"/>
      <protection locked="0" hidden="1"/>
    </xf>
    <xf numFmtId="0" fontId="87" fillId="0" borderId="0" xfId="0" applyFont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6" fillId="0" borderId="48" xfId="0" applyNumberFormat="1" applyFont="1" applyBorder="1" applyAlignment="1" applyProtection="1">
      <alignment horizontal="center"/>
      <protection locked="0"/>
    </xf>
    <xf numFmtId="49" fontId="28" fillId="0" borderId="48" xfId="0" applyNumberFormat="1" applyFont="1" applyBorder="1" applyAlignment="1" applyProtection="1">
      <alignment horizontal="center"/>
      <protection locked="0"/>
    </xf>
    <xf numFmtId="49" fontId="8" fillId="0" borderId="66" xfId="0" applyNumberFormat="1" applyFont="1" applyBorder="1" applyAlignment="1" applyProtection="1">
      <alignment horizontal="center"/>
      <protection locked="0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81" fillId="0" borderId="0" xfId="0" applyFont="1" applyAlignment="1" applyProtection="1">
      <alignment horizontal="center" vertical="justify"/>
      <protection locked="0"/>
    </xf>
    <xf numFmtId="0" fontId="60" fillId="0" borderId="0" xfId="0" applyFont="1" applyAlignment="1" applyProtection="1">
      <protection locked="0"/>
    </xf>
    <xf numFmtId="0" fontId="59" fillId="0" borderId="0" xfId="0" applyFont="1" applyAlignment="1" applyProtection="1">
      <protection locked="0"/>
    </xf>
    <xf numFmtId="0" fontId="8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 applyProtection="1">
      <alignment horizontal="center" vertical="top"/>
      <protection locked="0"/>
    </xf>
    <xf numFmtId="0" fontId="59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horizontal="left"/>
      <protection hidden="1"/>
    </xf>
    <xf numFmtId="0" fontId="58" fillId="0" borderId="33" xfId="0" applyFont="1" applyBorder="1" applyAlignment="1" applyProtection="1">
      <alignment horizontal="center" vertical="center"/>
      <protection hidden="1"/>
    </xf>
    <xf numFmtId="0" fontId="58" fillId="0" borderId="34" xfId="0" applyFont="1" applyBorder="1" applyAlignment="1" applyProtection="1">
      <alignment horizontal="center" vertical="center"/>
      <protection hidden="1"/>
    </xf>
    <xf numFmtId="0" fontId="58" fillId="0" borderId="10" xfId="0" applyFont="1" applyBorder="1" applyAlignment="1" applyProtection="1">
      <alignment horizontal="center" vertical="center"/>
      <protection hidden="1"/>
    </xf>
    <xf numFmtId="0" fontId="58" fillId="0" borderId="33" xfId="0" applyFont="1" applyBorder="1" applyAlignment="1" applyProtection="1">
      <alignment horizontal="center" vertical="top"/>
      <protection hidden="1"/>
    </xf>
    <xf numFmtId="0" fontId="58" fillId="0" borderId="10" xfId="0" applyFont="1" applyBorder="1" applyAlignment="1" applyProtection="1">
      <alignment horizontal="center" vertical="top"/>
      <protection hidden="1"/>
    </xf>
    <xf numFmtId="0" fontId="74" fillId="0" borderId="0" xfId="0" applyFont="1" applyAlignment="1" applyProtection="1">
      <alignment horizontal="center"/>
      <protection hidden="1"/>
    </xf>
    <xf numFmtId="0" fontId="58" fillId="0" borderId="32" xfId="0" applyFont="1" applyBorder="1" applyAlignment="1" applyProtection="1">
      <alignment horizontal="center" textRotation="90"/>
      <protection hidden="1"/>
    </xf>
    <xf numFmtId="0" fontId="58" fillId="0" borderId="50" xfId="0" applyFont="1" applyBorder="1" applyAlignment="1" applyProtection="1">
      <alignment horizontal="center" textRotation="90"/>
      <protection hidden="1"/>
    </xf>
    <xf numFmtId="0" fontId="58" fillId="0" borderId="20" xfId="0" applyFont="1" applyBorder="1" applyAlignment="1" applyProtection="1">
      <alignment horizontal="center" textRotation="90"/>
      <protection hidden="1"/>
    </xf>
    <xf numFmtId="0" fontId="58" fillId="0" borderId="33" xfId="0" applyFont="1" applyBorder="1" applyAlignment="1" applyProtection="1">
      <alignment horizontal="center" vertical="center" wrapText="1"/>
      <protection hidden="1"/>
    </xf>
    <xf numFmtId="0" fontId="58" fillId="0" borderId="34" xfId="0" applyFont="1" applyBorder="1" applyAlignment="1" applyProtection="1">
      <alignment horizontal="center" vertical="center" wrapText="1"/>
      <protection hidden="1"/>
    </xf>
    <xf numFmtId="0" fontId="58" fillId="0" borderId="10" xfId="0" applyFont="1" applyBorder="1" applyAlignment="1" applyProtection="1">
      <alignment horizontal="center" vertical="center" wrapText="1"/>
      <protection hidden="1"/>
    </xf>
    <xf numFmtId="0" fontId="58" fillId="0" borderId="63" xfId="0" applyFont="1" applyBorder="1" applyAlignment="1" applyProtection="1">
      <alignment horizontal="center" textRotation="90"/>
      <protection hidden="1"/>
    </xf>
    <xf numFmtId="0" fontId="58" fillId="0" borderId="0" xfId="0" applyFont="1" applyAlignment="1" applyProtection="1">
      <alignment horizontal="center" textRotation="90"/>
      <protection hidden="1"/>
    </xf>
    <xf numFmtId="0" fontId="58" fillId="0" borderId="65" xfId="0" applyFont="1" applyBorder="1" applyAlignment="1" applyProtection="1">
      <alignment horizontal="center" textRotation="90"/>
      <protection hidden="1"/>
    </xf>
    <xf numFmtId="0" fontId="58" fillId="0" borderId="27" xfId="0" applyFont="1" applyBorder="1" applyAlignment="1" applyProtection="1">
      <alignment horizontal="center" vertical="top"/>
      <protection hidden="1"/>
    </xf>
    <xf numFmtId="0" fontId="58" fillId="0" borderId="0" xfId="0" applyFont="1" applyAlignment="1" applyProtection="1">
      <alignment horizontal="center" vertical="top"/>
      <protection hidden="1"/>
    </xf>
    <xf numFmtId="0" fontId="58" fillId="0" borderId="9" xfId="0" applyFont="1" applyBorder="1" applyAlignment="1" applyProtection="1">
      <alignment horizontal="center" vertical="top"/>
      <protection hidden="1"/>
    </xf>
    <xf numFmtId="1" fontId="60" fillId="0" borderId="33" xfId="0" applyNumberFormat="1" applyFont="1" applyBorder="1" applyAlignment="1" applyProtection="1">
      <alignment horizontal="center" vertical="center"/>
      <protection locked="0" hidden="1"/>
    </xf>
    <xf numFmtId="1" fontId="60" fillId="0" borderId="10" xfId="0" applyNumberFormat="1" applyFont="1" applyBorder="1" applyAlignment="1" applyProtection="1">
      <alignment horizontal="center" vertical="center"/>
      <protection locked="0" hidden="1"/>
    </xf>
    <xf numFmtId="164" fontId="60" fillId="3" borderId="33" xfId="0" applyNumberFormat="1" applyFont="1" applyFill="1" applyBorder="1" applyAlignment="1" applyProtection="1">
      <alignment horizontal="center" vertical="center"/>
      <protection hidden="1"/>
    </xf>
    <xf numFmtId="164" fontId="60" fillId="3" borderId="10" xfId="0" applyNumberFormat="1" applyFont="1" applyFill="1" applyBorder="1" applyAlignment="1" applyProtection="1">
      <alignment horizontal="center" vertical="center"/>
      <protection hidden="1"/>
    </xf>
    <xf numFmtId="1" fontId="60" fillId="4" borderId="33" xfId="0" applyNumberFormat="1" applyFont="1" applyFill="1" applyBorder="1" applyAlignment="1" applyProtection="1">
      <alignment horizontal="center"/>
      <protection hidden="1"/>
    </xf>
    <xf numFmtId="1" fontId="60" fillId="4" borderId="10" xfId="0" applyNumberFormat="1" applyFont="1" applyFill="1" applyBorder="1" applyAlignment="1" applyProtection="1">
      <alignment horizontal="center"/>
      <protection hidden="1"/>
    </xf>
    <xf numFmtId="0" fontId="60" fillId="0" borderId="0" xfId="0" applyFont="1" applyAlignment="1" applyProtection="1">
      <protection hidden="1"/>
    </xf>
    <xf numFmtId="0" fontId="28" fillId="0" borderId="0" xfId="0" applyFont="1" applyAlignment="1"/>
    <xf numFmtId="0" fontId="58" fillId="0" borderId="32" xfId="0" applyFont="1" applyBorder="1" applyAlignment="1" applyProtection="1">
      <alignment horizontal="center" vertical="center" textRotation="90"/>
      <protection hidden="1"/>
    </xf>
    <xf numFmtId="0" fontId="58" fillId="0" borderId="50" xfId="0" applyFont="1" applyBorder="1" applyAlignment="1" applyProtection="1">
      <alignment horizontal="center"/>
      <protection hidden="1"/>
    </xf>
    <xf numFmtId="0" fontId="58" fillId="0" borderId="20" xfId="0" applyFont="1" applyBorder="1" applyAlignment="1" applyProtection="1">
      <alignment horizontal="center"/>
      <protection hidden="1"/>
    </xf>
    <xf numFmtId="0" fontId="58" fillId="0" borderId="32" xfId="0" applyFont="1" applyBorder="1" applyAlignment="1" applyProtection="1">
      <alignment horizontal="center" vertical="center"/>
      <protection hidden="1"/>
    </xf>
    <xf numFmtId="0" fontId="58" fillId="0" borderId="50" xfId="0" applyFont="1" applyBorder="1" applyAlignment="1" applyProtection="1">
      <alignment horizontal="center" vertical="center"/>
      <protection hidden="1"/>
    </xf>
    <xf numFmtId="0" fontId="58" fillId="0" borderId="20" xfId="0" applyFont="1" applyBorder="1" applyAlignment="1" applyProtection="1">
      <alignment horizontal="center" vertical="center"/>
      <protection hidden="1"/>
    </xf>
    <xf numFmtId="49" fontId="59" fillId="0" borderId="33" xfId="0" applyNumberFormat="1" applyFont="1" applyBorder="1" applyAlignment="1" applyProtection="1">
      <alignment horizontal="left" vertical="top"/>
      <protection hidden="1"/>
    </xf>
    <xf numFmtId="49" fontId="59" fillId="0" borderId="34" xfId="0" applyNumberFormat="1" applyFont="1" applyBorder="1" applyAlignment="1" applyProtection="1">
      <alignment horizontal="left" vertical="top"/>
      <protection hidden="1"/>
    </xf>
    <xf numFmtId="49" fontId="59" fillId="0" borderId="10" xfId="0" applyNumberFormat="1" applyFont="1" applyBorder="1" applyAlignment="1" applyProtection="1">
      <alignment horizontal="left" vertical="top"/>
      <protection hidden="1"/>
    </xf>
    <xf numFmtId="49" fontId="36" fillId="4" borderId="33" xfId="0" applyNumberFormat="1" applyFont="1" applyFill="1" applyBorder="1" applyAlignment="1" applyProtection="1">
      <alignment horizontal="left" vertical="top"/>
      <protection hidden="1"/>
    </xf>
    <xf numFmtId="49" fontId="36" fillId="4" borderId="34" xfId="0" applyNumberFormat="1" applyFont="1" applyFill="1" applyBorder="1" applyAlignment="1" applyProtection="1">
      <alignment horizontal="left" vertical="top"/>
      <protection hidden="1"/>
    </xf>
    <xf numFmtId="49" fontId="36" fillId="4" borderId="10" xfId="0" applyNumberFormat="1" applyFont="1" applyFill="1" applyBorder="1" applyAlignment="1" applyProtection="1">
      <alignment horizontal="left" vertical="top"/>
      <protection hidden="1"/>
    </xf>
    <xf numFmtId="0" fontId="58" fillId="0" borderId="62" xfId="0" applyFont="1" applyBorder="1" applyAlignment="1" applyProtection="1">
      <alignment horizontal="center" vertical="center"/>
      <protection hidden="1"/>
    </xf>
    <xf numFmtId="0" fontId="58" fillId="0" borderId="63" xfId="0" applyFont="1" applyBorder="1" applyAlignment="1" applyProtection="1">
      <alignment horizontal="center" vertical="center"/>
      <protection hidden="1"/>
    </xf>
    <xf numFmtId="0" fontId="58" fillId="0" borderId="6" xfId="0" applyFont="1" applyBorder="1" applyAlignment="1" applyProtection="1">
      <alignment horizontal="center" vertical="center"/>
      <protection hidden="1"/>
    </xf>
    <xf numFmtId="0" fontId="58" fillId="0" borderId="64" xfId="0" applyFont="1" applyBorder="1" applyAlignment="1" applyProtection="1">
      <alignment horizontal="center" vertical="center"/>
      <protection hidden="1"/>
    </xf>
    <xf numFmtId="0" fontId="58" fillId="0" borderId="65" xfId="0" applyFont="1" applyBorder="1" applyAlignment="1" applyProtection="1">
      <alignment horizontal="center" vertical="center"/>
      <protection hidden="1"/>
    </xf>
    <xf numFmtId="0" fontId="58" fillId="0" borderId="54" xfId="0" applyFont="1" applyBorder="1" applyAlignment="1" applyProtection="1">
      <alignment horizontal="center" vertical="center"/>
      <protection hidden="1"/>
    </xf>
    <xf numFmtId="49" fontId="59" fillId="4" borderId="33" xfId="0" applyNumberFormat="1" applyFont="1" applyFill="1" applyBorder="1" applyAlignment="1" applyProtection="1">
      <alignment horizontal="left" vertical="top"/>
      <protection hidden="1"/>
    </xf>
    <xf numFmtId="49" fontId="59" fillId="4" borderId="34" xfId="0" applyNumberFormat="1" applyFont="1" applyFill="1" applyBorder="1" applyAlignment="1" applyProtection="1">
      <alignment horizontal="left" vertical="top"/>
      <protection hidden="1"/>
    </xf>
    <xf numFmtId="49" fontId="59" fillId="4" borderId="10" xfId="0" applyNumberFormat="1" applyFont="1" applyFill="1" applyBorder="1" applyAlignment="1" applyProtection="1">
      <alignment horizontal="left" vertical="top"/>
      <protection hidden="1"/>
    </xf>
    <xf numFmtId="0" fontId="60" fillId="0" borderId="31" xfId="0" applyFont="1" applyBorder="1" applyAlignment="1" applyProtection="1">
      <alignment vertical="center"/>
      <protection hidden="1"/>
    </xf>
    <xf numFmtId="0" fontId="60" fillId="0" borderId="68" xfId="0" applyFont="1" applyBorder="1" applyAlignment="1" applyProtection="1">
      <alignment vertical="center"/>
      <protection hidden="1"/>
    </xf>
    <xf numFmtId="0" fontId="60" fillId="0" borderId="61" xfId="0" applyFont="1" applyBorder="1" applyAlignment="1" applyProtection="1">
      <alignment vertical="center"/>
      <protection hidden="1"/>
    </xf>
    <xf numFmtId="0" fontId="60" fillId="0" borderId="33" xfId="0" applyFont="1" applyBorder="1" applyAlignment="1" applyProtection="1">
      <alignment horizontal="center" vertical="center"/>
      <protection hidden="1"/>
    </xf>
    <xf numFmtId="0" fontId="60" fillId="0" borderId="34" xfId="0" applyFont="1" applyBorder="1" applyAlignment="1" applyProtection="1">
      <alignment horizontal="center" vertical="center"/>
      <protection hidden="1"/>
    </xf>
    <xf numFmtId="0" fontId="60" fillId="0" borderId="10" xfId="0" applyFont="1" applyBorder="1" applyAlignment="1" applyProtection="1">
      <alignment horizontal="center" vertical="center"/>
      <protection hidden="1"/>
    </xf>
    <xf numFmtId="0" fontId="60" fillId="0" borderId="29" xfId="0" applyFont="1" applyBorder="1" applyAlignment="1" applyProtection="1">
      <alignment vertical="center"/>
      <protection hidden="1"/>
    </xf>
    <xf numFmtId="0" fontId="60" fillId="0" borderId="49" xfId="0" applyFont="1" applyBorder="1" applyAlignment="1" applyProtection="1">
      <alignment vertical="center"/>
      <protection hidden="1"/>
    </xf>
    <xf numFmtId="0" fontId="60" fillId="0" borderId="35" xfId="0" applyFont="1" applyBorder="1" applyAlignment="1" applyProtection="1">
      <alignment vertical="center"/>
      <protection hidden="1"/>
    </xf>
    <xf numFmtId="0" fontId="60" fillId="0" borderId="29" xfId="0" applyFont="1" applyBorder="1" applyAlignment="1" applyProtection="1">
      <alignment vertical="center" wrapText="1"/>
      <protection hidden="1"/>
    </xf>
    <xf numFmtId="0" fontId="60" fillId="0" borderId="49" xfId="0" applyFont="1" applyBorder="1" applyAlignment="1" applyProtection="1">
      <alignment vertical="center" wrapText="1"/>
      <protection hidden="1"/>
    </xf>
    <xf numFmtId="0" fontId="60" fillId="0" borderId="35" xfId="0" applyFont="1" applyBorder="1" applyAlignment="1" applyProtection="1">
      <alignment vertical="center" wrapText="1"/>
      <protection hidden="1"/>
    </xf>
    <xf numFmtId="0" fontId="60" fillId="0" borderId="28" xfId="0" applyFont="1" applyBorder="1" applyAlignment="1" applyProtection="1">
      <alignment vertical="center"/>
      <protection hidden="1"/>
    </xf>
    <xf numFmtId="0" fontId="60" fillId="0" borderId="67" xfId="0" applyFont="1" applyBorder="1" applyAlignment="1" applyProtection="1">
      <alignment vertical="center"/>
      <protection hidden="1"/>
    </xf>
    <xf numFmtId="0" fontId="60" fillId="0" borderId="60" xfId="0" applyFont="1" applyBorder="1" applyAlignment="1" applyProtection="1">
      <alignment vertical="center"/>
      <protection hidden="1"/>
    </xf>
    <xf numFmtId="0" fontId="59" fillId="0" borderId="33" xfId="0" applyFont="1" applyBorder="1" applyAlignment="1" applyProtection="1">
      <protection locked="0" hidden="1"/>
    </xf>
    <xf numFmtId="0" fontId="59" fillId="0" borderId="10" xfId="0" applyFont="1" applyBorder="1" applyAlignment="1" applyProtection="1">
      <protection locked="0" hidden="1"/>
    </xf>
    <xf numFmtId="0" fontId="3" fillId="0" borderId="0" xfId="0" applyFont="1" applyAlignment="1" applyProtection="1">
      <alignment vertical="center" wrapText="1"/>
      <protection hidden="1"/>
    </xf>
    <xf numFmtId="0" fontId="85" fillId="0" borderId="0" xfId="0" applyFont="1" applyAlignment="1" applyProtection="1">
      <alignment vertical="center" wrapText="1"/>
      <protection hidden="1"/>
    </xf>
    <xf numFmtId="0" fontId="59" fillId="0" borderId="0" xfId="0" applyFont="1" applyAlignment="1" applyProtection="1">
      <protection locked="0" hidden="1"/>
    </xf>
    <xf numFmtId="0" fontId="65" fillId="0" borderId="0" xfId="0" applyFont="1" applyAlignment="1" applyProtection="1">
      <protection locked="0" hidden="1"/>
    </xf>
    <xf numFmtId="0" fontId="3" fillId="0" borderId="0" xfId="0" applyFont="1" applyAlignment="1" applyProtection="1">
      <alignment wrapText="1"/>
      <protection hidden="1"/>
    </xf>
    <xf numFmtId="0" fontId="85" fillId="0" borderId="0" xfId="0" applyFont="1" applyAlignment="1" applyProtection="1">
      <alignment wrapText="1"/>
      <protection hidden="1"/>
    </xf>
    <xf numFmtId="0" fontId="0" fillId="0" borderId="0" xfId="0" applyAlignment="1" applyProtection="1">
      <protection locked="0" hidden="1"/>
    </xf>
    <xf numFmtId="0" fontId="81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right"/>
      <protection hidden="1"/>
    </xf>
    <xf numFmtId="0" fontId="1" fillId="0" borderId="0" xfId="0" applyFont="1" applyAlignment="1"/>
    <xf numFmtId="0" fontId="11" fillId="0" borderId="69" xfId="0" applyFont="1" applyBorder="1" applyAlignment="1" applyProtection="1">
      <alignment horizontal="center" vertical="center" wrapText="1"/>
      <protection hidden="1"/>
    </xf>
    <xf numFmtId="0" fontId="11" fillId="0" borderId="54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67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6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left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/>
    <xf numFmtId="0" fontId="9" fillId="0" borderId="0" xfId="0" applyFont="1" applyAlignment="1" applyProtection="1">
      <alignment horizontal="left" wrapText="1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68" fillId="0" borderId="0" xfId="0" applyFont="1" applyAlignment="1">
      <alignment horizontal="center" wrapText="1"/>
    </xf>
    <xf numFmtId="0" fontId="69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3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colors>
    <mruColors>
      <color rgb="FFCCFFCC"/>
      <color rgb="FFCC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3" name="Picture 1" descr="kpi_logo">
          <a:extLst>
            <a:ext uri="{FF2B5EF4-FFF2-40B4-BE49-F238E27FC236}">
              <a16:creationId xmlns:a16="http://schemas.microsoft.com/office/drawing/2014/main" xmlns="" id="{00000000-0008-0000-0300-00009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4" name="Picture 6" descr="logo">
          <a:extLst>
            <a:ext uri="{FF2B5EF4-FFF2-40B4-BE49-F238E27FC236}">
              <a16:creationId xmlns:a16="http://schemas.microsoft.com/office/drawing/2014/main" xmlns="" id="{00000000-0008-0000-0300-00009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5" name="Picture 1" descr="kpi_logo">
          <a:extLst>
            <a:ext uri="{FF2B5EF4-FFF2-40B4-BE49-F238E27FC236}">
              <a16:creationId xmlns:a16="http://schemas.microsoft.com/office/drawing/2014/main" xmlns="" id="{00000000-0008-0000-0300-00009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6" name="Picture 6" descr="logo">
          <a:extLst>
            <a:ext uri="{FF2B5EF4-FFF2-40B4-BE49-F238E27FC236}">
              <a16:creationId xmlns:a16="http://schemas.microsoft.com/office/drawing/2014/main" xmlns="" id="{00000000-0008-0000-0300-00009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view="pageBreakPreview" zoomScale="75" workbookViewId="0">
      <selection activeCell="H27" sqref="H27"/>
    </sheetView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88671875" style="370" customWidth="1"/>
  </cols>
  <sheetData>
    <row r="1" spans="1:4" ht="35.25" customHeight="1" x14ac:dyDescent="0.25"/>
    <row r="2" spans="1:4" x14ac:dyDescent="0.25">
      <c r="C2" s="371"/>
      <c r="D2" s="372"/>
    </row>
    <row r="3" spans="1:4" ht="13.2" customHeight="1" x14ac:dyDescent="0.25">
      <c r="A3" s="630" t="s">
        <v>0</v>
      </c>
      <c r="B3" s="634" t="s">
        <v>1</v>
      </c>
      <c r="C3" s="629" t="s">
        <v>2</v>
      </c>
      <c r="D3" s="631" t="s">
        <v>3</v>
      </c>
    </row>
    <row r="4" spans="1:4" ht="13.2" x14ac:dyDescent="0.25">
      <c r="A4" s="633"/>
      <c r="B4" s="635"/>
      <c r="C4" s="630"/>
      <c r="D4" s="632"/>
    </row>
    <row r="5" spans="1:4" ht="13.95" customHeight="1" x14ac:dyDescent="0.25">
      <c r="A5" s="636" t="s">
        <v>4</v>
      </c>
      <c r="B5" s="636">
        <v>120</v>
      </c>
      <c r="C5" s="373" t="s">
        <v>5</v>
      </c>
      <c r="D5" s="374">
        <v>121</v>
      </c>
    </row>
    <row r="6" spans="1:4" ht="13.95" customHeight="1" x14ac:dyDescent="0.25">
      <c r="A6" s="639"/>
      <c r="B6" s="639"/>
      <c r="C6" s="373" t="s">
        <v>6</v>
      </c>
      <c r="D6" s="374">
        <v>122</v>
      </c>
    </row>
    <row r="7" spans="1:4" ht="13.95" customHeight="1" x14ac:dyDescent="0.25">
      <c r="A7" s="639"/>
      <c r="B7" s="639"/>
      <c r="C7" s="373" t="s">
        <v>7</v>
      </c>
      <c r="D7" s="374">
        <v>123</v>
      </c>
    </row>
    <row r="8" spans="1:4" ht="13.95" customHeight="1" x14ac:dyDescent="0.25">
      <c r="A8" s="639"/>
      <c r="B8" s="639"/>
      <c r="C8" s="373" t="s">
        <v>8</v>
      </c>
      <c r="D8" s="374">
        <v>124</v>
      </c>
    </row>
    <row r="9" spans="1:4" ht="13.95" customHeight="1" x14ac:dyDescent="0.25">
      <c r="A9" s="639"/>
      <c r="B9" s="639"/>
      <c r="C9" s="373" t="s">
        <v>9</v>
      </c>
      <c r="D9" s="374">
        <v>125</v>
      </c>
    </row>
    <row r="10" spans="1:4" ht="13.95" customHeight="1" x14ac:dyDescent="0.25">
      <c r="A10" s="639"/>
      <c r="B10" s="639"/>
      <c r="C10" s="373" t="s">
        <v>10</v>
      </c>
      <c r="D10" s="374">
        <v>126</v>
      </c>
    </row>
    <row r="11" spans="1:4" ht="13.95" customHeight="1" x14ac:dyDescent="0.25">
      <c r="A11" s="639"/>
      <c r="B11" s="639"/>
      <c r="C11" s="373" t="s">
        <v>11</v>
      </c>
      <c r="D11" s="374">
        <v>127</v>
      </c>
    </row>
    <row r="12" spans="1:4" ht="13.95" customHeight="1" x14ac:dyDescent="0.25">
      <c r="A12" s="639"/>
      <c r="B12" s="639"/>
      <c r="C12" s="373" t="s">
        <v>12</v>
      </c>
      <c r="D12" s="374">
        <v>128</v>
      </c>
    </row>
    <row r="13" spans="1:4" ht="13.95" customHeight="1" x14ac:dyDescent="0.25">
      <c r="A13" s="639"/>
      <c r="B13" s="639"/>
      <c r="C13" s="373" t="s">
        <v>13</v>
      </c>
      <c r="D13" s="374">
        <v>129</v>
      </c>
    </row>
    <row r="14" spans="1:4" ht="13.95" customHeight="1" x14ac:dyDescent="0.25">
      <c r="A14" s="639"/>
      <c r="B14" s="639"/>
      <c r="C14" s="373" t="s">
        <v>14</v>
      </c>
      <c r="D14" s="374">
        <v>130</v>
      </c>
    </row>
    <row r="15" spans="1:4" ht="13.95" customHeight="1" x14ac:dyDescent="0.25">
      <c r="A15" s="639"/>
      <c r="B15" s="639"/>
      <c r="C15" s="373" t="s">
        <v>15</v>
      </c>
      <c r="D15" s="374">
        <v>131</v>
      </c>
    </row>
    <row r="16" spans="1:4" ht="13.95" customHeight="1" x14ac:dyDescent="0.25">
      <c r="A16" s="639"/>
      <c r="B16" s="639"/>
      <c r="C16" s="373" t="s">
        <v>16</v>
      </c>
      <c r="D16" s="374">
        <v>132</v>
      </c>
    </row>
    <row r="17" spans="1:4" ht="13.95" customHeight="1" x14ac:dyDescent="0.25">
      <c r="A17" s="639"/>
      <c r="B17" s="639"/>
      <c r="C17" s="373" t="s">
        <v>17</v>
      </c>
      <c r="D17" s="374">
        <v>133</v>
      </c>
    </row>
    <row r="18" spans="1:4" ht="13.95" customHeight="1" x14ac:dyDescent="0.25">
      <c r="A18" s="639"/>
      <c r="B18" s="639"/>
      <c r="C18" s="373" t="s">
        <v>18</v>
      </c>
      <c r="D18" s="374">
        <v>134</v>
      </c>
    </row>
    <row r="19" spans="1:4" ht="13.95" customHeight="1" x14ac:dyDescent="0.25">
      <c r="A19" s="639"/>
      <c r="B19" s="639"/>
      <c r="C19" s="373" t="s">
        <v>19</v>
      </c>
      <c r="D19" s="374">
        <v>135</v>
      </c>
    </row>
    <row r="20" spans="1:4" ht="13.95" customHeight="1" x14ac:dyDescent="0.25">
      <c r="A20" s="639"/>
      <c r="B20" s="639"/>
      <c r="C20" s="373" t="s">
        <v>20</v>
      </c>
      <c r="D20" s="374">
        <v>136</v>
      </c>
    </row>
    <row r="21" spans="1:4" ht="13.95" customHeight="1" x14ac:dyDescent="0.25">
      <c r="A21" s="640"/>
      <c r="B21" s="640"/>
      <c r="C21" s="373" t="s">
        <v>21</v>
      </c>
      <c r="D21" s="374">
        <v>141</v>
      </c>
    </row>
    <row r="22" spans="1:4" ht="13.95" customHeight="1" x14ac:dyDescent="0.25">
      <c r="A22" s="636" t="s">
        <v>22</v>
      </c>
      <c r="B22" s="636">
        <v>140</v>
      </c>
      <c r="C22" s="373" t="s">
        <v>23</v>
      </c>
      <c r="D22" s="374">
        <v>142</v>
      </c>
    </row>
    <row r="23" spans="1:4" x14ac:dyDescent="0.25">
      <c r="A23" s="637"/>
      <c r="B23" s="637"/>
      <c r="C23" s="373" t="s">
        <v>24</v>
      </c>
      <c r="D23" s="374">
        <v>143</v>
      </c>
    </row>
    <row r="24" spans="1:4" x14ac:dyDescent="0.25">
      <c r="A24" s="637"/>
      <c r="B24" s="637"/>
      <c r="C24" s="373" t="s">
        <v>25</v>
      </c>
      <c r="D24" s="374">
        <v>144</v>
      </c>
    </row>
    <row r="25" spans="1:4" x14ac:dyDescent="0.25">
      <c r="A25" s="637"/>
      <c r="B25" s="637"/>
      <c r="C25" s="373" t="s">
        <v>26</v>
      </c>
      <c r="D25" s="374">
        <v>145</v>
      </c>
    </row>
    <row r="26" spans="1:4" x14ac:dyDescent="0.25">
      <c r="A26" s="637"/>
      <c r="B26" s="637"/>
      <c r="C26" s="373" t="s">
        <v>27</v>
      </c>
      <c r="D26" s="374">
        <v>146</v>
      </c>
    </row>
    <row r="27" spans="1:4" x14ac:dyDescent="0.25">
      <c r="A27" s="637"/>
      <c r="B27" s="637"/>
      <c r="C27" s="373" t="s">
        <v>28</v>
      </c>
      <c r="D27" s="374">
        <v>147</v>
      </c>
    </row>
    <row r="28" spans="1:4" x14ac:dyDescent="0.25">
      <c r="A28" s="637"/>
      <c r="B28" s="637"/>
      <c r="C28" s="373" t="s">
        <v>29</v>
      </c>
      <c r="D28" s="374">
        <v>148</v>
      </c>
    </row>
    <row r="29" spans="1:4" x14ac:dyDescent="0.25">
      <c r="A29" s="637"/>
      <c r="B29" s="637"/>
      <c r="C29" s="373" t="s">
        <v>30</v>
      </c>
      <c r="D29" s="374">
        <v>149</v>
      </c>
    </row>
    <row r="30" spans="1:4" x14ac:dyDescent="0.25">
      <c r="A30" s="637"/>
      <c r="B30" s="637"/>
      <c r="C30" s="373" t="s">
        <v>31</v>
      </c>
      <c r="D30" s="374">
        <v>150</v>
      </c>
    </row>
    <row r="31" spans="1:4" x14ac:dyDescent="0.25">
      <c r="A31" s="637"/>
      <c r="B31" s="637"/>
      <c r="C31" s="373" t="s">
        <v>32</v>
      </c>
      <c r="D31" s="374">
        <v>151</v>
      </c>
    </row>
    <row r="32" spans="1:4" x14ac:dyDescent="0.25">
      <c r="A32" s="637"/>
      <c r="B32" s="637"/>
      <c r="C32" s="373" t="s">
        <v>33</v>
      </c>
      <c r="D32" s="374">
        <v>152</v>
      </c>
    </row>
    <row r="33" spans="1:4" x14ac:dyDescent="0.25">
      <c r="A33" s="637"/>
      <c r="B33" s="637"/>
      <c r="C33" s="373" t="s">
        <v>34</v>
      </c>
      <c r="D33" s="374">
        <v>153</v>
      </c>
    </row>
    <row r="34" spans="1:4" x14ac:dyDescent="0.25">
      <c r="A34" s="637"/>
      <c r="B34" s="637"/>
      <c r="C34" s="373" t="s">
        <v>35</v>
      </c>
      <c r="D34" s="374">
        <v>154</v>
      </c>
    </row>
    <row r="35" spans="1:4" x14ac:dyDescent="0.25">
      <c r="A35" s="637"/>
      <c r="B35" s="637"/>
      <c r="C35" s="373" t="s">
        <v>36</v>
      </c>
      <c r="D35" s="374">
        <v>155</v>
      </c>
    </row>
    <row r="36" spans="1:4" ht="13.95" customHeight="1" x14ac:dyDescent="0.25">
      <c r="A36" s="638"/>
      <c r="B36" s="638"/>
      <c r="C36" s="373" t="s">
        <v>37</v>
      </c>
      <c r="D36" s="374">
        <v>156</v>
      </c>
    </row>
    <row r="37" spans="1:4" ht="13.95" customHeight="1" x14ac:dyDescent="0.25">
      <c r="A37" s="641" t="s">
        <v>38</v>
      </c>
      <c r="B37" s="641">
        <v>160</v>
      </c>
      <c r="C37" s="373" t="s">
        <v>39</v>
      </c>
      <c r="D37" s="374">
        <v>161</v>
      </c>
    </row>
    <row r="38" spans="1:4" ht="13.95" customHeight="1" x14ac:dyDescent="0.25">
      <c r="A38" s="642"/>
      <c r="B38" s="642"/>
      <c r="C38" s="373" t="s">
        <v>40</v>
      </c>
      <c r="D38" s="374">
        <v>162</v>
      </c>
    </row>
    <row r="39" spans="1:4" ht="13.95" customHeight="1" x14ac:dyDescent="0.25">
      <c r="A39" s="642"/>
      <c r="B39" s="642"/>
      <c r="C39" s="373" t="s">
        <v>41</v>
      </c>
      <c r="D39" s="374">
        <v>163</v>
      </c>
    </row>
    <row r="40" spans="1:4" ht="13.95" customHeight="1" x14ac:dyDescent="0.25">
      <c r="A40" s="642"/>
      <c r="B40" s="642"/>
      <c r="C40" s="373" t="s">
        <v>42</v>
      </c>
      <c r="D40" s="374">
        <v>164</v>
      </c>
    </row>
    <row r="41" spans="1:4" ht="13.95" customHeight="1" x14ac:dyDescent="0.25">
      <c r="A41" s="642"/>
      <c r="B41" s="642"/>
      <c r="C41" s="373" t="s">
        <v>43</v>
      </c>
      <c r="D41" s="374">
        <v>165</v>
      </c>
    </row>
    <row r="42" spans="1:4" ht="13.95" customHeight="1" x14ac:dyDescent="0.25">
      <c r="A42" s="642"/>
      <c r="B42" s="642"/>
      <c r="C42" s="373" t="s">
        <v>44</v>
      </c>
      <c r="D42" s="374">
        <v>166</v>
      </c>
    </row>
    <row r="43" spans="1:4" ht="13.95" customHeight="1" x14ac:dyDescent="0.25">
      <c r="A43" s="642"/>
      <c r="B43" s="642"/>
      <c r="C43" s="373" t="s">
        <v>45</v>
      </c>
      <c r="D43" s="374">
        <v>167</v>
      </c>
    </row>
    <row r="44" spans="1:4" ht="13.95" customHeight="1" x14ac:dyDescent="0.25">
      <c r="A44" s="642"/>
      <c r="B44" s="642"/>
      <c r="C44" s="373" t="s">
        <v>46</v>
      </c>
      <c r="D44" s="374">
        <v>168</v>
      </c>
    </row>
    <row r="45" spans="1:4" ht="13.95" customHeight="1" x14ac:dyDescent="0.25">
      <c r="A45" s="642"/>
      <c r="B45" s="642"/>
      <c r="C45" s="373" t="s">
        <v>47</v>
      </c>
      <c r="D45" s="374">
        <v>169</v>
      </c>
    </row>
    <row r="46" spans="1:4" ht="13.95" customHeight="1" x14ac:dyDescent="0.25">
      <c r="A46" s="642"/>
      <c r="B46" s="642"/>
      <c r="C46" s="373" t="s">
        <v>48</v>
      </c>
      <c r="D46" s="374">
        <v>170</v>
      </c>
    </row>
    <row r="47" spans="1:4" ht="13.95" customHeight="1" x14ac:dyDescent="0.25">
      <c r="A47" s="642"/>
      <c r="B47" s="642"/>
      <c r="C47" s="373" t="s">
        <v>49</v>
      </c>
      <c r="D47" s="374">
        <v>171</v>
      </c>
    </row>
    <row r="48" spans="1:4" ht="13.95" customHeight="1" x14ac:dyDescent="0.25">
      <c r="A48" s="642"/>
      <c r="B48" s="642"/>
      <c r="C48" s="373" t="s">
        <v>50</v>
      </c>
      <c r="D48" s="374">
        <v>172</v>
      </c>
    </row>
    <row r="49" spans="1:4" ht="13.95" customHeight="1" x14ac:dyDescent="0.25">
      <c r="A49" s="642"/>
      <c r="B49" s="642"/>
      <c r="C49" s="373" t="s">
        <v>51</v>
      </c>
      <c r="D49" s="374">
        <v>173</v>
      </c>
    </row>
    <row r="50" spans="1:4" ht="13.95" customHeight="1" x14ac:dyDescent="0.25">
      <c r="A50" s="643"/>
      <c r="B50" s="643"/>
      <c r="C50" s="373" t="s">
        <v>52</v>
      </c>
      <c r="D50" s="374">
        <v>174</v>
      </c>
    </row>
    <row r="51" spans="1:4" ht="13.95" customHeight="1" x14ac:dyDescent="0.25">
      <c r="A51" s="641" t="s">
        <v>53</v>
      </c>
      <c r="B51" s="641">
        <v>180</v>
      </c>
      <c r="C51" s="373" t="s">
        <v>54</v>
      </c>
      <c r="D51" s="374">
        <v>181</v>
      </c>
    </row>
    <row r="52" spans="1:4" ht="13.95" customHeight="1" x14ac:dyDescent="0.25">
      <c r="A52" s="642"/>
      <c r="B52" s="642"/>
      <c r="C52" s="373" t="s">
        <v>55</v>
      </c>
      <c r="D52" s="374">
        <v>182</v>
      </c>
    </row>
    <row r="53" spans="1:4" ht="13.95" customHeight="1" x14ac:dyDescent="0.25">
      <c r="A53" s="642"/>
      <c r="B53" s="642"/>
      <c r="C53" s="373" t="s">
        <v>56</v>
      </c>
      <c r="D53" s="374">
        <v>183</v>
      </c>
    </row>
    <row r="54" spans="1:4" ht="13.95" customHeight="1" x14ac:dyDescent="0.25">
      <c r="A54" s="642"/>
      <c r="B54" s="642"/>
      <c r="C54" s="373" t="s">
        <v>57</v>
      </c>
      <c r="D54" s="374">
        <v>184</v>
      </c>
    </row>
    <row r="55" spans="1:4" ht="13.95" customHeight="1" x14ac:dyDescent="0.25">
      <c r="A55" s="642"/>
      <c r="B55" s="642"/>
      <c r="C55" s="373" t="s">
        <v>58</v>
      </c>
      <c r="D55" s="374">
        <v>186</v>
      </c>
    </row>
    <row r="56" spans="1:4" ht="13.95" customHeight="1" x14ac:dyDescent="0.25">
      <c r="A56" s="642"/>
      <c r="B56" s="642"/>
      <c r="C56" s="373" t="s">
        <v>59</v>
      </c>
      <c r="D56" s="374">
        <v>187</v>
      </c>
    </row>
    <row r="57" spans="1:4" ht="13.95" customHeight="1" x14ac:dyDescent="0.25">
      <c r="A57" s="642"/>
      <c r="B57" s="642"/>
      <c r="C57" s="373" t="s">
        <v>60</v>
      </c>
      <c r="D57" s="374">
        <v>188</v>
      </c>
    </row>
    <row r="58" spans="1:4" ht="13.95" customHeight="1" x14ac:dyDescent="0.25">
      <c r="A58" s="642"/>
      <c r="B58" s="642"/>
      <c r="C58" s="373" t="s">
        <v>61</v>
      </c>
      <c r="D58" s="374">
        <v>189</v>
      </c>
    </row>
    <row r="59" spans="1:4" ht="13.95" customHeight="1" x14ac:dyDescent="0.25">
      <c r="A59" s="642"/>
      <c r="B59" s="642"/>
      <c r="C59" s="373" t="s">
        <v>62</v>
      </c>
      <c r="D59" s="374">
        <v>190</v>
      </c>
    </row>
    <row r="60" spans="1:4" ht="13.95" customHeight="1" x14ac:dyDescent="0.25">
      <c r="A60" s="642"/>
      <c r="B60" s="642"/>
      <c r="C60" s="373" t="s">
        <v>63</v>
      </c>
      <c r="D60" s="374">
        <v>191</v>
      </c>
    </row>
    <row r="61" spans="1:4" ht="13.95" customHeight="1" x14ac:dyDescent="0.25">
      <c r="A61" s="642"/>
      <c r="B61" s="642"/>
      <c r="C61" s="373" t="s">
        <v>64</v>
      </c>
      <c r="D61" s="374">
        <v>192</v>
      </c>
    </row>
    <row r="62" spans="1:4" ht="13.95" customHeight="1" x14ac:dyDescent="0.25">
      <c r="A62" s="642"/>
      <c r="B62" s="642"/>
      <c r="C62" s="373" t="s">
        <v>65</v>
      </c>
      <c r="D62" s="374">
        <v>193</v>
      </c>
    </row>
    <row r="63" spans="1:4" ht="13.95" customHeight="1" x14ac:dyDescent="0.25">
      <c r="A63" s="643"/>
      <c r="B63" s="643"/>
      <c r="C63" s="373" t="s">
        <v>66</v>
      </c>
      <c r="D63" s="374">
        <v>194</v>
      </c>
    </row>
    <row r="64" spans="1:4" ht="13.95" customHeight="1" x14ac:dyDescent="0.25">
      <c r="A64" s="641" t="s">
        <v>67</v>
      </c>
      <c r="B64" s="641">
        <v>200</v>
      </c>
      <c r="C64" s="373" t="s">
        <v>68</v>
      </c>
      <c r="D64" s="374">
        <v>201</v>
      </c>
    </row>
    <row r="65" spans="1:4" ht="13.95" customHeight="1" x14ac:dyDescent="0.25">
      <c r="A65" s="644"/>
      <c r="B65" s="644"/>
      <c r="C65" s="373" t="s">
        <v>69</v>
      </c>
      <c r="D65" s="374">
        <v>202</v>
      </c>
    </row>
    <row r="66" spans="1:4" ht="13.95" customHeight="1" x14ac:dyDescent="0.25">
      <c r="A66" s="644"/>
      <c r="B66" s="644"/>
      <c r="C66" s="373" t="s">
        <v>70</v>
      </c>
      <c r="D66" s="374">
        <v>203</v>
      </c>
    </row>
    <row r="67" spans="1:4" ht="13.95" customHeight="1" x14ac:dyDescent="0.25">
      <c r="A67" s="644"/>
      <c r="B67" s="644"/>
      <c r="C67" s="373" t="s">
        <v>71</v>
      </c>
      <c r="D67" s="374">
        <v>204</v>
      </c>
    </row>
    <row r="68" spans="1:4" ht="13.95" customHeight="1" x14ac:dyDescent="0.25">
      <c r="A68" s="644"/>
      <c r="B68" s="644"/>
      <c r="C68" s="373" t="s">
        <v>72</v>
      </c>
      <c r="D68" s="374">
        <v>205</v>
      </c>
    </row>
    <row r="69" spans="1:4" ht="13.95" customHeight="1" x14ac:dyDescent="0.25">
      <c r="A69" s="644"/>
      <c r="B69" s="644"/>
      <c r="C69" s="373" t="s">
        <v>73</v>
      </c>
      <c r="D69" s="374">
        <v>206</v>
      </c>
    </row>
    <row r="70" spans="1:4" ht="13.95" customHeight="1" x14ac:dyDescent="0.25">
      <c r="A70" s="644"/>
      <c r="B70" s="644"/>
      <c r="C70" s="373" t="s">
        <v>74</v>
      </c>
      <c r="D70" s="374">
        <v>208</v>
      </c>
    </row>
    <row r="71" spans="1:4" ht="13.95" customHeight="1" x14ac:dyDescent="0.25">
      <c r="A71" s="641" t="s">
        <v>75</v>
      </c>
      <c r="B71" s="641">
        <v>270</v>
      </c>
      <c r="C71" s="373" t="s">
        <v>76</v>
      </c>
      <c r="D71" s="374">
        <v>271</v>
      </c>
    </row>
    <row r="72" spans="1:4" ht="13.95" customHeight="1" x14ac:dyDescent="0.25">
      <c r="A72" s="645"/>
      <c r="B72" s="645"/>
      <c r="C72" s="373" t="s">
        <v>77</v>
      </c>
      <c r="D72" s="374">
        <v>272</v>
      </c>
    </row>
    <row r="73" spans="1:4" ht="13.95" customHeight="1" x14ac:dyDescent="0.25">
      <c r="A73" s="645"/>
      <c r="B73" s="645"/>
      <c r="C73" s="373" t="s">
        <v>78</v>
      </c>
      <c r="D73" s="374">
        <v>273</v>
      </c>
    </row>
    <row r="74" spans="1:4" ht="13.95" customHeight="1" x14ac:dyDescent="0.25">
      <c r="A74" s="645"/>
      <c r="B74" s="645"/>
      <c r="C74" s="373" t="s">
        <v>79</v>
      </c>
      <c r="D74" s="374">
        <v>274</v>
      </c>
    </row>
    <row r="75" spans="1:4" ht="13.95" customHeight="1" x14ac:dyDescent="0.25">
      <c r="A75" s="645"/>
      <c r="B75" s="645"/>
      <c r="C75" s="373" t="s">
        <v>80</v>
      </c>
      <c r="D75" s="374">
        <v>275</v>
      </c>
    </row>
    <row r="76" spans="1:4" ht="13.95" customHeight="1" x14ac:dyDescent="0.25">
      <c r="A76" s="646"/>
      <c r="B76" s="646"/>
      <c r="C76" s="373" t="s">
        <v>81</v>
      </c>
      <c r="D76" s="374">
        <v>276</v>
      </c>
    </row>
    <row r="77" spans="1:4" ht="13.95" customHeight="1" x14ac:dyDescent="0.25">
      <c r="A77" s="641" t="s">
        <v>82</v>
      </c>
      <c r="B77" s="641">
        <v>300</v>
      </c>
      <c r="C77" s="373" t="s">
        <v>83</v>
      </c>
      <c r="D77" s="374">
        <v>301</v>
      </c>
    </row>
    <row r="78" spans="1:4" ht="13.95" customHeight="1" x14ac:dyDescent="0.25">
      <c r="A78" s="644"/>
      <c r="B78" s="644"/>
      <c r="C78" s="373" t="s">
        <v>84</v>
      </c>
      <c r="D78" s="374">
        <v>302</v>
      </c>
    </row>
    <row r="79" spans="1:4" ht="13.95" customHeight="1" x14ac:dyDescent="0.25">
      <c r="A79" s="644"/>
      <c r="B79" s="644"/>
      <c r="C79" s="373" t="s">
        <v>85</v>
      </c>
      <c r="D79" s="374">
        <v>303</v>
      </c>
    </row>
    <row r="80" spans="1:4" ht="13.95" customHeight="1" x14ac:dyDescent="0.25">
      <c r="A80" s="644"/>
      <c r="B80" s="644"/>
      <c r="C80" s="373" t="s">
        <v>86</v>
      </c>
      <c r="D80" s="374">
        <v>304</v>
      </c>
    </row>
    <row r="81" spans="1:4" ht="13.95" customHeight="1" x14ac:dyDescent="0.25">
      <c r="A81" s="644"/>
      <c r="B81" s="644"/>
      <c r="C81" s="373" t="s">
        <v>87</v>
      </c>
      <c r="D81" s="374">
        <v>305</v>
      </c>
    </row>
    <row r="82" spans="1:4" ht="13.95" customHeight="1" x14ac:dyDescent="0.25">
      <c r="A82" s="644"/>
      <c r="B82" s="644"/>
      <c r="C82" s="373" t="s">
        <v>88</v>
      </c>
      <c r="D82" s="374">
        <v>306</v>
      </c>
    </row>
    <row r="83" spans="1:4" ht="13.95" customHeight="1" x14ac:dyDescent="0.25">
      <c r="A83" s="644"/>
      <c r="B83" s="644"/>
      <c r="C83" s="373" t="s">
        <v>89</v>
      </c>
      <c r="D83" s="374">
        <v>307</v>
      </c>
    </row>
    <row r="84" spans="1:4" ht="13.95" customHeight="1" x14ac:dyDescent="0.25">
      <c r="A84" s="644"/>
      <c r="B84" s="644"/>
      <c r="C84" s="373" t="s">
        <v>90</v>
      </c>
      <c r="D84" s="374">
        <v>310</v>
      </c>
    </row>
    <row r="85" spans="1:4" ht="13.95" customHeight="1" x14ac:dyDescent="0.25">
      <c r="A85" s="641" t="s">
        <v>91</v>
      </c>
      <c r="B85" s="641">
        <v>320</v>
      </c>
      <c r="C85" s="373" t="s">
        <v>92</v>
      </c>
      <c r="D85" s="374">
        <v>321</v>
      </c>
    </row>
    <row r="86" spans="1:4" ht="13.95" customHeight="1" x14ac:dyDescent="0.25">
      <c r="A86" s="642"/>
      <c r="B86" s="642"/>
      <c r="C86" s="373" t="s">
        <v>93</v>
      </c>
      <c r="D86" s="374">
        <v>322</v>
      </c>
    </row>
    <row r="87" spans="1:4" ht="13.95" customHeight="1" x14ac:dyDescent="0.25">
      <c r="A87" s="642"/>
      <c r="B87" s="642"/>
      <c r="C87" s="373" t="s">
        <v>94</v>
      </c>
      <c r="D87" s="374">
        <v>323</v>
      </c>
    </row>
    <row r="88" spans="1:4" ht="13.95" customHeight="1" x14ac:dyDescent="0.25">
      <c r="A88" s="642"/>
      <c r="B88" s="642"/>
      <c r="C88" s="373" t="s">
        <v>95</v>
      </c>
      <c r="D88" s="374">
        <v>324</v>
      </c>
    </row>
    <row r="89" spans="1:4" ht="13.95" customHeight="1" x14ac:dyDescent="0.25">
      <c r="A89" s="642"/>
      <c r="B89" s="642"/>
      <c r="C89" s="373" t="s">
        <v>96</v>
      </c>
      <c r="D89" s="374">
        <v>326</v>
      </c>
    </row>
    <row r="90" spans="1:4" ht="13.95" customHeight="1" x14ac:dyDescent="0.25">
      <c r="A90" s="642"/>
      <c r="B90" s="642"/>
      <c r="C90" s="373" t="s">
        <v>97</v>
      </c>
      <c r="D90" s="374">
        <v>327</v>
      </c>
    </row>
    <row r="91" spans="1:4" ht="13.95" customHeight="1" x14ac:dyDescent="0.25">
      <c r="A91" s="642"/>
      <c r="B91" s="642"/>
      <c r="C91" s="373" t="s">
        <v>98</v>
      </c>
      <c r="D91" s="374">
        <v>328</v>
      </c>
    </row>
    <row r="92" spans="1:4" ht="13.95" customHeight="1" x14ac:dyDescent="0.25">
      <c r="A92" s="642"/>
      <c r="B92" s="642"/>
      <c r="C92" s="373" t="s">
        <v>99</v>
      </c>
      <c r="D92" s="374">
        <v>329</v>
      </c>
    </row>
    <row r="93" spans="1:4" ht="13.95" customHeight="1" x14ac:dyDescent="0.25">
      <c r="A93" s="641" t="s">
        <v>100</v>
      </c>
      <c r="B93" s="641">
        <v>240</v>
      </c>
      <c r="C93" s="373" t="s">
        <v>101</v>
      </c>
      <c r="D93" s="374">
        <v>241</v>
      </c>
    </row>
    <row r="94" spans="1:4" x14ac:dyDescent="0.25">
      <c r="A94" s="642"/>
      <c r="B94" s="642"/>
      <c r="C94" s="373" t="s">
        <v>102</v>
      </c>
      <c r="D94" s="374">
        <v>242</v>
      </c>
    </row>
    <row r="95" spans="1:4" x14ac:dyDescent="0.25">
      <c r="A95" s="642"/>
      <c r="B95" s="642"/>
      <c r="C95" s="373" t="s">
        <v>103</v>
      </c>
      <c r="D95" s="374">
        <v>243</v>
      </c>
    </row>
    <row r="96" spans="1:4" x14ac:dyDescent="0.25">
      <c r="A96" s="642"/>
      <c r="B96" s="642"/>
      <c r="C96" s="373" t="s">
        <v>104</v>
      </c>
      <c r="D96" s="374">
        <v>244</v>
      </c>
    </row>
    <row r="97" spans="1:4" x14ac:dyDescent="0.25">
      <c r="A97" s="642"/>
      <c r="B97" s="642"/>
      <c r="C97" s="373" t="s">
        <v>105</v>
      </c>
      <c r="D97" s="374">
        <v>245</v>
      </c>
    </row>
    <row r="98" spans="1:4" x14ac:dyDescent="0.25">
      <c r="A98" s="642"/>
      <c r="B98" s="642"/>
      <c r="C98" s="373" t="s">
        <v>106</v>
      </c>
      <c r="D98" s="374">
        <v>246</v>
      </c>
    </row>
    <row r="99" spans="1:4" x14ac:dyDescent="0.25">
      <c r="A99" s="642"/>
      <c r="B99" s="642"/>
      <c r="C99" s="373" t="s">
        <v>107</v>
      </c>
      <c r="D99" s="374">
        <v>247</v>
      </c>
    </row>
    <row r="100" spans="1:4" x14ac:dyDescent="0.25">
      <c r="A100" s="642"/>
      <c r="B100" s="642"/>
      <c r="C100" s="373" t="s">
        <v>108</v>
      </c>
      <c r="D100" s="374">
        <v>248</v>
      </c>
    </row>
    <row r="101" spans="1:4" x14ac:dyDescent="0.25">
      <c r="A101" s="642"/>
      <c r="B101" s="642"/>
      <c r="C101" s="373" t="s">
        <v>109</v>
      </c>
      <c r="D101" s="374">
        <v>249</v>
      </c>
    </row>
    <row r="102" spans="1:4" x14ac:dyDescent="0.25">
      <c r="A102" s="642"/>
      <c r="B102" s="642"/>
      <c r="C102" s="373" t="s">
        <v>110</v>
      </c>
      <c r="D102" s="374">
        <v>250</v>
      </c>
    </row>
    <row r="103" spans="1:4" x14ac:dyDescent="0.25">
      <c r="A103" s="642"/>
      <c r="B103" s="642"/>
      <c r="C103" s="373" t="s">
        <v>111</v>
      </c>
      <c r="D103" s="374">
        <v>251</v>
      </c>
    </row>
    <row r="104" spans="1:4" x14ac:dyDescent="0.25">
      <c r="A104" s="642"/>
      <c r="B104" s="642"/>
      <c r="C104" s="373" t="s">
        <v>112</v>
      </c>
      <c r="D104" s="374">
        <v>252</v>
      </c>
    </row>
    <row r="105" spans="1:4" x14ac:dyDescent="0.25">
      <c r="A105" s="642"/>
      <c r="B105" s="642"/>
      <c r="C105" s="373" t="s">
        <v>113</v>
      </c>
      <c r="D105" s="374">
        <v>253</v>
      </c>
    </row>
    <row r="106" spans="1:4" ht="16.5" customHeight="1" x14ac:dyDescent="0.25">
      <c r="A106" s="642"/>
      <c r="B106" s="642"/>
      <c r="C106" s="373" t="s">
        <v>114</v>
      </c>
      <c r="D106" s="374">
        <v>254</v>
      </c>
    </row>
    <row r="107" spans="1:4" x14ac:dyDescent="0.25">
      <c r="A107" s="642"/>
      <c r="B107" s="642"/>
      <c r="C107" s="373" t="s">
        <v>115</v>
      </c>
      <c r="D107" s="374">
        <v>255</v>
      </c>
    </row>
    <row r="108" spans="1:4" x14ac:dyDescent="0.25">
      <c r="A108" s="642"/>
      <c r="B108" s="642"/>
      <c r="C108" s="373" t="s">
        <v>116</v>
      </c>
      <c r="D108" s="374">
        <v>256</v>
      </c>
    </row>
    <row r="109" spans="1:4" x14ac:dyDescent="0.25">
      <c r="D109" s="372"/>
    </row>
    <row r="110" spans="1:4" x14ac:dyDescent="0.25">
      <c r="D110" s="372"/>
    </row>
    <row r="111" spans="1:4" x14ac:dyDescent="0.25">
      <c r="D111" s="372"/>
    </row>
    <row r="112" spans="1:4" x14ac:dyDescent="0.25">
      <c r="D112" s="372"/>
    </row>
    <row r="113" spans="4:4" x14ac:dyDescent="0.25">
      <c r="D113" s="372"/>
    </row>
    <row r="114" spans="4:4" x14ac:dyDescent="0.25">
      <c r="D114" s="372"/>
    </row>
    <row r="115" spans="4:4" x14ac:dyDescent="0.25">
      <c r="D115" s="372"/>
    </row>
    <row r="116" spans="4:4" x14ac:dyDescent="0.25">
      <c r="D116" s="372"/>
    </row>
    <row r="117" spans="4:4" x14ac:dyDescent="0.25">
      <c r="D117" s="372"/>
    </row>
    <row r="118" spans="4:4" x14ac:dyDescent="0.25">
      <c r="D118" s="372"/>
    </row>
    <row r="119" spans="4:4" x14ac:dyDescent="0.25">
      <c r="D119" s="372"/>
    </row>
    <row r="120" spans="4:4" x14ac:dyDescent="0.25">
      <c r="D120" s="372"/>
    </row>
    <row r="121" spans="4:4" x14ac:dyDescent="0.25">
      <c r="D121" s="372"/>
    </row>
    <row r="122" spans="4:4" x14ac:dyDescent="0.25">
      <c r="D122" s="372"/>
    </row>
    <row r="123" spans="4:4" x14ac:dyDescent="0.25">
      <c r="D123" s="372"/>
    </row>
    <row r="124" spans="4:4" x14ac:dyDescent="0.25">
      <c r="D124" s="372"/>
    </row>
    <row r="125" spans="4:4" x14ac:dyDescent="0.25">
      <c r="D125" s="372"/>
    </row>
    <row r="126" spans="4:4" x14ac:dyDescent="0.25">
      <c r="D126" s="372"/>
    </row>
    <row r="127" spans="4:4" x14ac:dyDescent="0.25">
      <c r="D127" s="372"/>
    </row>
    <row r="128" spans="4:4" x14ac:dyDescent="0.25">
      <c r="D128" s="372"/>
    </row>
    <row r="129" spans="4:4" x14ac:dyDescent="0.25">
      <c r="D129" s="372"/>
    </row>
    <row r="130" spans="4:4" x14ac:dyDescent="0.25">
      <c r="D130" s="372"/>
    </row>
    <row r="131" spans="4:4" x14ac:dyDescent="0.25">
      <c r="D131" s="372"/>
    </row>
    <row r="132" spans="4:4" x14ac:dyDescent="0.25">
      <c r="D132" s="372"/>
    </row>
    <row r="133" spans="4:4" x14ac:dyDescent="0.25">
      <c r="D133" s="372"/>
    </row>
    <row r="134" spans="4:4" x14ac:dyDescent="0.25">
      <c r="D134" s="372"/>
    </row>
    <row r="135" spans="4:4" x14ac:dyDescent="0.25">
      <c r="D135" s="372"/>
    </row>
    <row r="136" spans="4:4" x14ac:dyDescent="0.25">
      <c r="D136" s="372"/>
    </row>
    <row r="137" spans="4:4" x14ac:dyDescent="0.25">
      <c r="D137" s="372"/>
    </row>
    <row r="138" spans="4:4" x14ac:dyDescent="0.25">
      <c r="D138" s="372"/>
    </row>
    <row r="139" spans="4:4" x14ac:dyDescent="0.25">
      <c r="D139" s="372"/>
    </row>
    <row r="140" spans="4:4" x14ac:dyDescent="0.25">
      <c r="D140" s="372"/>
    </row>
    <row r="141" spans="4:4" x14ac:dyDescent="0.25">
      <c r="D141" s="372"/>
    </row>
    <row r="142" spans="4:4" x14ac:dyDescent="0.25">
      <c r="D142" s="372"/>
    </row>
    <row r="143" spans="4:4" x14ac:dyDescent="0.25">
      <c r="D143" s="372"/>
    </row>
    <row r="144" spans="4:4" ht="12" customHeight="1" x14ac:dyDescent="0.25">
      <c r="D144" s="372"/>
    </row>
    <row r="145" spans="4:4" x14ac:dyDescent="0.25">
      <c r="D145" s="372"/>
    </row>
    <row r="146" spans="4:4" x14ac:dyDescent="0.25">
      <c r="D146" s="372"/>
    </row>
    <row r="147" spans="4:4" x14ac:dyDescent="0.25">
      <c r="D147" s="372"/>
    </row>
    <row r="148" spans="4:4" x14ac:dyDescent="0.25">
      <c r="D148" s="372"/>
    </row>
    <row r="149" spans="4:4" x14ac:dyDescent="0.25">
      <c r="D149" s="372"/>
    </row>
    <row r="150" spans="4:4" x14ac:dyDescent="0.25">
      <c r="D150" s="372"/>
    </row>
    <row r="151" spans="4:4" x14ac:dyDescent="0.25">
      <c r="D151" s="372"/>
    </row>
    <row r="152" spans="4:4" x14ac:dyDescent="0.25">
      <c r="D152" s="372"/>
    </row>
    <row r="153" spans="4:4" x14ac:dyDescent="0.25">
      <c r="D153" s="372"/>
    </row>
    <row r="154" spans="4:4" x14ac:dyDescent="0.25">
      <c r="D154" s="372"/>
    </row>
    <row r="155" spans="4:4" x14ac:dyDescent="0.25">
      <c r="D155" s="372"/>
    </row>
    <row r="156" spans="4:4" x14ac:dyDescent="0.25">
      <c r="D156" s="372"/>
    </row>
    <row r="157" spans="4:4" x14ac:dyDescent="0.25">
      <c r="D157" s="372"/>
    </row>
    <row r="158" spans="4:4" x14ac:dyDescent="0.25">
      <c r="D158" s="372"/>
    </row>
    <row r="159" spans="4:4" x14ac:dyDescent="0.25">
      <c r="D159" s="372"/>
    </row>
    <row r="160" spans="4:4" x14ac:dyDescent="0.25">
      <c r="D160" s="372"/>
    </row>
    <row r="161" spans="4:4" x14ac:dyDescent="0.25">
      <c r="D161" s="372"/>
    </row>
    <row r="162" spans="4:4" x14ac:dyDescent="0.25">
      <c r="D162" s="372"/>
    </row>
    <row r="163" spans="4:4" x14ac:dyDescent="0.25">
      <c r="D163" s="372"/>
    </row>
    <row r="164" spans="4:4" x14ac:dyDescent="0.25">
      <c r="D164" s="372"/>
    </row>
    <row r="165" spans="4:4" x14ac:dyDescent="0.25">
      <c r="D165" s="372"/>
    </row>
    <row r="166" spans="4:4" x14ac:dyDescent="0.25">
      <c r="D166" s="372"/>
    </row>
    <row r="167" spans="4:4" x14ac:dyDescent="0.25">
      <c r="D167" s="372"/>
    </row>
    <row r="168" spans="4:4" x14ac:dyDescent="0.25">
      <c r="D168" s="372"/>
    </row>
    <row r="169" spans="4:4" x14ac:dyDescent="0.25">
      <c r="D169" s="372"/>
    </row>
    <row r="170" spans="4:4" x14ac:dyDescent="0.25">
      <c r="D170" s="372"/>
    </row>
    <row r="171" spans="4:4" x14ac:dyDescent="0.25">
      <c r="D171" s="372"/>
    </row>
    <row r="172" spans="4:4" x14ac:dyDescent="0.25">
      <c r="D172" s="372"/>
    </row>
    <row r="173" spans="4:4" x14ac:dyDescent="0.25">
      <c r="D173" s="372"/>
    </row>
    <row r="174" spans="4:4" x14ac:dyDescent="0.25">
      <c r="D174" s="372"/>
    </row>
    <row r="175" spans="4:4" x14ac:dyDescent="0.25">
      <c r="D175" s="372"/>
    </row>
    <row r="176" spans="4:4" x14ac:dyDescent="0.25">
      <c r="D176" s="372"/>
    </row>
    <row r="177" spans="4:4" x14ac:dyDescent="0.25">
      <c r="D177" s="372"/>
    </row>
    <row r="178" spans="4:4" x14ac:dyDescent="0.25">
      <c r="D178" s="372"/>
    </row>
    <row r="179" spans="4:4" x14ac:dyDescent="0.25">
      <c r="D179" s="372"/>
    </row>
    <row r="180" spans="4:4" x14ac:dyDescent="0.25">
      <c r="D180" s="372"/>
    </row>
    <row r="181" spans="4:4" x14ac:dyDescent="0.25">
      <c r="D181" s="372"/>
    </row>
    <row r="182" spans="4:4" x14ac:dyDescent="0.25">
      <c r="D182" s="372"/>
    </row>
    <row r="183" spans="4:4" x14ac:dyDescent="0.25">
      <c r="D183" s="372"/>
    </row>
    <row r="184" spans="4:4" x14ac:dyDescent="0.25">
      <c r="D184" s="372"/>
    </row>
    <row r="185" spans="4:4" x14ac:dyDescent="0.25">
      <c r="D185" s="372"/>
    </row>
    <row r="186" spans="4:4" x14ac:dyDescent="0.25">
      <c r="D186" s="372"/>
    </row>
    <row r="187" spans="4:4" x14ac:dyDescent="0.25">
      <c r="D187" s="372"/>
    </row>
    <row r="188" spans="4:4" x14ac:dyDescent="0.25">
      <c r="D188" s="372"/>
    </row>
    <row r="189" spans="4:4" x14ac:dyDescent="0.25">
      <c r="D189" s="372"/>
    </row>
    <row r="190" spans="4:4" x14ac:dyDescent="0.25">
      <c r="D190" s="372"/>
    </row>
    <row r="191" spans="4:4" x14ac:dyDescent="0.25">
      <c r="D191" s="372"/>
    </row>
    <row r="192" spans="4:4" x14ac:dyDescent="0.25">
      <c r="D192" s="372"/>
    </row>
    <row r="193" spans="4:4" x14ac:dyDescent="0.25">
      <c r="D193" s="372"/>
    </row>
    <row r="194" spans="4:4" x14ac:dyDescent="0.25">
      <c r="D194" s="372"/>
    </row>
    <row r="195" spans="4:4" x14ac:dyDescent="0.25">
      <c r="D195" s="372"/>
    </row>
    <row r="196" spans="4:4" x14ac:dyDescent="0.25">
      <c r="D196" s="372"/>
    </row>
    <row r="197" spans="4:4" x14ac:dyDescent="0.25">
      <c r="D197" s="372"/>
    </row>
    <row r="198" spans="4:4" x14ac:dyDescent="0.25">
      <c r="D198" s="372"/>
    </row>
    <row r="199" spans="4:4" x14ac:dyDescent="0.25">
      <c r="D199" s="372"/>
    </row>
    <row r="200" spans="4:4" x14ac:dyDescent="0.25">
      <c r="D200" s="372"/>
    </row>
    <row r="201" spans="4:4" x14ac:dyDescent="0.25">
      <c r="D201" s="372"/>
    </row>
    <row r="202" spans="4:4" x14ac:dyDescent="0.25">
      <c r="D202" s="372"/>
    </row>
    <row r="203" spans="4:4" x14ac:dyDescent="0.25">
      <c r="D203" s="372"/>
    </row>
    <row r="204" spans="4:4" x14ac:dyDescent="0.25">
      <c r="D204" s="372"/>
    </row>
    <row r="205" spans="4:4" x14ac:dyDescent="0.25">
      <c r="D205" s="372"/>
    </row>
    <row r="206" spans="4:4" x14ac:dyDescent="0.25">
      <c r="D206" s="372"/>
    </row>
    <row r="207" spans="4:4" x14ac:dyDescent="0.25">
      <c r="D207" s="372"/>
    </row>
    <row r="208" spans="4:4" x14ac:dyDescent="0.25">
      <c r="D208" s="372"/>
    </row>
    <row r="209" spans="4:4" x14ac:dyDescent="0.25">
      <c r="D209" s="372"/>
    </row>
    <row r="210" spans="4:4" x14ac:dyDescent="0.25">
      <c r="D210" s="372"/>
    </row>
    <row r="211" spans="4:4" x14ac:dyDescent="0.25">
      <c r="D211" s="372"/>
    </row>
    <row r="212" spans="4:4" x14ac:dyDescent="0.25">
      <c r="D212" s="372"/>
    </row>
    <row r="213" spans="4:4" x14ac:dyDescent="0.25">
      <c r="D213" s="372"/>
    </row>
    <row r="214" spans="4:4" x14ac:dyDescent="0.25">
      <c r="D214" s="372"/>
    </row>
    <row r="215" spans="4:4" x14ac:dyDescent="0.25">
      <c r="D215" s="372"/>
    </row>
    <row r="216" spans="4:4" x14ac:dyDescent="0.25">
      <c r="D216" s="372"/>
    </row>
    <row r="217" spans="4:4" x14ac:dyDescent="0.25">
      <c r="D217" s="372"/>
    </row>
    <row r="218" spans="4:4" x14ac:dyDescent="0.25">
      <c r="D218" s="372"/>
    </row>
    <row r="219" spans="4:4" x14ac:dyDescent="0.25">
      <c r="D219" s="372"/>
    </row>
    <row r="220" spans="4:4" x14ac:dyDescent="0.25">
      <c r="D220" s="372"/>
    </row>
    <row r="221" spans="4:4" x14ac:dyDescent="0.25">
      <c r="D221" s="372"/>
    </row>
    <row r="222" spans="4:4" x14ac:dyDescent="0.25">
      <c r="D222" s="372"/>
    </row>
    <row r="223" spans="4:4" x14ac:dyDescent="0.25">
      <c r="D223" s="372"/>
    </row>
    <row r="224" spans="4:4" x14ac:dyDescent="0.25">
      <c r="D224" s="372"/>
    </row>
    <row r="225" spans="4:4" x14ac:dyDescent="0.25">
      <c r="D225" s="372"/>
    </row>
    <row r="226" spans="4:4" x14ac:dyDescent="0.25">
      <c r="D226" s="372"/>
    </row>
    <row r="227" spans="4:4" x14ac:dyDescent="0.25">
      <c r="D227" s="372"/>
    </row>
    <row r="228" spans="4:4" x14ac:dyDescent="0.25">
      <c r="D228" s="372"/>
    </row>
    <row r="229" spans="4:4" x14ac:dyDescent="0.25">
      <c r="D229" s="372"/>
    </row>
    <row r="230" spans="4:4" x14ac:dyDescent="0.25">
      <c r="D230" s="372"/>
    </row>
    <row r="231" spans="4:4" x14ac:dyDescent="0.25">
      <c r="D231" s="372"/>
    </row>
    <row r="232" spans="4:4" x14ac:dyDescent="0.25">
      <c r="D232" s="372"/>
    </row>
    <row r="233" spans="4:4" x14ac:dyDescent="0.25">
      <c r="D233" s="372"/>
    </row>
    <row r="234" spans="4:4" x14ac:dyDescent="0.25">
      <c r="D234" s="372"/>
    </row>
    <row r="235" spans="4:4" x14ac:dyDescent="0.25">
      <c r="D235" s="372"/>
    </row>
    <row r="236" spans="4:4" x14ac:dyDescent="0.25">
      <c r="D236" s="372"/>
    </row>
    <row r="237" spans="4:4" x14ac:dyDescent="0.25">
      <c r="D237" s="372"/>
    </row>
    <row r="238" spans="4:4" x14ac:dyDescent="0.25">
      <c r="D238" s="372"/>
    </row>
    <row r="239" spans="4:4" x14ac:dyDescent="0.25">
      <c r="D239" s="372"/>
    </row>
    <row r="240" spans="4:4" x14ac:dyDescent="0.25">
      <c r="D240" s="372"/>
    </row>
    <row r="241" spans="4:4" x14ac:dyDescent="0.25">
      <c r="D241" s="372"/>
    </row>
    <row r="242" spans="4:4" x14ac:dyDescent="0.25">
      <c r="D242" s="372"/>
    </row>
    <row r="243" spans="4:4" x14ac:dyDescent="0.25">
      <c r="D243" s="372"/>
    </row>
    <row r="244" spans="4:4" x14ac:dyDescent="0.25">
      <c r="D244" s="372"/>
    </row>
    <row r="245" spans="4:4" x14ac:dyDescent="0.25">
      <c r="D245" s="372"/>
    </row>
    <row r="246" spans="4:4" x14ac:dyDescent="0.25">
      <c r="D246" s="372"/>
    </row>
    <row r="247" spans="4:4" x14ac:dyDescent="0.25">
      <c r="D247" s="372"/>
    </row>
    <row r="248" spans="4:4" x14ac:dyDescent="0.25">
      <c r="D248" s="372"/>
    </row>
    <row r="249" spans="4:4" x14ac:dyDescent="0.25">
      <c r="D249" s="372"/>
    </row>
    <row r="250" spans="4:4" x14ac:dyDescent="0.25">
      <c r="D250" s="372"/>
    </row>
    <row r="251" spans="4:4" x14ac:dyDescent="0.25">
      <c r="D251" s="372"/>
    </row>
    <row r="252" spans="4:4" x14ac:dyDescent="0.25">
      <c r="D252" s="372"/>
    </row>
    <row r="253" spans="4:4" x14ac:dyDescent="0.25">
      <c r="D253" s="372"/>
    </row>
    <row r="254" spans="4:4" x14ac:dyDescent="0.25">
      <c r="D254" s="372"/>
    </row>
    <row r="255" spans="4:4" x14ac:dyDescent="0.25">
      <c r="D255" s="372"/>
    </row>
    <row r="256" spans="4:4" x14ac:dyDescent="0.25">
      <c r="D256" s="372"/>
    </row>
    <row r="257" spans="4:4" x14ac:dyDescent="0.25">
      <c r="D257" s="372"/>
    </row>
    <row r="258" spans="4:4" x14ac:dyDescent="0.25">
      <c r="D258" s="372"/>
    </row>
    <row r="259" spans="4:4" x14ac:dyDescent="0.25">
      <c r="D259" s="372"/>
    </row>
    <row r="260" spans="4:4" x14ac:dyDescent="0.25">
      <c r="D260" s="372"/>
    </row>
    <row r="261" spans="4:4" x14ac:dyDescent="0.25">
      <c r="D261" s="372"/>
    </row>
    <row r="262" spans="4:4" x14ac:dyDescent="0.25">
      <c r="D262" s="372"/>
    </row>
    <row r="263" spans="4:4" x14ac:dyDescent="0.25">
      <c r="D263" s="372"/>
    </row>
    <row r="264" spans="4:4" x14ac:dyDescent="0.25">
      <c r="D264" s="372"/>
    </row>
    <row r="265" spans="4:4" x14ac:dyDescent="0.25">
      <c r="D265" s="372"/>
    </row>
    <row r="266" spans="4:4" x14ac:dyDescent="0.25">
      <c r="D266" s="372"/>
    </row>
    <row r="267" spans="4:4" x14ac:dyDescent="0.25">
      <c r="D267" s="372"/>
    </row>
    <row r="268" spans="4:4" x14ac:dyDescent="0.25">
      <c r="D268" s="372"/>
    </row>
    <row r="269" spans="4:4" x14ac:dyDescent="0.25">
      <c r="D269" s="372"/>
    </row>
    <row r="270" spans="4:4" x14ac:dyDescent="0.25">
      <c r="D270" s="372"/>
    </row>
    <row r="271" spans="4:4" x14ac:dyDescent="0.25">
      <c r="D271" s="372"/>
    </row>
    <row r="272" spans="4:4" x14ac:dyDescent="0.25">
      <c r="D272" s="372"/>
    </row>
    <row r="273" spans="4:4" x14ac:dyDescent="0.25">
      <c r="D273" s="372"/>
    </row>
    <row r="274" spans="4:4" x14ac:dyDescent="0.25">
      <c r="D274" s="372"/>
    </row>
    <row r="275" spans="4:4" x14ac:dyDescent="0.25">
      <c r="D275" s="372"/>
    </row>
    <row r="276" spans="4:4" x14ac:dyDescent="0.25">
      <c r="D276" s="372"/>
    </row>
    <row r="277" spans="4:4" x14ac:dyDescent="0.25">
      <c r="D277" s="372"/>
    </row>
    <row r="278" spans="4:4" x14ac:dyDescent="0.25">
      <c r="D278" s="372"/>
    </row>
    <row r="279" spans="4:4" x14ac:dyDescent="0.25">
      <c r="D279" s="372"/>
    </row>
    <row r="280" spans="4:4" x14ac:dyDescent="0.25">
      <c r="D280" s="372"/>
    </row>
    <row r="281" spans="4:4" x14ac:dyDescent="0.25">
      <c r="D281" s="372"/>
    </row>
    <row r="282" spans="4:4" x14ac:dyDescent="0.25">
      <c r="D282" s="372"/>
    </row>
    <row r="283" spans="4:4" x14ac:dyDescent="0.25">
      <c r="D283" s="372"/>
    </row>
    <row r="284" spans="4:4" x14ac:dyDescent="0.25">
      <c r="D284" s="372"/>
    </row>
    <row r="285" spans="4:4" x14ac:dyDescent="0.25">
      <c r="D285" s="372"/>
    </row>
    <row r="286" spans="4:4" x14ac:dyDescent="0.25">
      <c r="D286" s="372"/>
    </row>
    <row r="287" spans="4:4" x14ac:dyDescent="0.25">
      <c r="D287" s="372"/>
    </row>
    <row r="288" spans="4:4" x14ac:dyDescent="0.25">
      <c r="D288" s="372"/>
    </row>
    <row r="289" spans="4:4" x14ac:dyDescent="0.25">
      <c r="D289" s="372"/>
    </row>
    <row r="290" spans="4:4" x14ac:dyDescent="0.25">
      <c r="D290" s="372"/>
    </row>
    <row r="291" spans="4:4" x14ac:dyDescent="0.25">
      <c r="D291" s="372"/>
    </row>
    <row r="292" spans="4:4" x14ac:dyDescent="0.25">
      <c r="D292" s="372"/>
    </row>
    <row r="293" spans="4:4" x14ac:dyDescent="0.25">
      <c r="D293" s="372"/>
    </row>
    <row r="294" spans="4:4" x14ac:dyDescent="0.25">
      <c r="D294" s="372"/>
    </row>
    <row r="295" spans="4:4" x14ac:dyDescent="0.25">
      <c r="D295" s="372"/>
    </row>
    <row r="296" spans="4:4" x14ac:dyDescent="0.25">
      <c r="D296" s="372"/>
    </row>
    <row r="297" spans="4:4" x14ac:dyDescent="0.25">
      <c r="D297" s="372"/>
    </row>
    <row r="298" spans="4:4" x14ac:dyDescent="0.25">
      <c r="D298" s="372"/>
    </row>
    <row r="299" spans="4:4" x14ac:dyDescent="0.25">
      <c r="D299" s="372"/>
    </row>
    <row r="300" spans="4:4" x14ac:dyDescent="0.25">
      <c r="D300" s="372"/>
    </row>
    <row r="301" spans="4:4" x14ac:dyDescent="0.25">
      <c r="D301" s="372"/>
    </row>
    <row r="302" spans="4:4" x14ac:dyDescent="0.25">
      <c r="D302" s="372"/>
    </row>
    <row r="303" spans="4:4" x14ac:dyDescent="0.25">
      <c r="D303" s="372"/>
    </row>
    <row r="304" spans="4:4" x14ac:dyDescent="0.25">
      <c r="D304" s="372"/>
    </row>
    <row r="305" spans="4:4" x14ac:dyDescent="0.25">
      <c r="D305" s="372"/>
    </row>
    <row r="306" spans="4:4" x14ac:dyDescent="0.25">
      <c r="D306" s="372"/>
    </row>
    <row r="307" spans="4:4" x14ac:dyDescent="0.25">
      <c r="D307" s="372"/>
    </row>
    <row r="308" spans="4:4" x14ac:dyDescent="0.25">
      <c r="D308" s="372"/>
    </row>
    <row r="309" spans="4:4" x14ac:dyDescent="0.25">
      <c r="D309" s="372"/>
    </row>
    <row r="310" spans="4:4" x14ac:dyDescent="0.25">
      <c r="D310" s="372"/>
    </row>
    <row r="311" spans="4:4" x14ac:dyDescent="0.25">
      <c r="D311" s="372"/>
    </row>
    <row r="312" spans="4:4" x14ac:dyDescent="0.25">
      <c r="D312" s="372"/>
    </row>
    <row r="313" spans="4:4" x14ac:dyDescent="0.25">
      <c r="D313" s="372"/>
    </row>
  </sheetData>
  <mergeCells count="22">
    <mergeCell ref="A93:A108"/>
    <mergeCell ref="B93:B108"/>
    <mergeCell ref="A71:A76"/>
    <mergeCell ref="B71:B76"/>
    <mergeCell ref="A77:A84"/>
    <mergeCell ref="B77:B84"/>
    <mergeCell ref="A85:A92"/>
    <mergeCell ref="B85:B92"/>
    <mergeCell ref="A37:A50"/>
    <mergeCell ref="B37:B50"/>
    <mergeCell ref="A51:A63"/>
    <mergeCell ref="B51:B63"/>
    <mergeCell ref="A64:A70"/>
    <mergeCell ref="B64:B70"/>
    <mergeCell ref="C3:C4"/>
    <mergeCell ref="D3:D4"/>
    <mergeCell ref="A3:A4"/>
    <mergeCell ref="B3:B4"/>
    <mergeCell ref="A22:A36"/>
    <mergeCell ref="B22:B36"/>
    <mergeCell ref="A5:A21"/>
    <mergeCell ref="B5:B21"/>
  </mergeCells>
  <phoneticPr fontId="29" type="noConversion"/>
  <pageMargins left="0.75" right="0.75" top="1" bottom="1" header="0.5" footer="0.5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workbookViewId="0">
      <selection activeCell="K16" sqref="K16"/>
    </sheetView>
  </sheetViews>
  <sheetFormatPr defaultRowHeight="13.2" x14ac:dyDescent="0.25"/>
  <sheetData>
    <row r="1" spans="1:17" ht="13.8" x14ac:dyDescent="0.3">
      <c r="A1" s="900" t="s">
        <v>1018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</row>
    <row r="2" spans="1:17" ht="15.6" x14ac:dyDescent="0.3">
      <c r="A2" s="138"/>
    </row>
    <row r="3" spans="1:17" ht="15.6" x14ac:dyDescent="0.3">
      <c r="A3" s="138" t="s">
        <v>1019</v>
      </c>
    </row>
    <row r="4" spans="1:17" ht="27" customHeight="1" x14ac:dyDescent="0.3">
      <c r="A4" s="160" t="s">
        <v>1020</v>
      </c>
      <c r="B4" s="792" t="s">
        <v>1021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</row>
    <row r="5" spans="1:17" ht="15.6" x14ac:dyDescent="0.3">
      <c r="A5" s="161" t="s">
        <v>1022</v>
      </c>
    </row>
    <row r="6" spans="1:17" ht="15.6" x14ac:dyDescent="0.3">
      <c r="A6" s="160" t="s">
        <v>1023</v>
      </c>
      <c r="B6" s="328" t="s">
        <v>1024</v>
      </c>
    </row>
    <row r="7" spans="1:17" ht="15.6" x14ac:dyDescent="0.3">
      <c r="A7" s="160" t="s">
        <v>1025</v>
      </c>
      <c r="B7" s="138" t="s">
        <v>1026</v>
      </c>
    </row>
    <row r="8" spans="1:17" ht="15.6" x14ac:dyDescent="0.3">
      <c r="A8" s="160" t="s">
        <v>1027</v>
      </c>
      <c r="B8" s="138" t="s">
        <v>1028</v>
      </c>
    </row>
    <row r="9" spans="1:17" ht="15.6" x14ac:dyDescent="0.3">
      <c r="A9" s="160" t="s">
        <v>1029</v>
      </c>
      <c r="B9" s="138" t="s">
        <v>1030</v>
      </c>
    </row>
    <row r="10" spans="1:17" ht="15.6" x14ac:dyDescent="0.3">
      <c r="A10" s="160" t="s">
        <v>1027</v>
      </c>
      <c r="B10" s="138" t="s">
        <v>1031</v>
      </c>
    </row>
    <row r="11" spans="1:17" ht="15.6" x14ac:dyDescent="0.3">
      <c r="A11" s="160" t="s">
        <v>1029</v>
      </c>
      <c r="B11" s="138" t="s">
        <v>1032</v>
      </c>
    </row>
    <row r="12" spans="1:17" ht="15.6" x14ac:dyDescent="0.3">
      <c r="A12" s="160" t="s">
        <v>1033</v>
      </c>
      <c r="B12" s="138" t="s">
        <v>1034</v>
      </c>
    </row>
    <row r="13" spans="1:17" ht="15.6" x14ac:dyDescent="0.3">
      <c r="A13" s="160" t="s">
        <v>1035</v>
      </c>
      <c r="B13" s="138" t="s">
        <v>1036</v>
      </c>
    </row>
    <row r="14" spans="1:17" ht="15.6" x14ac:dyDescent="0.3">
      <c r="A14" s="160" t="s">
        <v>1037</v>
      </c>
      <c r="B14" s="138" t="s">
        <v>1038</v>
      </c>
    </row>
    <row r="15" spans="1:17" ht="15.6" x14ac:dyDescent="0.3">
      <c r="A15" s="160" t="s">
        <v>1039</v>
      </c>
      <c r="B15" s="138" t="s">
        <v>1040</v>
      </c>
    </row>
    <row r="16" spans="1:17" ht="15.6" x14ac:dyDescent="0.3">
      <c r="A16" s="160" t="s">
        <v>1041</v>
      </c>
      <c r="B16" s="138" t="s">
        <v>1042</v>
      </c>
    </row>
    <row r="17" spans="1:16" ht="15.6" x14ac:dyDescent="0.3">
      <c r="A17" s="160" t="s">
        <v>1043</v>
      </c>
      <c r="B17" s="138" t="s">
        <v>1044</v>
      </c>
    </row>
    <row r="18" spans="1:16" ht="15.6" x14ac:dyDescent="0.3">
      <c r="A18" s="162" t="s">
        <v>1045</v>
      </c>
    </row>
    <row r="19" spans="1:16" ht="30.75" customHeight="1" x14ac:dyDescent="0.3">
      <c r="A19" s="898" t="s">
        <v>1046</v>
      </c>
      <c r="B19" s="899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899"/>
    </row>
    <row r="20" spans="1:16" ht="15.6" x14ac:dyDescent="0.3">
      <c r="A20" s="161" t="s">
        <v>1047</v>
      </c>
    </row>
    <row r="21" spans="1:16" ht="15.6" x14ac:dyDescent="0.3">
      <c r="A21" s="161" t="s">
        <v>1048</v>
      </c>
    </row>
    <row r="22" spans="1:16" ht="29.25" customHeight="1" x14ac:dyDescent="0.3">
      <c r="A22" s="898" t="s">
        <v>1049</v>
      </c>
      <c r="B22" s="899"/>
      <c r="C22" s="899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  <c r="P22" s="899"/>
    </row>
    <row r="23" spans="1:16" ht="15.6" x14ac:dyDescent="0.3">
      <c r="A23" s="161" t="s">
        <v>1050</v>
      </c>
    </row>
    <row r="24" spans="1:16" ht="15.75" customHeight="1" x14ac:dyDescent="0.3">
      <c r="A24" s="161" t="s">
        <v>1051</v>
      </c>
    </row>
    <row r="25" spans="1:16" ht="15.6" x14ac:dyDescent="0.3">
      <c r="A25" s="161" t="s">
        <v>1052</v>
      </c>
    </row>
    <row r="26" spans="1:16" ht="15.6" x14ac:dyDescent="0.3">
      <c r="A26" s="161" t="s">
        <v>1053</v>
      </c>
    </row>
    <row r="27" spans="1:16" ht="16.2" x14ac:dyDescent="0.35">
      <c r="A27" s="161" t="s">
        <v>1054</v>
      </c>
    </row>
    <row r="28" spans="1:16" ht="15.6" x14ac:dyDescent="0.3">
      <c r="A28" s="161" t="s">
        <v>1055</v>
      </c>
    </row>
    <row r="29" spans="1:16" ht="16.2" x14ac:dyDescent="0.35">
      <c r="A29" s="161" t="s">
        <v>1056</v>
      </c>
    </row>
    <row r="30" spans="1:16" ht="16.2" x14ac:dyDescent="0.35">
      <c r="A30" s="161" t="s">
        <v>1057</v>
      </c>
    </row>
    <row r="31" spans="1:16" ht="16.2" x14ac:dyDescent="0.35">
      <c r="A31" s="161" t="s">
        <v>1058</v>
      </c>
    </row>
    <row r="32" spans="1:16" ht="15.6" x14ac:dyDescent="0.3">
      <c r="A32" s="161" t="s">
        <v>1059</v>
      </c>
    </row>
    <row r="33" spans="1:16" ht="29.25" customHeight="1" x14ac:dyDescent="0.35">
      <c r="A33" s="901" t="s">
        <v>1060</v>
      </c>
      <c r="B33" s="902"/>
      <c r="C33" s="902"/>
      <c r="D33" s="902"/>
      <c r="E33" s="902"/>
      <c r="F33" s="902"/>
      <c r="G33" s="902"/>
      <c r="H33" s="902"/>
      <c r="I33" s="902"/>
      <c r="J33" s="902"/>
      <c r="K33" s="902"/>
      <c r="L33" s="902"/>
      <c r="M33" s="902"/>
      <c r="N33" s="902"/>
      <c r="O33" s="902"/>
      <c r="P33" s="902"/>
    </row>
    <row r="34" spans="1:16" ht="13.8" x14ac:dyDescent="0.3">
      <c r="A34" s="903" t="s">
        <v>1061</v>
      </c>
      <c r="B34" s="792"/>
      <c r="C34" s="792"/>
      <c r="D34" s="792"/>
      <c r="E34" s="792"/>
      <c r="F34" s="792"/>
      <c r="G34" s="792"/>
      <c r="H34" s="792"/>
      <c r="I34" s="792"/>
      <c r="J34" s="792"/>
      <c r="K34" s="792"/>
      <c r="L34" s="792"/>
      <c r="M34" s="792"/>
      <c r="N34" s="792"/>
      <c r="O34" s="792"/>
      <c r="P34" s="792"/>
    </row>
    <row r="35" spans="1:16" ht="28.5" customHeight="1" x14ac:dyDescent="0.3">
      <c r="A35" s="896" t="s">
        <v>1062</v>
      </c>
      <c r="B35" s="897"/>
      <c r="C35" s="897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</row>
    <row r="36" spans="1:16" ht="15.6" x14ac:dyDescent="0.3">
      <c r="A36" s="161" t="s">
        <v>1063</v>
      </c>
    </row>
    <row r="37" spans="1:16" ht="15.6" x14ac:dyDescent="0.3">
      <c r="A37" s="161" t="s">
        <v>1064</v>
      </c>
    </row>
    <row r="38" spans="1:16" ht="15.6" x14ac:dyDescent="0.3">
      <c r="A38" s="161" t="s">
        <v>1065</v>
      </c>
    </row>
    <row r="39" spans="1:16" ht="15.6" x14ac:dyDescent="0.3">
      <c r="A39" s="161" t="s">
        <v>1066</v>
      </c>
    </row>
    <row r="40" spans="1:16" ht="15.6" x14ac:dyDescent="0.3">
      <c r="A40" s="161" t="s">
        <v>1067</v>
      </c>
    </row>
    <row r="41" spans="1:16" ht="16.2" x14ac:dyDescent="0.35">
      <c r="A41" s="161" t="s">
        <v>1068</v>
      </c>
    </row>
    <row r="42" spans="1:16" ht="15.6" x14ac:dyDescent="0.3">
      <c r="A42" s="161"/>
    </row>
    <row r="43" spans="1:16" ht="15.6" x14ac:dyDescent="0.3">
      <c r="A43" s="161"/>
    </row>
    <row r="44" spans="1:16" ht="15.6" x14ac:dyDescent="0.3">
      <c r="A44" s="161"/>
    </row>
    <row r="45" spans="1:16" ht="15.6" x14ac:dyDescent="0.3">
      <c r="A45" s="161"/>
    </row>
    <row r="46" spans="1:16" ht="15.6" x14ac:dyDescent="0.3">
      <c r="A46" s="161"/>
    </row>
    <row r="47" spans="1:16" ht="15.6" x14ac:dyDescent="0.3">
      <c r="A47" s="161"/>
    </row>
    <row r="48" spans="1:16" ht="15.6" x14ac:dyDescent="0.3">
      <c r="A48" s="161"/>
    </row>
    <row r="49" spans="1:1" ht="15.6" x14ac:dyDescent="0.3">
      <c r="A49" s="161"/>
    </row>
    <row r="50" spans="1:1" ht="15.6" x14ac:dyDescent="0.3">
      <c r="A50" s="161"/>
    </row>
    <row r="51" spans="1:1" ht="15.6" x14ac:dyDescent="0.3">
      <c r="A51" s="161"/>
    </row>
    <row r="52" spans="1:1" ht="15.6" x14ac:dyDescent="0.3">
      <c r="A52" s="161"/>
    </row>
    <row r="53" spans="1:1" ht="15.6" x14ac:dyDescent="0.3">
      <c r="A53" s="161"/>
    </row>
    <row r="54" spans="1:1" ht="15.6" x14ac:dyDescent="0.3">
      <c r="A54" s="161"/>
    </row>
    <row r="55" spans="1:1" ht="15.6" x14ac:dyDescent="0.3">
      <c r="A55" s="161"/>
    </row>
    <row r="56" spans="1:1" ht="15.6" x14ac:dyDescent="0.3">
      <c r="A56" s="161"/>
    </row>
    <row r="57" spans="1:1" ht="15.6" x14ac:dyDescent="0.3">
      <c r="A57" s="161"/>
    </row>
    <row r="58" spans="1:1" ht="15.6" x14ac:dyDescent="0.3">
      <c r="A58" s="161"/>
    </row>
    <row r="59" spans="1:1" ht="15.6" x14ac:dyDescent="0.3">
      <c r="A59" s="161"/>
    </row>
    <row r="60" spans="1:1" ht="15.6" x14ac:dyDescent="0.3">
      <c r="A60" s="161"/>
    </row>
    <row r="61" spans="1:1" ht="15.6" x14ac:dyDescent="0.3">
      <c r="A61" s="161"/>
    </row>
    <row r="62" spans="1:1" ht="15.6" x14ac:dyDescent="0.3">
      <c r="A62" s="161"/>
    </row>
    <row r="63" spans="1:1" ht="15.6" x14ac:dyDescent="0.3">
      <c r="A63" s="161"/>
    </row>
    <row r="64" spans="1:1" ht="15.6" x14ac:dyDescent="0.3">
      <c r="A64" s="161"/>
    </row>
    <row r="65" spans="1:1" ht="15.6" x14ac:dyDescent="0.3">
      <c r="A65" s="161"/>
    </row>
    <row r="66" spans="1:1" ht="15.6" x14ac:dyDescent="0.3">
      <c r="A66" s="161"/>
    </row>
    <row r="67" spans="1:1" ht="15.6" x14ac:dyDescent="0.3">
      <c r="A67" s="161"/>
    </row>
    <row r="68" spans="1:1" ht="15.6" x14ac:dyDescent="0.3">
      <c r="A68" s="161"/>
    </row>
    <row r="69" spans="1:1" ht="15.6" x14ac:dyDescent="0.3">
      <c r="A69" s="161"/>
    </row>
    <row r="70" spans="1:1" ht="15.6" x14ac:dyDescent="0.3">
      <c r="A70" s="161"/>
    </row>
    <row r="71" spans="1:1" ht="15.6" x14ac:dyDescent="0.3">
      <c r="A71" s="161"/>
    </row>
    <row r="72" spans="1:1" ht="15.6" x14ac:dyDescent="0.3">
      <c r="A72" s="161"/>
    </row>
    <row r="73" spans="1:1" ht="15.6" x14ac:dyDescent="0.3">
      <c r="A73" s="161"/>
    </row>
    <row r="74" spans="1:1" ht="15.6" x14ac:dyDescent="0.3">
      <c r="A74" s="161"/>
    </row>
    <row r="75" spans="1:1" ht="15.6" x14ac:dyDescent="0.3">
      <c r="A75" s="161"/>
    </row>
    <row r="76" spans="1:1" ht="15.6" x14ac:dyDescent="0.3">
      <c r="A76" s="161"/>
    </row>
    <row r="77" spans="1:1" ht="15.6" x14ac:dyDescent="0.3">
      <c r="A77" s="161"/>
    </row>
    <row r="78" spans="1:1" ht="15.6" x14ac:dyDescent="0.3">
      <c r="A78" s="161"/>
    </row>
    <row r="79" spans="1:1" ht="15.6" x14ac:dyDescent="0.3">
      <c r="A79" s="161"/>
    </row>
    <row r="80" spans="1:1" ht="15.6" x14ac:dyDescent="0.3">
      <c r="A80" s="161"/>
    </row>
    <row r="81" spans="1:14" ht="15.6" x14ac:dyDescent="0.3">
      <c r="A81" s="231"/>
      <c r="B81" s="232"/>
      <c r="C81" s="232"/>
      <c r="D81" s="232"/>
      <c r="E81" s="232"/>
      <c r="F81" s="232"/>
      <c r="G81" s="232"/>
      <c r="H81" s="232"/>
    </row>
    <row r="82" spans="1:14" ht="15.6" x14ac:dyDescent="0.3">
      <c r="A82" s="161"/>
    </row>
    <row r="83" spans="1:14" ht="16.2" x14ac:dyDescent="0.35">
      <c r="A83" s="175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</row>
    <row r="84" spans="1:14" ht="15.6" x14ac:dyDescent="0.3">
      <c r="A84" s="161"/>
    </row>
  </sheetData>
  <mergeCells count="7">
    <mergeCell ref="A35:P35"/>
    <mergeCell ref="A19:P19"/>
    <mergeCell ref="A22:P22"/>
    <mergeCell ref="A1:P1"/>
    <mergeCell ref="A33:P33"/>
    <mergeCell ref="A34:P34"/>
    <mergeCell ref="B4:Q4"/>
  </mergeCells>
  <phoneticPr fontId="29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4" workbookViewId="0">
      <selection activeCell="B37" sqref="B37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39"/>
    <col min="5" max="6" width="12.33203125" customWidth="1"/>
  </cols>
  <sheetData>
    <row r="1" spans="1:6" ht="15" customHeight="1" x14ac:dyDescent="0.25">
      <c r="A1" s="654" t="s">
        <v>117</v>
      </c>
      <c r="B1" s="655"/>
      <c r="C1" s="655"/>
      <c r="D1" s="655"/>
      <c r="E1" s="655"/>
      <c r="F1" s="655"/>
    </row>
    <row r="2" spans="1:6" ht="15" customHeight="1" x14ac:dyDescent="0.25">
      <c r="A2" s="654" t="s">
        <v>118</v>
      </c>
      <c r="B2" s="655"/>
      <c r="C2" s="655"/>
      <c r="D2" s="655"/>
      <c r="E2" s="655"/>
      <c r="F2" s="655"/>
    </row>
    <row r="4" spans="1:6" ht="15.6" x14ac:dyDescent="0.3">
      <c r="A4" s="656" t="s">
        <v>119</v>
      </c>
      <c r="B4" s="657"/>
      <c r="C4" s="657"/>
      <c r="D4" s="657"/>
      <c r="E4" s="657"/>
      <c r="F4" s="657"/>
    </row>
    <row r="7" spans="1:6" ht="12.75" customHeight="1" x14ac:dyDescent="0.25">
      <c r="A7" s="650" t="s">
        <v>120</v>
      </c>
      <c r="B7" s="651"/>
      <c r="C7" s="651"/>
      <c r="D7" s="651"/>
      <c r="E7" s="651"/>
      <c r="F7" s="651"/>
    </row>
    <row r="8" spans="1:6" ht="13.8" thickBot="1" x14ac:dyDescent="0.3">
      <c r="A8" s="39"/>
    </row>
    <row r="9" spans="1:6" ht="13.5" customHeight="1" thickBot="1" x14ac:dyDescent="0.3">
      <c r="A9" s="652" t="s">
        <v>121</v>
      </c>
      <c r="B9" s="652" t="s">
        <v>122</v>
      </c>
      <c r="C9" s="652" t="s">
        <v>123</v>
      </c>
      <c r="D9" s="647" t="s">
        <v>124</v>
      </c>
      <c r="E9" s="648"/>
      <c r="F9" s="649"/>
    </row>
    <row r="10" spans="1:6" ht="14.4" thickBot="1" x14ac:dyDescent="0.3">
      <c r="A10" s="653"/>
      <c r="B10" s="653"/>
      <c r="C10" s="653"/>
      <c r="D10" s="412" t="s">
        <v>125</v>
      </c>
      <c r="E10" s="412" t="s">
        <v>126</v>
      </c>
      <c r="F10" s="412" t="s">
        <v>127</v>
      </c>
    </row>
    <row r="11" spans="1:6" ht="14.4" thickBot="1" x14ac:dyDescent="0.3">
      <c r="A11" s="413" t="s">
        <v>128</v>
      </c>
      <c r="B11" s="414" t="s">
        <v>129</v>
      </c>
      <c r="C11" s="412">
        <v>1</v>
      </c>
      <c r="D11" s="414" t="s">
        <v>130</v>
      </c>
      <c r="E11" s="414"/>
      <c r="F11" s="414" t="s">
        <v>131</v>
      </c>
    </row>
    <row r="12" spans="1:6" ht="28.2" thickBot="1" x14ac:dyDescent="0.3">
      <c r="A12" s="413" t="s">
        <v>132</v>
      </c>
      <c r="B12" s="414" t="s">
        <v>133</v>
      </c>
      <c r="C12" s="412">
        <v>2</v>
      </c>
      <c r="D12" s="414" t="s">
        <v>134</v>
      </c>
      <c r="E12" s="414" t="s">
        <v>135</v>
      </c>
      <c r="F12" s="414" t="s">
        <v>136</v>
      </c>
    </row>
    <row r="13" spans="1:6" ht="14.4" thickBot="1" x14ac:dyDescent="0.3">
      <c r="A13" s="413" t="s">
        <v>137</v>
      </c>
      <c r="B13" s="414" t="s">
        <v>138</v>
      </c>
      <c r="C13" s="412">
        <v>3</v>
      </c>
      <c r="D13" s="414" t="s">
        <v>139</v>
      </c>
      <c r="E13" s="414" t="s">
        <v>140</v>
      </c>
      <c r="F13" s="414"/>
    </row>
    <row r="14" spans="1:6" ht="28.2" thickBot="1" x14ac:dyDescent="0.3">
      <c r="A14" s="413" t="s">
        <v>137</v>
      </c>
      <c r="B14" s="414" t="s">
        <v>141</v>
      </c>
      <c r="C14" s="412">
        <v>4</v>
      </c>
      <c r="D14" s="414" t="s">
        <v>142</v>
      </c>
      <c r="E14" s="414" t="s">
        <v>143</v>
      </c>
      <c r="F14" s="414"/>
    </row>
    <row r="15" spans="1:6" ht="28.2" thickBot="1" x14ac:dyDescent="0.3">
      <c r="A15" s="413" t="s">
        <v>137</v>
      </c>
      <c r="B15" s="414" t="s">
        <v>144</v>
      </c>
      <c r="C15" s="412">
        <v>5</v>
      </c>
      <c r="D15" s="414"/>
      <c r="E15" s="414" t="s">
        <v>145</v>
      </c>
      <c r="F15" s="414"/>
    </row>
    <row r="16" spans="1:6" ht="14.4" thickBot="1" x14ac:dyDescent="0.3">
      <c r="A16" s="413" t="s">
        <v>146</v>
      </c>
      <c r="B16" s="414" t="s">
        <v>147</v>
      </c>
      <c r="C16" s="412">
        <v>6</v>
      </c>
      <c r="D16" s="414" t="s">
        <v>148</v>
      </c>
      <c r="E16" s="414" t="s">
        <v>149</v>
      </c>
      <c r="F16" s="414"/>
    </row>
    <row r="17" spans="1:6" ht="28.2" thickBot="1" x14ac:dyDescent="0.3">
      <c r="A17" s="413" t="s">
        <v>150</v>
      </c>
      <c r="B17" s="414" t="s">
        <v>151</v>
      </c>
      <c r="C17" s="412">
        <v>7</v>
      </c>
      <c r="D17" s="414" t="s">
        <v>152</v>
      </c>
      <c r="E17" s="414" t="s">
        <v>153</v>
      </c>
      <c r="F17" s="414" t="s">
        <v>154</v>
      </c>
    </row>
    <row r="18" spans="1:6" ht="28.2" thickBot="1" x14ac:dyDescent="0.3">
      <c r="A18" s="413" t="s">
        <v>155</v>
      </c>
      <c r="B18" s="414" t="s">
        <v>156</v>
      </c>
      <c r="C18" s="412">
        <v>8</v>
      </c>
      <c r="D18" s="414" t="s">
        <v>157</v>
      </c>
      <c r="E18" s="414"/>
      <c r="F18" s="414"/>
    </row>
    <row r="19" spans="1:6" ht="15.6" x14ac:dyDescent="0.25">
      <c r="A19" s="411"/>
    </row>
    <row r="21" spans="1:6" ht="12.75" customHeight="1" x14ac:dyDescent="0.25">
      <c r="A21" s="650" t="s">
        <v>158</v>
      </c>
      <c r="B21" s="651"/>
      <c r="C21" s="651"/>
      <c r="D21" s="651"/>
      <c r="E21" s="651"/>
      <c r="F21" s="651"/>
    </row>
    <row r="22" spans="1:6" ht="13.8" thickBot="1" x14ac:dyDescent="0.3">
      <c r="A22" s="39"/>
    </row>
    <row r="23" spans="1:6" ht="13.5" customHeight="1" thickBot="1" x14ac:dyDescent="0.3">
      <c r="A23" s="652" t="s">
        <v>121</v>
      </c>
      <c r="B23" s="652" t="s">
        <v>122</v>
      </c>
      <c r="C23" s="652" t="s">
        <v>123</v>
      </c>
      <c r="D23" s="647" t="s">
        <v>124</v>
      </c>
      <c r="E23" s="648"/>
      <c r="F23" s="649"/>
    </row>
    <row r="24" spans="1:6" ht="14.4" thickBot="1" x14ac:dyDescent="0.3">
      <c r="A24" s="653"/>
      <c r="B24" s="653"/>
      <c r="C24" s="653"/>
      <c r="D24" s="412" t="s">
        <v>125</v>
      </c>
      <c r="E24" s="412" t="s">
        <v>126</v>
      </c>
      <c r="F24" s="412" t="s">
        <v>127</v>
      </c>
    </row>
    <row r="25" spans="1:6" ht="28.2" thickBot="1" x14ac:dyDescent="0.3">
      <c r="A25" s="413" t="s">
        <v>159</v>
      </c>
      <c r="B25" s="414" t="s">
        <v>160</v>
      </c>
      <c r="C25" s="412">
        <v>1</v>
      </c>
      <c r="D25" s="414" t="s">
        <v>161</v>
      </c>
      <c r="E25" s="414" t="s">
        <v>162</v>
      </c>
      <c r="F25" s="414" t="s">
        <v>163</v>
      </c>
    </row>
    <row r="26" spans="1:6" ht="14.4" thickBot="1" x14ac:dyDescent="0.3">
      <c r="A26" s="413" t="s">
        <v>159</v>
      </c>
      <c r="B26" s="414" t="s">
        <v>164</v>
      </c>
      <c r="C26" s="412">
        <v>2</v>
      </c>
      <c r="D26" s="414" t="s">
        <v>165</v>
      </c>
      <c r="E26" s="414" t="s">
        <v>166</v>
      </c>
      <c r="F26" s="414" t="s">
        <v>167</v>
      </c>
    </row>
    <row r="27" spans="1:6" ht="14.4" thickBot="1" x14ac:dyDescent="0.3">
      <c r="A27" s="413" t="s">
        <v>168</v>
      </c>
      <c r="B27" s="414" t="s">
        <v>98</v>
      </c>
      <c r="C27" s="412">
        <v>3</v>
      </c>
      <c r="D27" s="414" t="s">
        <v>169</v>
      </c>
      <c r="E27" s="414"/>
      <c r="F27" s="414"/>
    </row>
    <row r="28" spans="1:6" ht="28.2" thickBot="1" x14ac:dyDescent="0.3">
      <c r="A28" s="413" t="s">
        <v>170</v>
      </c>
      <c r="B28" s="414" t="s">
        <v>171</v>
      </c>
      <c r="C28" s="412">
        <v>4</v>
      </c>
      <c r="D28" s="414" t="s">
        <v>172</v>
      </c>
      <c r="E28" s="414" t="s">
        <v>173</v>
      </c>
      <c r="F28" s="414"/>
    </row>
    <row r="29" spans="1:6" ht="28.2" thickBot="1" x14ac:dyDescent="0.3">
      <c r="A29" s="413" t="s">
        <v>174</v>
      </c>
      <c r="B29" s="414" t="s">
        <v>175</v>
      </c>
      <c r="C29" s="412">
        <v>5</v>
      </c>
      <c r="D29" s="414" t="s">
        <v>176</v>
      </c>
      <c r="E29" s="414" t="s">
        <v>177</v>
      </c>
      <c r="F29" s="414" t="s">
        <v>178</v>
      </c>
    </row>
    <row r="30" spans="1:6" ht="28.2" thickBot="1" x14ac:dyDescent="0.3">
      <c r="A30" s="413" t="s">
        <v>179</v>
      </c>
      <c r="B30" s="414" t="s">
        <v>180</v>
      </c>
      <c r="C30" s="412">
        <v>6</v>
      </c>
      <c r="D30" s="414" t="s">
        <v>181</v>
      </c>
      <c r="E30" s="414" t="s">
        <v>182</v>
      </c>
      <c r="F30" s="414" t="s">
        <v>178</v>
      </c>
    </row>
    <row r="31" spans="1:6" ht="14.4" thickBot="1" x14ac:dyDescent="0.3">
      <c r="A31" s="413" t="s">
        <v>183</v>
      </c>
      <c r="B31" s="414" t="s">
        <v>184</v>
      </c>
      <c r="C31" s="412">
        <v>7</v>
      </c>
      <c r="D31" s="414"/>
      <c r="E31" s="414" t="s">
        <v>185</v>
      </c>
      <c r="F31" s="414" t="s">
        <v>178</v>
      </c>
    </row>
    <row r="33" spans="1:6" ht="12.75" customHeight="1" x14ac:dyDescent="0.25">
      <c r="A33" s="650" t="s">
        <v>186</v>
      </c>
      <c r="B33" s="651"/>
      <c r="C33" s="651"/>
      <c r="D33" s="651"/>
      <c r="E33" s="651"/>
      <c r="F33" s="651"/>
    </row>
    <row r="34" spans="1:6" ht="13.8" thickBot="1" x14ac:dyDescent="0.3">
      <c r="A34" s="39"/>
    </row>
    <row r="35" spans="1:6" ht="13.5" customHeight="1" thickBot="1" x14ac:dyDescent="0.3">
      <c r="A35" s="652" t="s">
        <v>121</v>
      </c>
      <c r="B35" s="652" t="s">
        <v>122</v>
      </c>
      <c r="C35" s="652" t="s">
        <v>123</v>
      </c>
      <c r="D35" s="647" t="s">
        <v>124</v>
      </c>
      <c r="E35" s="648"/>
      <c r="F35" s="649"/>
    </row>
    <row r="36" spans="1:6" ht="14.4" thickBot="1" x14ac:dyDescent="0.3">
      <c r="A36" s="653"/>
      <c r="B36" s="653"/>
      <c r="C36" s="653"/>
      <c r="D36" s="412" t="s">
        <v>125</v>
      </c>
      <c r="E36" s="412" t="s">
        <v>126</v>
      </c>
      <c r="F36" s="412" t="s">
        <v>127</v>
      </c>
    </row>
    <row r="37" spans="1:6" ht="14.4" thickBot="1" x14ac:dyDescent="0.3">
      <c r="A37" s="413" t="s">
        <v>187</v>
      </c>
      <c r="B37" s="414" t="s">
        <v>188</v>
      </c>
      <c r="C37" s="412">
        <v>1</v>
      </c>
      <c r="D37" s="414" t="s">
        <v>189</v>
      </c>
      <c r="E37" s="414" t="s">
        <v>190</v>
      </c>
      <c r="F37" s="414" t="s">
        <v>191</v>
      </c>
    </row>
    <row r="38" spans="1:6" ht="42" thickBot="1" x14ac:dyDescent="0.3">
      <c r="A38" s="413" t="s">
        <v>187</v>
      </c>
      <c r="B38" s="414" t="s">
        <v>192</v>
      </c>
      <c r="C38" s="412">
        <v>2</v>
      </c>
      <c r="D38" s="414" t="s">
        <v>193</v>
      </c>
      <c r="E38" s="414" t="s">
        <v>194</v>
      </c>
      <c r="F38" s="414" t="s">
        <v>195</v>
      </c>
    </row>
    <row r="39" spans="1:6" ht="28.2" thickBot="1" x14ac:dyDescent="0.3">
      <c r="A39" s="413" t="s">
        <v>187</v>
      </c>
      <c r="B39" s="414" t="s">
        <v>196</v>
      </c>
      <c r="C39" s="412">
        <v>3</v>
      </c>
      <c r="D39" s="414" t="s">
        <v>197</v>
      </c>
      <c r="E39" s="414" t="s">
        <v>198</v>
      </c>
      <c r="F39" s="414" t="s">
        <v>199</v>
      </c>
    </row>
    <row r="40" spans="1:6" ht="42" thickBot="1" x14ac:dyDescent="0.3">
      <c r="A40" s="413" t="s">
        <v>200</v>
      </c>
      <c r="B40" s="414" t="s">
        <v>201</v>
      </c>
      <c r="C40" s="412">
        <v>4</v>
      </c>
      <c r="D40" s="414" t="s">
        <v>202</v>
      </c>
      <c r="E40" s="414" t="s">
        <v>203</v>
      </c>
      <c r="F40" s="414"/>
    </row>
    <row r="41" spans="1:6" ht="28.2" thickBot="1" x14ac:dyDescent="0.3">
      <c r="A41" s="413" t="s">
        <v>204</v>
      </c>
      <c r="B41" s="414" t="s">
        <v>205</v>
      </c>
      <c r="C41" s="412">
        <v>5</v>
      </c>
      <c r="D41" s="414" t="s">
        <v>206</v>
      </c>
      <c r="E41" s="414" t="s">
        <v>207</v>
      </c>
      <c r="F41" s="414"/>
    </row>
    <row r="42" spans="1:6" ht="28.2" thickBot="1" x14ac:dyDescent="0.3">
      <c r="A42" s="413" t="s">
        <v>208</v>
      </c>
      <c r="B42" s="414" t="s">
        <v>209</v>
      </c>
      <c r="C42" s="412">
        <v>6</v>
      </c>
      <c r="D42" s="414" t="s">
        <v>210</v>
      </c>
      <c r="E42" s="414" t="s">
        <v>211</v>
      </c>
      <c r="F42" s="414"/>
    </row>
    <row r="43" spans="1:6" ht="28.2" thickBot="1" x14ac:dyDescent="0.3">
      <c r="A43" s="413" t="s">
        <v>212</v>
      </c>
      <c r="B43" s="414" t="s">
        <v>213</v>
      </c>
      <c r="C43" s="412">
        <v>7</v>
      </c>
      <c r="D43" s="414" t="s">
        <v>214</v>
      </c>
      <c r="E43" s="414"/>
      <c r="F43" s="414"/>
    </row>
    <row r="44" spans="1:6" ht="15.6" x14ac:dyDescent="0.25">
      <c r="A44" s="411"/>
    </row>
    <row r="46" spans="1:6" ht="12.75" customHeight="1" x14ac:dyDescent="0.25">
      <c r="A46" s="650" t="s">
        <v>215</v>
      </c>
      <c r="B46" s="651"/>
      <c r="C46" s="651"/>
      <c r="D46" s="651"/>
      <c r="E46" s="651"/>
      <c r="F46" s="651"/>
    </row>
    <row r="47" spans="1:6" ht="13.8" thickBot="1" x14ac:dyDescent="0.3">
      <c r="A47" s="39"/>
    </row>
    <row r="48" spans="1:6" ht="13.5" customHeight="1" thickBot="1" x14ac:dyDescent="0.3">
      <c r="A48" s="652" t="s">
        <v>121</v>
      </c>
      <c r="B48" s="652" t="s">
        <v>122</v>
      </c>
      <c r="C48" s="652" t="s">
        <v>123</v>
      </c>
      <c r="D48" s="647" t="s">
        <v>124</v>
      </c>
      <c r="E48" s="648"/>
      <c r="F48" s="649"/>
    </row>
    <row r="49" spans="1:6" ht="14.4" thickBot="1" x14ac:dyDescent="0.3">
      <c r="A49" s="653"/>
      <c r="B49" s="653"/>
      <c r="C49" s="653"/>
      <c r="D49" s="412" t="s">
        <v>125</v>
      </c>
      <c r="E49" s="412" t="s">
        <v>126</v>
      </c>
      <c r="F49" s="412" t="s">
        <v>127</v>
      </c>
    </row>
    <row r="50" spans="1:6" ht="28.2" thickBot="1" x14ac:dyDescent="0.3">
      <c r="A50" s="413" t="s">
        <v>128</v>
      </c>
      <c r="B50" s="414" t="s">
        <v>216</v>
      </c>
      <c r="C50" s="412">
        <v>1</v>
      </c>
      <c r="D50" s="414" t="s">
        <v>217</v>
      </c>
      <c r="E50" s="414" t="s">
        <v>218</v>
      </c>
      <c r="F50" s="414"/>
    </row>
    <row r="51" spans="1:6" ht="28.2" thickBot="1" x14ac:dyDescent="0.3">
      <c r="A51" s="413" t="s">
        <v>137</v>
      </c>
      <c r="B51" s="414" t="s">
        <v>219</v>
      </c>
      <c r="C51" s="412">
        <v>2</v>
      </c>
      <c r="D51" s="414" t="s">
        <v>220</v>
      </c>
      <c r="E51" s="414" t="s">
        <v>221</v>
      </c>
      <c r="F51" s="414" t="s">
        <v>222</v>
      </c>
    </row>
    <row r="52" spans="1:6" ht="42" thickBot="1" x14ac:dyDescent="0.3">
      <c r="A52" s="413" t="s">
        <v>223</v>
      </c>
      <c r="B52" s="414" t="s">
        <v>224</v>
      </c>
      <c r="C52" s="412">
        <v>3</v>
      </c>
      <c r="D52" s="414" t="s">
        <v>225</v>
      </c>
      <c r="E52" s="414" t="s">
        <v>226</v>
      </c>
      <c r="F52" s="414"/>
    </row>
    <row r="53" spans="1:6" ht="28.2" thickBot="1" x14ac:dyDescent="0.3">
      <c r="A53" s="413" t="s">
        <v>227</v>
      </c>
      <c r="B53" s="414" t="s">
        <v>228</v>
      </c>
      <c r="C53" s="412">
        <v>4</v>
      </c>
      <c r="D53" s="414" t="s">
        <v>229</v>
      </c>
      <c r="E53" s="414" t="s">
        <v>230</v>
      </c>
      <c r="F53" s="414"/>
    </row>
    <row r="54" spans="1:6" ht="15.6" x14ac:dyDescent="0.25">
      <c r="A54" s="411"/>
    </row>
    <row r="56" spans="1:6" ht="12.75" customHeight="1" x14ac:dyDescent="0.25">
      <c r="A56" s="650" t="s">
        <v>231</v>
      </c>
      <c r="B56" s="651"/>
      <c r="C56" s="651"/>
      <c r="D56" s="651"/>
      <c r="E56" s="651"/>
      <c r="F56" s="651"/>
    </row>
    <row r="57" spans="1:6" ht="13.8" thickBot="1" x14ac:dyDescent="0.3">
      <c r="A57" s="39"/>
    </row>
    <row r="58" spans="1:6" ht="13.5" customHeight="1" thickBot="1" x14ac:dyDescent="0.3">
      <c r="A58" s="652" t="s">
        <v>121</v>
      </c>
      <c r="B58" s="652" t="s">
        <v>122</v>
      </c>
      <c r="C58" s="652" t="s">
        <v>123</v>
      </c>
      <c r="D58" s="647" t="s">
        <v>124</v>
      </c>
      <c r="E58" s="648"/>
      <c r="F58" s="649"/>
    </row>
    <row r="59" spans="1:6" ht="14.4" thickBot="1" x14ac:dyDescent="0.3">
      <c r="A59" s="653"/>
      <c r="B59" s="653"/>
      <c r="C59" s="653"/>
      <c r="D59" s="412" t="s">
        <v>125</v>
      </c>
      <c r="E59" s="412" t="s">
        <v>126</v>
      </c>
      <c r="F59" s="412" t="s">
        <v>127</v>
      </c>
    </row>
    <row r="60" spans="1:6" ht="28.2" thickBot="1" x14ac:dyDescent="0.3">
      <c r="A60" s="413" t="s">
        <v>232</v>
      </c>
      <c r="B60" s="414" t="s">
        <v>233</v>
      </c>
      <c r="C60" s="412">
        <v>1</v>
      </c>
      <c r="D60" s="414" t="s">
        <v>234</v>
      </c>
      <c r="E60" s="414" t="s">
        <v>235</v>
      </c>
      <c r="F60" s="414" t="s">
        <v>236</v>
      </c>
    </row>
    <row r="61" spans="1:6" ht="28.2" thickBot="1" x14ac:dyDescent="0.3">
      <c r="A61" s="413" t="s">
        <v>232</v>
      </c>
      <c r="B61" s="414" t="s">
        <v>237</v>
      </c>
      <c r="C61" s="412">
        <v>2</v>
      </c>
      <c r="D61" s="414" t="s">
        <v>238</v>
      </c>
      <c r="E61" s="414" t="s">
        <v>239</v>
      </c>
      <c r="F61" s="414" t="s">
        <v>240</v>
      </c>
    </row>
    <row r="62" spans="1:6" ht="28.2" thickBot="1" x14ac:dyDescent="0.3">
      <c r="A62" s="413" t="s">
        <v>232</v>
      </c>
      <c r="B62" s="414" t="s">
        <v>241</v>
      </c>
      <c r="C62" s="412">
        <v>3</v>
      </c>
      <c r="D62" s="414" t="s">
        <v>242</v>
      </c>
      <c r="E62" s="414" t="s">
        <v>243</v>
      </c>
      <c r="F62" s="414" t="s">
        <v>244</v>
      </c>
    </row>
    <row r="63" spans="1:6" ht="28.2" thickBot="1" x14ac:dyDescent="0.3">
      <c r="A63" s="413" t="s">
        <v>245</v>
      </c>
      <c r="B63" s="414" t="s">
        <v>246</v>
      </c>
      <c r="C63" s="412">
        <v>4</v>
      </c>
      <c r="D63" s="414" t="s">
        <v>247</v>
      </c>
      <c r="E63" s="414" t="s">
        <v>248</v>
      </c>
      <c r="F63" s="414" t="s">
        <v>249</v>
      </c>
    </row>
    <row r="64" spans="1:6" ht="42" thickBot="1" x14ac:dyDescent="0.3">
      <c r="A64" s="413" t="s">
        <v>250</v>
      </c>
      <c r="B64" s="414" t="s">
        <v>251</v>
      </c>
      <c r="C64" s="412">
        <v>5</v>
      </c>
      <c r="D64" s="414" t="s">
        <v>252</v>
      </c>
      <c r="E64" s="414" t="s">
        <v>253</v>
      </c>
      <c r="F64" s="414"/>
    </row>
    <row r="65" spans="1:6" ht="14.4" thickBot="1" x14ac:dyDescent="0.3">
      <c r="A65" s="413" t="s">
        <v>254</v>
      </c>
      <c r="B65" s="414" t="s">
        <v>255</v>
      </c>
      <c r="C65" s="412">
        <v>6</v>
      </c>
      <c r="D65" s="414" t="s">
        <v>256</v>
      </c>
      <c r="E65" s="414" t="s">
        <v>257</v>
      </c>
      <c r="F65" s="414" t="s">
        <v>258</v>
      </c>
    </row>
    <row r="66" spans="1:6" ht="28.2" thickBot="1" x14ac:dyDescent="0.3">
      <c r="A66" s="413" t="s">
        <v>259</v>
      </c>
      <c r="B66" s="414" t="s">
        <v>260</v>
      </c>
      <c r="C66" s="412">
        <v>7</v>
      </c>
      <c r="D66" s="414" t="s">
        <v>261</v>
      </c>
      <c r="E66" s="414" t="s">
        <v>262</v>
      </c>
      <c r="F66" s="414" t="s">
        <v>263</v>
      </c>
    </row>
    <row r="67" spans="1:6" ht="15.6" x14ac:dyDescent="0.25">
      <c r="A67" s="411"/>
    </row>
    <row r="69" spans="1:6" ht="12.75" customHeight="1" x14ac:dyDescent="0.25">
      <c r="A69" s="650" t="s">
        <v>264</v>
      </c>
      <c r="B69" s="651"/>
      <c r="C69" s="651"/>
      <c r="D69" s="651"/>
      <c r="E69" s="651"/>
      <c r="F69" s="651"/>
    </row>
    <row r="70" spans="1:6" ht="13.8" thickBot="1" x14ac:dyDescent="0.3">
      <c r="A70" s="39"/>
    </row>
    <row r="71" spans="1:6" ht="13.5" customHeight="1" thickBot="1" x14ac:dyDescent="0.3">
      <c r="A71" s="652" t="s">
        <v>121</v>
      </c>
      <c r="B71" s="652" t="s">
        <v>122</v>
      </c>
      <c r="C71" s="652" t="s">
        <v>123</v>
      </c>
      <c r="D71" s="647" t="s">
        <v>124</v>
      </c>
      <c r="E71" s="648"/>
      <c r="F71" s="649"/>
    </row>
    <row r="72" spans="1:6" ht="14.4" thickBot="1" x14ac:dyDescent="0.3">
      <c r="A72" s="653"/>
      <c r="B72" s="653"/>
      <c r="C72" s="653"/>
      <c r="D72" s="412" t="s">
        <v>125</v>
      </c>
      <c r="E72" s="412" t="s">
        <v>126</v>
      </c>
      <c r="F72" s="412" t="s">
        <v>127</v>
      </c>
    </row>
    <row r="73" spans="1:6" ht="14.4" thickBot="1" x14ac:dyDescent="0.3">
      <c r="A73" s="413" t="s">
        <v>265</v>
      </c>
      <c r="B73" s="414" t="s">
        <v>266</v>
      </c>
      <c r="C73" s="412">
        <v>1</v>
      </c>
      <c r="D73" s="414" t="s">
        <v>267</v>
      </c>
      <c r="E73" s="414" t="s">
        <v>268</v>
      </c>
      <c r="F73" s="414" t="s">
        <v>269</v>
      </c>
    </row>
    <row r="74" spans="1:6" ht="14.4" thickBot="1" x14ac:dyDescent="0.3">
      <c r="A74" s="413" t="s">
        <v>270</v>
      </c>
      <c r="B74" s="414" t="s">
        <v>271</v>
      </c>
      <c r="C74" s="412">
        <v>2</v>
      </c>
      <c r="D74" s="414" t="s">
        <v>272</v>
      </c>
      <c r="E74" s="414" t="s">
        <v>273</v>
      </c>
      <c r="F74" s="414" t="s">
        <v>274</v>
      </c>
    </row>
    <row r="75" spans="1:6" ht="42" thickBot="1" x14ac:dyDescent="0.3">
      <c r="A75" s="413" t="s">
        <v>275</v>
      </c>
      <c r="B75" s="414" t="s">
        <v>276</v>
      </c>
      <c r="C75" s="412">
        <v>3</v>
      </c>
      <c r="D75" s="414" t="s">
        <v>277</v>
      </c>
      <c r="E75" s="414" t="s">
        <v>278</v>
      </c>
      <c r="F75" s="414" t="s">
        <v>279</v>
      </c>
    </row>
    <row r="76" spans="1:6" ht="14.4" thickBot="1" x14ac:dyDescent="0.3">
      <c r="A76" s="413" t="s">
        <v>280</v>
      </c>
      <c r="B76" s="414" t="s">
        <v>281</v>
      </c>
      <c r="C76" s="412">
        <v>4</v>
      </c>
      <c r="D76" s="414" t="s">
        <v>282</v>
      </c>
      <c r="E76" s="414" t="s">
        <v>283</v>
      </c>
      <c r="F76" s="414" t="s">
        <v>284</v>
      </c>
    </row>
    <row r="77" spans="1:6" ht="14.4" thickBot="1" x14ac:dyDescent="0.3">
      <c r="A77" s="413" t="s">
        <v>285</v>
      </c>
      <c r="B77" s="414" t="s">
        <v>286</v>
      </c>
      <c r="C77" s="412">
        <v>5</v>
      </c>
      <c r="D77" s="414" t="s">
        <v>287</v>
      </c>
      <c r="E77" s="414" t="s">
        <v>288</v>
      </c>
      <c r="F77" s="414" t="s">
        <v>289</v>
      </c>
    </row>
    <row r="78" spans="1:6" ht="14.4" thickBot="1" x14ac:dyDescent="0.3">
      <c r="A78" s="413" t="s">
        <v>290</v>
      </c>
      <c r="B78" s="414" t="s">
        <v>291</v>
      </c>
      <c r="C78" s="412">
        <v>6</v>
      </c>
      <c r="D78" s="414" t="s">
        <v>292</v>
      </c>
      <c r="E78" s="414" t="s">
        <v>293</v>
      </c>
      <c r="F78" s="414" t="s">
        <v>294</v>
      </c>
    </row>
    <row r="79" spans="1:6" ht="28.2" thickBot="1" x14ac:dyDescent="0.3">
      <c r="A79" s="413" t="s">
        <v>295</v>
      </c>
      <c r="B79" s="414" t="s">
        <v>296</v>
      </c>
      <c r="C79" s="412">
        <v>7</v>
      </c>
      <c r="D79" s="414" t="s">
        <v>297</v>
      </c>
      <c r="E79" s="414" t="s">
        <v>298</v>
      </c>
      <c r="F79" s="414"/>
    </row>
    <row r="80" spans="1:6" ht="15.6" x14ac:dyDescent="0.25">
      <c r="A80" s="411"/>
    </row>
    <row r="82" spans="1:6" ht="12.75" customHeight="1" x14ac:dyDescent="0.25">
      <c r="A82" s="650" t="s">
        <v>299</v>
      </c>
      <c r="B82" s="651"/>
      <c r="C82" s="651"/>
      <c r="D82" s="651"/>
      <c r="E82" s="651"/>
      <c r="F82" s="651"/>
    </row>
    <row r="83" spans="1:6" ht="13.8" thickBot="1" x14ac:dyDescent="0.3">
      <c r="A83" s="39"/>
    </row>
    <row r="84" spans="1:6" ht="13.5" customHeight="1" thickBot="1" x14ac:dyDescent="0.3">
      <c r="A84" s="652" t="s">
        <v>121</v>
      </c>
      <c r="B84" s="652" t="s">
        <v>122</v>
      </c>
      <c r="C84" s="652" t="s">
        <v>123</v>
      </c>
      <c r="D84" s="647" t="s">
        <v>124</v>
      </c>
      <c r="E84" s="648"/>
      <c r="F84" s="649"/>
    </row>
    <row r="85" spans="1:6" ht="14.4" thickBot="1" x14ac:dyDescent="0.3">
      <c r="A85" s="653"/>
      <c r="B85" s="653"/>
      <c r="C85" s="653"/>
      <c r="D85" s="412" t="s">
        <v>125</v>
      </c>
      <c r="E85" s="412" t="s">
        <v>126</v>
      </c>
      <c r="F85" s="412" t="s">
        <v>127</v>
      </c>
    </row>
    <row r="86" spans="1:6" ht="14.4" thickBot="1" x14ac:dyDescent="0.3">
      <c r="A86" s="413" t="s">
        <v>300</v>
      </c>
      <c r="B86" s="414" t="s">
        <v>301</v>
      </c>
      <c r="C86" s="412">
        <v>1</v>
      </c>
      <c r="D86" s="414" t="s">
        <v>302</v>
      </c>
      <c r="E86" s="414" t="s">
        <v>303</v>
      </c>
      <c r="F86" s="414"/>
    </row>
    <row r="87" spans="1:6" ht="14.4" thickBot="1" x14ac:dyDescent="0.3">
      <c r="A87" s="413" t="s">
        <v>304</v>
      </c>
      <c r="B87" s="414" t="s">
        <v>305</v>
      </c>
      <c r="C87" s="412">
        <v>2</v>
      </c>
      <c r="D87" s="414" t="s">
        <v>306</v>
      </c>
      <c r="E87" s="414" t="s">
        <v>307</v>
      </c>
      <c r="F87" s="414"/>
    </row>
    <row r="88" spans="1:6" ht="28.2" thickBot="1" x14ac:dyDescent="0.3">
      <c r="A88" s="413" t="s">
        <v>304</v>
      </c>
      <c r="B88" s="414" t="s">
        <v>308</v>
      </c>
      <c r="C88" s="412">
        <v>3</v>
      </c>
      <c r="D88" s="414" t="s">
        <v>309</v>
      </c>
      <c r="E88" s="414" t="s">
        <v>310</v>
      </c>
      <c r="F88" s="414"/>
    </row>
    <row r="89" spans="1:6" ht="14.4" thickBot="1" x14ac:dyDescent="0.3">
      <c r="A89" s="413" t="s">
        <v>311</v>
      </c>
      <c r="B89" s="414" t="s">
        <v>312</v>
      </c>
      <c r="C89" s="412">
        <v>4</v>
      </c>
      <c r="D89" s="414" t="s">
        <v>313</v>
      </c>
      <c r="E89" s="414" t="s">
        <v>314</v>
      </c>
      <c r="F89" s="414"/>
    </row>
    <row r="90" spans="1:6" ht="14.4" thickBot="1" x14ac:dyDescent="0.3">
      <c r="A90" s="413" t="s">
        <v>315</v>
      </c>
      <c r="B90" s="414" t="s">
        <v>316</v>
      </c>
      <c r="C90" s="412">
        <v>5</v>
      </c>
      <c r="D90" s="414" t="s">
        <v>317</v>
      </c>
      <c r="E90" s="414"/>
      <c r="F90" s="414"/>
    </row>
    <row r="91" spans="1:6" ht="14.4" thickBot="1" x14ac:dyDescent="0.3">
      <c r="A91" s="413" t="s">
        <v>318</v>
      </c>
      <c r="B91" s="414" t="s">
        <v>319</v>
      </c>
      <c r="C91" s="412">
        <v>6</v>
      </c>
      <c r="D91" s="414"/>
      <c r="E91" s="414" t="s">
        <v>320</v>
      </c>
      <c r="F91" s="414"/>
    </row>
    <row r="92" spans="1:6" ht="28.2" thickBot="1" x14ac:dyDescent="0.3">
      <c r="A92" s="413" t="s">
        <v>321</v>
      </c>
      <c r="B92" s="414" t="s">
        <v>322</v>
      </c>
      <c r="C92" s="412">
        <v>7</v>
      </c>
      <c r="D92" s="414"/>
      <c r="E92" s="414" t="s">
        <v>323</v>
      </c>
      <c r="F92" s="414"/>
    </row>
    <row r="93" spans="1:6" ht="12.75" customHeight="1" x14ac:dyDescent="0.25"/>
    <row r="94" spans="1:6" x14ac:dyDescent="0.25">
      <c r="A94" s="650" t="s">
        <v>324</v>
      </c>
      <c r="B94" s="651"/>
      <c r="C94" s="651"/>
      <c r="D94" s="651"/>
      <c r="E94" s="651"/>
      <c r="F94" s="651"/>
    </row>
    <row r="95" spans="1:6" ht="13.5" customHeight="1" thickBot="1" x14ac:dyDescent="0.3">
      <c r="A95" s="39"/>
    </row>
    <row r="96" spans="1:6" ht="14.4" thickBot="1" x14ac:dyDescent="0.3">
      <c r="A96" s="652" t="s">
        <v>121</v>
      </c>
      <c r="B96" s="652" t="s">
        <v>122</v>
      </c>
      <c r="C96" s="652" t="s">
        <v>123</v>
      </c>
      <c r="D96" s="647" t="s">
        <v>124</v>
      </c>
      <c r="E96" s="648"/>
      <c r="F96" s="649"/>
    </row>
    <row r="97" spans="1:6" ht="14.4" thickBot="1" x14ac:dyDescent="0.3">
      <c r="A97" s="653"/>
      <c r="B97" s="653"/>
      <c r="C97" s="653"/>
      <c r="D97" s="412" t="s">
        <v>125</v>
      </c>
      <c r="E97" s="412" t="s">
        <v>126</v>
      </c>
      <c r="F97" s="412" t="s">
        <v>127</v>
      </c>
    </row>
    <row r="98" spans="1:6" ht="14.4" thickBot="1" x14ac:dyDescent="0.3">
      <c r="A98" s="413" t="s">
        <v>325</v>
      </c>
      <c r="B98" s="414" t="s">
        <v>326</v>
      </c>
      <c r="C98" s="412">
        <v>1</v>
      </c>
      <c r="D98" s="414" t="s">
        <v>327</v>
      </c>
      <c r="E98" s="414" t="s">
        <v>328</v>
      </c>
      <c r="F98" s="414"/>
    </row>
    <row r="99" spans="1:6" ht="14.4" thickBot="1" x14ac:dyDescent="0.3">
      <c r="A99" s="413" t="s">
        <v>329</v>
      </c>
      <c r="B99" s="414" t="s">
        <v>330</v>
      </c>
      <c r="C99" s="412">
        <v>2</v>
      </c>
      <c r="D99" s="414"/>
      <c r="E99" s="414" t="s">
        <v>331</v>
      </c>
      <c r="F99" s="414"/>
    </row>
    <row r="100" spans="1:6" ht="14.4" thickBot="1" x14ac:dyDescent="0.3">
      <c r="A100" s="413" t="s">
        <v>332</v>
      </c>
      <c r="B100" s="414" t="s">
        <v>333</v>
      </c>
      <c r="C100" s="412">
        <v>3</v>
      </c>
      <c r="D100" s="414" t="s">
        <v>334</v>
      </c>
      <c r="E100" s="414" t="s">
        <v>335</v>
      </c>
      <c r="F100" s="414"/>
    </row>
    <row r="101" spans="1:6" ht="28.2" thickBot="1" x14ac:dyDescent="0.3">
      <c r="A101" s="413" t="s">
        <v>336</v>
      </c>
      <c r="B101" s="414" t="s">
        <v>337</v>
      </c>
      <c r="C101" s="412">
        <v>4</v>
      </c>
      <c r="D101" s="414" t="s">
        <v>338</v>
      </c>
      <c r="E101" s="414" t="s">
        <v>339</v>
      </c>
      <c r="F101" s="414"/>
    </row>
    <row r="102" spans="1:6" ht="28.2" thickBot="1" x14ac:dyDescent="0.3">
      <c r="A102" s="413" t="s">
        <v>340</v>
      </c>
      <c r="B102" s="414" t="s">
        <v>341</v>
      </c>
      <c r="C102" s="412">
        <v>5</v>
      </c>
      <c r="D102" s="414" t="s">
        <v>342</v>
      </c>
      <c r="E102" s="414" t="s">
        <v>343</v>
      </c>
      <c r="F102" s="414"/>
    </row>
    <row r="103" spans="1:6" ht="14.4" thickBot="1" x14ac:dyDescent="0.3">
      <c r="A103" s="413" t="s">
        <v>340</v>
      </c>
      <c r="B103" s="414" t="s">
        <v>344</v>
      </c>
      <c r="C103" s="412">
        <v>6</v>
      </c>
      <c r="D103" s="414" t="s">
        <v>345</v>
      </c>
      <c r="E103" s="414" t="s">
        <v>346</v>
      </c>
      <c r="F103" s="414"/>
    </row>
    <row r="104" spans="1:6" ht="14.4" thickBot="1" x14ac:dyDescent="0.3">
      <c r="A104" s="413" t="s">
        <v>340</v>
      </c>
      <c r="B104" s="414" t="s">
        <v>347</v>
      </c>
      <c r="C104" s="412">
        <v>7</v>
      </c>
      <c r="D104" s="414" t="s">
        <v>348</v>
      </c>
      <c r="E104" s="414" t="s">
        <v>349</v>
      </c>
      <c r="F104" s="414"/>
    </row>
    <row r="105" spans="1:6" ht="28.2" thickBot="1" x14ac:dyDescent="0.3">
      <c r="A105" s="413" t="s">
        <v>340</v>
      </c>
      <c r="B105" s="414" t="s">
        <v>350</v>
      </c>
      <c r="C105" s="412">
        <v>8</v>
      </c>
      <c r="D105" s="414" t="s">
        <v>351</v>
      </c>
      <c r="E105" s="414" t="s">
        <v>352</v>
      </c>
      <c r="F105" s="414"/>
    </row>
    <row r="106" spans="1:6" ht="14.4" thickBot="1" x14ac:dyDescent="0.3">
      <c r="A106" s="413" t="s">
        <v>353</v>
      </c>
      <c r="B106" s="414" t="s">
        <v>68</v>
      </c>
      <c r="C106" s="412">
        <v>9</v>
      </c>
      <c r="D106" s="414" t="s">
        <v>354</v>
      </c>
      <c r="E106" s="414" t="s">
        <v>355</v>
      </c>
      <c r="F106" s="414"/>
    </row>
    <row r="107" spans="1:6" ht="28.2" thickBot="1" x14ac:dyDescent="0.3">
      <c r="A107" s="413" t="s">
        <v>356</v>
      </c>
      <c r="B107" s="414" t="s">
        <v>357</v>
      </c>
      <c r="C107" s="412">
        <v>10</v>
      </c>
      <c r="D107" s="414" t="s">
        <v>358</v>
      </c>
      <c r="E107" s="414" t="s">
        <v>359</v>
      </c>
      <c r="F107" s="414"/>
    </row>
    <row r="108" spans="1:6" ht="28.2" thickBot="1" x14ac:dyDescent="0.3">
      <c r="A108" s="413" t="s">
        <v>360</v>
      </c>
      <c r="B108" s="414" t="s">
        <v>361</v>
      </c>
      <c r="C108" s="412">
        <v>11</v>
      </c>
      <c r="D108" s="414" t="s">
        <v>362</v>
      </c>
      <c r="E108" s="415"/>
      <c r="F108" s="414"/>
    </row>
    <row r="109" spans="1:6" ht="15.6" x14ac:dyDescent="0.25">
      <c r="A109" s="411"/>
    </row>
  </sheetData>
  <mergeCells count="43">
    <mergeCell ref="C35:C36"/>
    <mergeCell ref="D35:F35"/>
    <mergeCell ref="A94:F94"/>
    <mergeCell ref="A96:A97"/>
    <mergeCell ref="B96:B97"/>
    <mergeCell ref="C96:C97"/>
    <mergeCell ref="D96:F96"/>
    <mergeCell ref="B48:B49"/>
    <mergeCell ref="C48:C49"/>
    <mergeCell ref="D48:F48"/>
    <mergeCell ref="A56:F56"/>
    <mergeCell ref="A46:F46"/>
    <mergeCell ref="A48:A49"/>
    <mergeCell ref="A69:F69"/>
    <mergeCell ref="D58:F58"/>
    <mergeCell ref="A71:A72"/>
    <mergeCell ref="A1:F1"/>
    <mergeCell ref="A2:F2"/>
    <mergeCell ref="A7:F7"/>
    <mergeCell ref="A35:A36"/>
    <mergeCell ref="B35:B36"/>
    <mergeCell ref="B9:B10"/>
    <mergeCell ref="B23:B24"/>
    <mergeCell ref="C23:C24"/>
    <mergeCell ref="D23:F23"/>
    <mergeCell ref="A4:F4"/>
    <mergeCell ref="A23:A24"/>
    <mergeCell ref="A21:F21"/>
    <mergeCell ref="A33:F33"/>
    <mergeCell ref="C9:C10"/>
    <mergeCell ref="D9:F9"/>
    <mergeCell ref="A9:A10"/>
    <mergeCell ref="A58:A59"/>
    <mergeCell ref="B58:B59"/>
    <mergeCell ref="C58:C59"/>
    <mergeCell ref="B71:B72"/>
    <mergeCell ref="C71:C72"/>
    <mergeCell ref="D71:F71"/>
    <mergeCell ref="A82:F82"/>
    <mergeCell ref="A84:A85"/>
    <mergeCell ref="B84:B85"/>
    <mergeCell ref="C84:C85"/>
    <mergeCell ref="D84:F84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view="pageBreakPreview" topLeftCell="B10" zoomScaleNormal="75" workbookViewId="0">
      <selection activeCell="B22" sqref="B22"/>
    </sheetView>
  </sheetViews>
  <sheetFormatPr defaultRowHeight="13.2" x14ac:dyDescent="0.25"/>
  <cols>
    <col min="1" max="1" width="48.6640625" customWidth="1"/>
    <col min="2" max="2" width="93.33203125" customWidth="1"/>
  </cols>
  <sheetData>
    <row r="1" spans="1:6" ht="30.6" thickBot="1" x14ac:dyDescent="0.55000000000000004">
      <c r="A1" s="117" t="s">
        <v>363</v>
      </c>
      <c r="B1" s="118" t="s">
        <v>1069</v>
      </c>
    </row>
    <row r="2" spans="1:6" ht="23.4" thickBot="1" x14ac:dyDescent="0.3">
      <c r="A2" s="119" t="s">
        <v>364</v>
      </c>
      <c r="B2" s="120" t="s">
        <v>365</v>
      </c>
    </row>
    <row r="3" spans="1:6" ht="23.4" thickBot="1" x14ac:dyDescent="0.45">
      <c r="A3" s="121" t="s">
        <v>366</v>
      </c>
      <c r="B3" s="122" t="s">
        <v>1070</v>
      </c>
    </row>
    <row r="4" spans="1:6" ht="23.4" thickBot="1" x14ac:dyDescent="0.3">
      <c r="A4" s="121" t="s">
        <v>367</v>
      </c>
      <c r="B4" s="410" t="s">
        <v>53</v>
      </c>
    </row>
    <row r="5" spans="1:6" ht="22.8" x14ac:dyDescent="0.4">
      <c r="A5" s="375"/>
      <c r="B5" s="123"/>
    </row>
    <row r="6" spans="1:6" ht="23.4" thickBot="1" x14ac:dyDescent="0.45">
      <c r="A6" s="404"/>
      <c r="B6" s="405"/>
      <c r="D6" s="131"/>
    </row>
    <row r="7" spans="1:6" ht="22.8" x14ac:dyDescent="0.25">
      <c r="A7" s="406" t="s">
        <v>368</v>
      </c>
      <c r="B7" s="407" t="s">
        <v>1071</v>
      </c>
      <c r="D7" s="131"/>
    </row>
    <row r="8" spans="1:6" ht="44.4" customHeight="1" thickBot="1" x14ac:dyDescent="0.3">
      <c r="A8" s="408" t="s">
        <v>122</v>
      </c>
      <c r="B8" s="409" t="s">
        <v>192</v>
      </c>
      <c r="D8" s="131"/>
    </row>
    <row r="9" spans="1:6" ht="22.8" x14ac:dyDescent="0.4">
      <c r="A9" s="402" t="s">
        <v>369</v>
      </c>
      <c r="B9" s="403" t="s">
        <v>1072</v>
      </c>
      <c r="D9" s="131"/>
    </row>
    <row r="10" spans="1:6" ht="23.4" thickBot="1" x14ac:dyDescent="0.45">
      <c r="A10" s="142" t="s">
        <v>370</v>
      </c>
      <c r="B10" s="124" t="s">
        <v>1073</v>
      </c>
      <c r="D10" s="131"/>
    </row>
    <row r="11" spans="1:6" ht="22.8" x14ac:dyDescent="0.4">
      <c r="A11" s="324" t="s">
        <v>371</v>
      </c>
      <c r="B11" s="141" t="s">
        <v>1074</v>
      </c>
    </row>
    <row r="12" spans="1:6" ht="24" customHeight="1" thickBot="1" x14ac:dyDescent="0.45">
      <c r="A12" s="325" t="s">
        <v>372</v>
      </c>
      <c r="B12" s="124" t="s">
        <v>188</v>
      </c>
    </row>
    <row r="13" spans="1:6" ht="12.75" customHeight="1" thickBot="1" x14ac:dyDescent="0.45">
      <c r="A13" s="125"/>
      <c r="B13" s="126"/>
    </row>
    <row r="14" spans="1:6" ht="12.75" customHeight="1" thickBot="1" x14ac:dyDescent="0.45">
      <c r="A14" s="125"/>
      <c r="B14" s="126"/>
    </row>
    <row r="15" spans="1:6" ht="23.4" thickBot="1" x14ac:dyDescent="0.3">
      <c r="A15" s="329" t="s">
        <v>373</v>
      </c>
      <c r="B15" s="127" t="s">
        <v>374</v>
      </c>
    </row>
    <row r="16" spans="1:6" ht="22.8" x14ac:dyDescent="0.25">
      <c r="A16" s="330" t="s">
        <v>375</v>
      </c>
      <c r="B16" s="156" t="s">
        <v>1075</v>
      </c>
      <c r="E16" s="131"/>
      <c r="F16" s="131"/>
    </row>
    <row r="17" spans="1:6" ht="9.75" customHeight="1" thickBot="1" x14ac:dyDescent="0.3">
      <c r="A17" s="149"/>
      <c r="B17" s="150"/>
    </row>
    <row r="18" spans="1:6" ht="22.8" x14ac:dyDescent="0.4">
      <c r="A18" s="376"/>
      <c r="B18" s="151"/>
      <c r="F18" s="131"/>
    </row>
    <row r="19" spans="1:6" ht="23.4" thickBot="1" x14ac:dyDescent="0.45">
      <c r="A19" s="377"/>
      <c r="B19" s="152"/>
    </row>
    <row r="20" spans="1:6" ht="23.4" thickBot="1" x14ac:dyDescent="0.45">
      <c r="A20" s="154" t="s">
        <v>376</v>
      </c>
      <c r="B20" s="128" t="s">
        <v>377</v>
      </c>
    </row>
    <row r="21" spans="1:6" ht="13.5" customHeight="1" thickBot="1" x14ac:dyDescent="0.45">
      <c r="A21" s="153"/>
      <c r="B21" s="129"/>
    </row>
    <row r="22" spans="1:6" ht="23.4" thickBot="1" x14ac:dyDescent="0.35">
      <c r="A22" s="155" t="s">
        <v>378</v>
      </c>
      <c r="B22" s="156" t="s">
        <v>1076</v>
      </c>
    </row>
    <row r="23" spans="1:6" ht="22.8" x14ac:dyDescent="0.4">
      <c r="A23" s="130"/>
      <c r="B23" s="179"/>
    </row>
    <row r="24" spans="1:6" x14ac:dyDescent="0.25">
      <c r="A24" s="180"/>
      <c r="B24" s="180"/>
    </row>
    <row r="25" spans="1:6" ht="21" x14ac:dyDescent="0.4">
      <c r="A25" s="181"/>
      <c r="B25" s="180"/>
    </row>
  </sheetData>
  <protectedRanges>
    <protectedRange sqref="B2 B17 B20" name="данні для навчаних планів_1"/>
    <protectedRange sqref="B4 B6" name="данні для навчаних планів_1_2"/>
    <protectedRange sqref="B9" name="данні для навчаних планів_1_3"/>
    <protectedRange sqref="B8" name="данні для навчаних планів_1_2_2_1_1_1"/>
    <protectedRange sqref="B10" name="данні для навчаних планів_1_3_1"/>
    <protectedRange sqref="B12" name="данні для навчаних планів_1_3_2"/>
    <protectedRange sqref="B16" name="данні для навчаних планів_1_1_1_2"/>
    <protectedRange sqref="B22" name="данні для навчаних планів_1_1_2"/>
  </protectedRanges>
  <phoneticPr fontId="29" type="noConversion"/>
  <pageMargins left="0.75" right="0.75" top="1" bottom="1" header="0.5" footer="0.5"/>
  <pageSetup paperSize="9" scale="6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4"/>
  <sheetViews>
    <sheetView showZeros="0" view="pageBreakPreview" topLeftCell="U18" zoomScale="60" zoomScaleNormal="50" workbookViewId="0">
      <selection activeCell="AS40" sqref="AS40:AW40"/>
    </sheetView>
  </sheetViews>
  <sheetFormatPr defaultColWidth="10.109375" defaultRowHeight="13.2" x14ac:dyDescent="0.25"/>
  <cols>
    <col min="1" max="1" width="3.44140625" style="1" customWidth="1"/>
    <col min="2" max="2" width="5.6640625" style="1" customWidth="1"/>
    <col min="3" max="12" width="4.44140625" style="1" customWidth="1"/>
    <col min="13" max="14" width="4.44140625" style="33" customWidth="1"/>
    <col min="15" max="16" width="4.44140625" style="31" customWidth="1"/>
    <col min="17" max="18" width="4.44140625" style="1" customWidth="1"/>
    <col min="19" max="19" width="6.109375" style="1" customWidth="1"/>
    <col min="20" max="20" width="4.44140625" style="1" customWidth="1"/>
    <col min="21" max="21" width="5.44140625" style="1" customWidth="1"/>
    <col min="22" max="22" width="4.44140625" style="1" customWidth="1"/>
    <col min="23" max="23" width="5.5546875" style="1" customWidth="1"/>
    <col min="24" max="24" width="5" style="1" customWidth="1"/>
    <col min="25" max="25" width="4.5546875" style="1" customWidth="1"/>
    <col min="26" max="26" width="4.44140625" style="1" customWidth="1"/>
    <col min="27" max="27" width="4.88671875" style="1" customWidth="1"/>
    <col min="28" max="31" width="4.88671875" style="5" customWidth="1"/>
    <col min="32" max="33" width="4.88671875" style="1" customWidth="1"/>
    <col min="34" max="43" width="4.44140625" style="1" customWidth="1"/>
    <col min="44" max="44" width="5.109375" style="1" customWidth="1"/>
    <col min="45" max="49" width="4.44140625" style="1" customWidth="1"/>
    <col min="50" max="50" width="4.88671875" style="1" customWidth="1"/>
    <col min="51" max="53" width="4.44140625" style="1" customWidth="1"/>
    <col min="54" max="54" width="24.6640625" style="1" customWidth="1"/>
    <col min="55" max="62" width="4.109375" style="1" bestFit="1" customWidth="1"/>
    <col min="63" max="63" width="5.44140625" style="1" bestFit="1" customWidth="1"/>
    <col min="64" max="64" width="3" style="1" bestFit="1" customWidth="1"/>
    <col min="65" max="66" width="3.33203125" style="1" customWidth="1"/>
    <col min="67" max="16384" width="10.109375" style="1"/>
  </cols>
  <sheetData>
    <row r="1" spans="1:70" ht="15.6" x14ac:dyDescent="0.3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  <c r="N1" s="183"/>
      <c r="O1" s="184"/>
      <c r="P1" s="184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5"/>
      <c r="AC1" s="185"/>
      <c r="AD1" s="185"/>
      <c r="AE1" s="185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0"/>
      <c r="AS1" s="702" t="str">
        <f>'Основні дані'!B1</f>
        <v>ХТ-224з</v>
      </c>
      <c r="AT1" s="702"/>
      <c r="AU1" s="702"/>
      <c r="AV1" s="702"/>
      <c r="AW1" s="702"/>
      <c r="AX1" s="702"/>
      <c r="AY1" s="702"/>
      <c r="AZ1" s="702"/>
      <c r="BA1" s="180"/>
    </row>
    <row r="2" spans="1:70" ht="15.6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  <c r="N2" s="183"/>
      <c r="O2" s="184"/>
      <c r="P2" s="184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5"/>
      <c r="AC2" s="185"/>
      <c r="AD2" s="185"/>
      <c r="AE2" s="185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6">
        <f>'Основні дані'!A25</f>
        <v>0</v>
      </c>
      <c r="AX2" s="186"/>
      <c r="AY2" s="186"/>
      <c r="AZ2" s="186"/>
      <c r="BA2" s="182"/>
    </row>
    <row r="3" spans="1:70" s="254" customFormat="1" ht="22.5" customHeight="1" x14ac:dyDescent="0.4">
      <c r="A3" s="718" t="s">
        <v>379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8"/>
      <c r="V3" s="718"/>
      <c r="W3" s="718"/>
      <c r="X3" s="718"/>
      <c r="Y3" s="718"/>
      <c r="Z3" s="718"/>
      <c r="AA3" s="718"/>
      <c r="AB3" s="718"/>
      <c r="AC3" s="718"/>
      <c r="AD3" s="718"/>
      <c r="AE3" s="718"/>
      <c r="AF3" s="718"/>
      <c r="AG3" s="718"/>
      <c r="AH3" s="718"/>
      <c r="AI3" s="718"/>
      <c r="AJ3" s="718"/>
      <c r="AK3" s="718"/>
      <c r="AL3" s="718"/>
      <c r="AM3" s="718"/>
      <c r="AN3" s="718"/>
      <c r="AO3" s="718"/>
      <c r="AP3" s="718"/>
      <c r="AQ3" s="718"/>
      <c r="AR3" s="718"/>
      <c r="AS3" s="718"/>
      <c r="AT3" s="718"/>
      <c r="AU3" s="718"/>
      <c r="AV3" s="718"/>
      <c r="AW3" s="718"/>
      <c r="AX3" s="718"/>
      <c r="AY3" s="718"/>
      <c r="AZ3" s="718"/>
      <c r="BA3" s="718"/>
      <c r="BB3" s="242"/>
      <c r="BC3" s="242"/>
      <c r="BD3" s="242"/>
      <c r="BE3" s="242"/>
    </row>
    <row r="4" spans="1:70" s="256" customFormat="1" ht="31.5" customHeight="1" x14ac:dyDescent="0.4">
      <c r="A4" s="719" t="s">
        <v>380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  <c r="AM4" s="719"/>
      <c r="AN4" s="719"/>
      <c r="AO4" s="719"/>
      <c r="AP4" s="719"/>
      <c r="AQ4" s="719"/>
      <c r="AR4" s="719"/>
      <c r="AS4" s="719"/>
      <c r="AT4" s="719"/>
      <c r="AU4" s="719"/>
      <c r="AV4" s="719"/>
      <c r="AW4" s="719"/>
      <c r="AX4" s="719"/>
      <c r="AY4" s="719"/>
      <c r="AZ4" s="719"/>
      <c r="BA4" s="719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</row>
    <row r="5" spans="1:70" s="254" customFormat="1" ht="43.5" customHeight="1" x14ac:dyDescent="0.25">
      <c r="A5" s="720" t="s">
        <v>381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  <c r="AQ5" s="720"/>
      <c r="AR5" s="720"/>
      <c r="AS5" s="720"/>
      <c r="AT5" s="720"/>
      <c r="AU5" s="720"/>
      <c r="AV5" s="720"/>
      <c r="AW5" s="720"/>
      <c r="AX5" s="720"/>
      <c r="AY5" s="720"/>
      <c r="AZ5" s="720"/>
      <c r="BA5" s="720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</row>
    <row r="6" spans="1:70" s="254" customFormat="1" ht="34.5" customHeight="1" x14ac:dyDescent="0.25">
      <c r="A6" s="401"/>
      <c r="B6" s="401"/>
      <c r="C6" s="401"/>
      <c r="D6" s="401"/>
      <c r="E6" s="401"/>
      <c r="F6" s="401"/>
      <c r="G6" s="401"/>
      <c r="H6" s="401"/>
      <c r="I6" s="401"/>
      <c r="J6" s="781" t="s">
        <v>382</v>
      </c>
      <c r="K6" s="782"/>
      <c r="L6" s="782"/>
      <c r="M6" s="782"/>
      <c r="N6" s="782"/>
      <c r="O6" s="782"/>
      <c r="P6" s="782"/>
      <c r="Q6" s="782"/>
      <c r="R6" s="782"/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2"/>
      <c r="AR6" s="782"/>
      <c r="AS6" s="401"/>
      <c r="AT6" s="401"/>
      <c r="AU6" s="401"/>
      <c r="AV6" s="401"/>
      <c r="AW6" s="401"/>
      <c r="AX6" s="401"/>
      <c r="AY6" s="401"/>
      <c r="AZ6" s="401"/>
      <c r="BA6" s="401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</row>
    <row r="7" spans="1:70" s="254" customFormat="1" ht="28.5" customHeight="1" x14ac:dyDescent="0.4">
      <c r="A7" s="258"/>
      <c r="B7" s="233" t="s">
        <v>383</v>
      </c>
      <c r="C7" s="234"/>
      <c r="D7" s="235"/>
      <c r="E7" s="235"/>
      <c r="F7" s="235"/>
      <c r="G7" s="235"/>
      <c r="H7" s="235"/>
      <c r="I7" s="235"/>
      <c r="J7" s="783" t="str">
        <f>'Основні дані'!B8</f>
        <v>Технології органічних речовин, харчових добавок та косметичних засобів</v>
      </c>
      <c r="K7" s="782"/>
      <c r="L7" s="782"/>
      <c r="M7" s="782"/>
      <c r="N7" s="782"/>
      <c r="O7" s="782"/>
      <c r="P7" s="782"/>
      <c r="Q7" s="782"/>
      <c r="R7" s="782"/>
      <c r="S7" s="782"/>
      <c r="T7" s="782"/>
      <c r="U7" s="782"/>
      <c r="V7" s="782"/>
      <c r="W7" s="782"/>
      <c r="X7" s="782"/>
      <c r="Y7" s="782"/>
      <c r="Z7" s="782"/>
      <c r="AA7" s="782"/>
      <c r="AB7" s="782"/>
      <c r="AC7" s="782"/>
      <c r="AD7" s="782"/>
      <c r="AE7" s="782"/>
      <c r="AF7" s="782"/>
      <c r="AG7" s="782"/>
      <c r="AH7" s="782"/>
      <c r="AI7" s="782"/>
      <c r="AJ7" s="782"/>
      <c r="AK7" s="782"/>
      <c r="AL7" s="782"/>
      <c r="AM7" s="782"/>
      <c r="AN7" s="782"/>
      <c r="AO7" s="782"/>
      <c r="AP7" s="782"/>
      <c r="AQ7" s="782"/>
      <c r="AR7" s="782"/>
      <c r="AS7" s="259"/>
      <c r="AT7" s="259"/>
      <c r="AU7" s="259"/>
      <c r="AV7" s="259"/>
      <c r="AW7" s="259"/>
      <c r="AX7" s="259"/>
      <c r="AY7" s="259"/>
      <c r="AZ7" s="259"/>
      <c r="BA7" s="259"/>
    </row>
    <row r="8" spans="1:70" s="254" customFormat="1" ht="34.5" customHeight="1" x14ac:dyDescent="0.3">
      <c r="A8" s="260"/>
      <c r="B8" s="236" t="s">
        <v>384</v>
      </c>
      <c r="C8" s="237"/>
      <c r="D8" s="237"/>
      <c r="E8" s="237"/>
      <c r="F8" s="237"/>
      <c r="G8" s="237"/>
      <c r="H8" s="234"/>
      <c r="I8" s="237"/>
      <c r="J8" s="237"/>
      <c r="K8" s="237"/>
      <c r="L8" s="236" t="s">
        <v>385</v>
      </c>
      <c r="N8" s="349"/>
      <c r="O8" s="349"/>
      <c r="P8" s="784" t="str">
        <f>'Основні дані'!B15</f>
        <v>першого (бакалаврського) рівня</v>
      </c>
      <c r="Q8" s="785"/>
      <c r="R8" s="785"/>
      <c r="S8" s="785"/>
      <c r="T8" s="785"/>
      <c r="U8" s="785"/>
      <c r="V8" s="785"/>
      <c r="W8" s="785"/>
      <c r="X8" s="785"/>
      <c r="Y8" s="350" t="s">
        <v>386</v>
      </c>
      <c r="Z8" s="350"/>
      <c r="AA8" s="350"/>
      <c r="AB8" s="350"/>
      <c r="AC8" s="788" t="str">
        <f>'Основні дані'!B9</f>
        <v>16</v>
      </c>
      <c r="AD8" s="789"/>
      <c r="AE8" s="772" t="str">
        <f>'Основні дані'!B10</f>
        <v>Хімічна інженерія та біоінженерія</v>
      </c>
      <c r="AF8" s="780"/>
      <c r="AG8" s="780"/>
      <c r="AH8" s="780"/>
      <c r="AI8" s="780"/>
      <c r="AJ8" s="780"/>
      <c r="AK8" s="780"/>
      <c r="AL8" s="780"/>
      <c r="AM8" s="780"/>
      <c r="AN8" s="780"/>
      <c r="AO8" s="780"/>
      <c r="AP8" s="780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F8" s="261"/>
      <c r="BG8" s="261"/>
      <c r="BH8" s="261"/>
      <c r="BI8" s="261"/>
      <c r="BJ8" s="261"/>
      <c r="BK8" s="261"/>
    </row>
    <row r="9" spans="1:70" s="254" customFormat="1" ht="17.399999999999999" customHeight="1" x14ac:dyDescent="0.3">
      <c r="A9" s="258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6"/>
      <c r="N9" s="352"/>
      <c r="O9" s="353"/>
      <c r="P9" s="786" t="s">
        <v>387</v>
      </c>
      <c r="Q9" s="787"/>
      <c r="R9" s="787"/>
      <c r="S9" s="787"/>
      <c r="T9" s="787"/>
      <c r="U9" s="787"/>
      <c r="V9" s="787"/>
      <c r="W9" s="787"/>
      <c r="X9" s="787"/>
      <c r="Y9" s="354"/>
      <c r="Z9" s="354"/>
      <c r="AA9" s="354"/>
      <c r="AB9" s="234"/>
      <c r="AC9" s="234"/>
      <c r="AD9" s="790" t="s">
        <v>388</v>
      </c>
      <c r="AE9" s="790"/>
      <c r="AF9" s="790"/>
      <c r="AG9" s="790"/>
      <c r="AH9" s="790"/>
      <c r="AI9" s="790"/>
      <c r="AJ9" s="790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355"/>
      <c r="AX9" s="355"/>
      <c r="AY9" s="355"/>
      <c r="AZ9" s="355"/>
      <c r="BA9" s="234"/>
      <c r="BF9" s="261"/>
      <c r="BG9" s="261"/>
      <c r="BH9" s="261"/>
      <c r="BI9" s="261"/>
      <c r="BJ9" s="261"/>
      <c r="BK9" s="261"/>
    </row>
    <row r="10" spans="1:70" s="254" customFormat="1" ht="42" customHeight="1" x14ac:dyDescent="0.3">
      <c r="A10" s="258"/>
      <c r="B10" s="238" t="s">
        <v>389</v>
      </c>
      <c r="C10" s="239"/>
      <c r="D10" s="239"/>
      <c r="E10" s="239"/>
      <c r="F10" s="721" t="s">
        <v>390</v>
      </c>
      <c r="G10" s="721"/>
      <c r="H10" s="721"/>
      <c r="I10" s="721"/>
      <c r="J10" s="721"/>
      <c r="K10" s="721"/>
      <c r="L10" s="721"/>
      <c r="M10" s="239"/>
      <c r="N10" s="350" t="s">
        <v>391</v>
      </c>
      <c r="O10" s="237"/>
      <c r="P10" s="237"/>
      <c r="Q10" s="234"/>
      <c r="R10" s="356"/>
      <c r="S10" s="357"/>
      <c r="T10" s="357"/>
      <c r="U10" s="357"/>
      <c r="V10" s="241"/>
      <c r="W10" s="241"/>
      <c r="X10" s="240" t="s">
        <v>392</v>
      </c>
      <c r="Y10" s="703" t="str">
        <f>'Основні дані'!B11</f>
        <v>161</v>
      </c>
      <c r="Z10" s="725"/>
      <c r="AA10" s="725"/>
      <c r="AB10" s="725"/>
      <c r="AC10" s="772" t="str">
        <f>'Основні дані'!B12</f>
        <v>Хімічні технології та інженерія</v>
      </c>
      <c r="AD10" s="780"/>
      <c r="AE10" s="780"/>
      <c r="AF10" s="780"/>
      <c r="AG10" s="780"/>
      <c r="AH10" s="780"/>
      <c r="AI10" s="780"/>
      <c r="AJ10" s="780"/>
      <c r="AK10" s="780"/>
      <c r="AL10" s="780"/>
      <c r="AM10" s="780"/>
      <c r="AN10" s="780"/>
      <c r="AO10" s="234"/>
      <c r="AP10" s="350" t="s">
        <v>393</v>
      </c>
      <c r="AQ10" s="234"/>
      <c r="AR10" s="234"/>
      <c r="AS10" s="234"/>
      <c r="AT10" s="234"/>
      <c r="AU10" s="772" t="str">
        <f>'Основні дані'!B16</f>
        <v>бакалавр з хімічних технологій та інженерії</v>
      </c>
      <c r="AV10" s="773"/>
      <c r="AW10" s="773"/>
      <c r="AX10" s="773"/>
      <c r="AY10" s="773"/>
      <c r="AZ10" s="773"/>
      <c r="BA10" s="241"/>
      <c r="BF10" s="262"/>
      <c r="BG10" s="262"/>
      <c r="BH10" s="262"/>
      <c r="BI10" s="262"/>
      <c r="BJ10" s="262"/>
      <c r="BK10" s="262"/>
    </row>
    <row r="11" spans="1:70" s="254" customFormat="1" ht="31.5" customHeight="1" x14ac:dyDescent="0.3">
      <c r="A11" s="258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40"/>
      <c r="M11" s="240"/>
      <c r="N11" s="350"/>
      <c r="O11" s="358"/>
      <c r="P11" s="358"/>
      <c r="Q11" s="234"/>
      <c r="R11" s="358"/>
      <c r="S11" s="234"/>
      <c r="T11" s="234"/>
      <c r="U11" s="359"/>
      <c r="V11" s="359"/>
      <c r="W11" s="359"/>
      <c r="X11" s="240"/>
      <c r="Y11" s="726">
        <f>'Основні дані'!B18</f>
        <v>0</v>
      </c>
      <c r="Z11" s="727"/>
      <c r="AA11" s="727"/>
      <c r="AB11" s="727"/>
      <c r="AC11" s="728">
        <f>'Основні дані'!B19</f>
        <v>0</v>
      </c>
      <c r="AD11" s="729"/>
      <c r="AE11" s="729"/>
      <c r="AF11" s="729"/>
      <c r="AG11" s="729"/>
      <c r="AH11" s="729"/>
      <c r="AI11" s="729"/>
      <c r="AJ11" s="729"/>
      <c r="AK11" s="729"/>
      <c r="AL11" s="729"/>
      <c r="AM11" s="729"/>
      <c r="AN11" s="729"/>
      <c r="AO11" s="360"/>
      <c r="AP11" s="350" t="s">
        <v>394</v>
      </c>
      <c r="AQ11" s="234"/>
      <c r="AR11" s="234"/>
      <c r="AS11" s="234"/>
      <c r="AT11" s="234"/>
      <c r="AU11" s="234"/>
      <c r="AV11" s="350" t="s">
        <v>395</v>
      </c>
      <c r="AW11" s="355"/>
      <c r="AX11" s="234"/>
      <c r="AY11" s="234"/>
      <c r="AZ11" s="234"/>
      <c r="BA11" s="234"/>
      <c r="BF11" s="263"/>
      <c r="BG11" s="263"/>
      <c r="BH11" s="263"/>
      <c r="BI11" s="263"/>
      <c r="BJ11" s="263"/>
      <c r="BK11" s="263"/>
    </row>
    <row r="12" spans="1:70" s="254" customFormat="1" ht="30" customHeight="1" x14ac:dyDescent="0.3">
      <c r="A12" s="258"/>
      <c r="B12" s="621" t="s">
        <v>1127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350"/>
      <c r="O12" s="349"/>
      <c r="P12" s="349"/>
      <c r="Q12" s="234"/>
      <c r="R12" s="349"/>
      <c r="S12" s="234"/>
      <c r="T12" s="234"/>
      <c r="U12" s="234"/>
      <c r="V12" s="358"/>
      <c r="W12" s="234"/>
      <c r="X12" s="240"/>
      <c r="Y12" s="361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50" t="s">
        <v>396</v>
      </c>
      <c r="AQ12" s="234"/>
      <c r="AR12" s="234"/>
      <c r="AS12" s="234"/>
      <c r="AT12" s="362" t="s">
        <v>397</v>
      </c>
      <c r="AU12" s="363"/>
      <c r="AV12" s="364"/>
      <c r="AW12" s="364"/>
      <c r="AX12" s="364"/>
      <c r="AY12" s="364"/>
      <c r="AZ12" s="364"/>
      <c r="BA12" s="364"/>
      <c r="BB12" s="263"/>
      <c r="BF12" s="263"/>
      <c r="BG12" s="263"/>
      <c r="BH12" s="263"/>
      <c r="BI12" s="263"/>
      <c r="BJ12" s="263"/>
      <c r="BK12" s="263"/>
    </row>
    <row r="13" spans="1:70" s="254" customFormat="1" ht="21" customHeight="1" x14ac:dyDescent="0.3">
      <c r="A13" s="258"/>
      <c r="B13" s="241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355"/>
      <c r="O13" s="350" t="s">
        <v>398</v>
      </c>
      <c r="P13" s="234"/>
      <c r="Q13" s="234"/>
      <c r="R13" s="234"/>
      <c r="S13" s="234"/>
      <c r="T13" s="365"/>
      <c r="U13" s="703" t="s">
        <v>399</v>
      </c>
      <c r="V13" s="704"/>
      <c r="W13" s="355"/>
      <c r="X13" s="358"/>
      <c r="Y13" s="361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355"/>
      <c r="AX13" s="355"/>
      <c r="AY13" s="355"/>
      <c r="AZ13" s="355"/>
      <c r="BA13" s="355"/>
      <c r="BB13" s="263"/>
      <c r="BF13" s="263"/>
      <c r="BG13" s="263"/>
      <c r="BH13" s="263"/>
      <c r="BI13" s="263"/>
      <c r="BJ13" s="263"/>
      <c r="BK13" s="263"/>
    </row>
    <row r="14" spans="1:70" ht="21" customHeight="1" x14ac:dyDescent="0.3">
      <c r="A14" s="182"/>
      <c r="B14" s="241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355"/>
      <c r="O14" s="236"/>
      <c r="P14" s="366"/>
      <c r="Q14" s="349"/>
      <c r="R14" s="349"/>
      <c r="S14" s="349"/>
      <c r="T14" s="349"/>
      <c r="U14" s="234"/>
      <c r="V14" s="234"/>
      <c r="W14" s="234"/>
      <c r="X14" s="358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41"/>
      <c r="BB14" s="73"/>
      <c r="BF14" s="73"/>
      <c r="BG14" s="73"/>
      <c r="BH14" s="73"/>
      <c r="BI14" s="73"/>
      <c r="BJ14" s="73"/>
      <c r="BK14" s="73"/>
    </row>
    <row r="15" spans="1:70" ht="21" x14ac:dyDescent="0.3">
      <c r="A15" s="722" t="s">
        <v>400</v>
      </c>
      <c r="B15" s="722"/>
      <c r="C15" s="722"/>
      <c r="D15" s="722"/>
      <c r="E15" s="722"/>
      <c r="F15" s="722"/>
      <c r="G15" s="722"/>
      <c r="H15" s="722"/>
      <c r="I15" s="722"/>
      <c r="J15" s="722"/>
      <c r="K15" s="722"/>
      <c r="L15" s="722"/>
      <c r="M15" s="722"/>
      <c r="N15" s="722"/>
      <c r="O15" s="722"/>
      <c r="P15" s="722"/>
      <c r="Q15" s="722"/>
      <c r="R15" s="722"/>
      <c r="S15" s="722"/>
      <c r="T15" s="722"/>
      <c r="U15" s="722"/>
      <c r="V15" s="722"/>
      <c r="W15" s="722"/>
      <c r="X15" s="722"/>
      <c r="Y15" s="722"/>
      <c r="Z15" s="722"/>
      <c r="AA15" s="722"/>
      <c r="AB15" s="722"/>
      <c r="AC15" s="722"/>
      <c r="AD15" s="722"/>
      <c r="AE15" s="722"/>
      <c r="AF15" s="722"/>
      <c r="AG15" s="722"/>
      <c r="AH15" s="722"/>
      <c r="AI15" s="722"/>
      <c r="AJ15" s="722"/>
      <c r="AK15" s="722"/>
      <c r="AL15" s="722"/>
      <c r="AM15" s="722"/>
      <c r="AN15" s="722"/>
      <c r="AO15" s="722"/>
      <c r="AP15" s="722"/>
      <c r="AQ15" s="722"/>
      <c r="AR15" s="722"/>
      <c r="AS15" s="722"/>
      <c r="AT15" s="722"/>
      <c r="AU15" s="722"/>
      <c r="AV15" s="722"/>
      <c r="AW15" s="722"/>
      <c r="AX15" s="191"/>
      <c r="AY15" s="182"/>
      <c r="AZ15" s="182"/>
      <c r="BA15" s="182"/>
    </row>
    <row r="16" spans="1:70" ht="17.399999999999999" customHeight="1" thickBot="1" x14ac:dyDescent="0.35">
      <c r="A16" s="182"/>
      <c r="B16" s="182"/>
      <c r="C16" s="182"/>
      <c r="D16" s="182"/>
      <c r="E16" s="182"/>
      <c r="F16" s="192"/>
      <c r="G16" s="192"/>
      <c r="H16" s="192"/>
      <c r="I16" s="192"/>
      <c r="J16" s="192"/>
      <c r="K16" s="192"/>
      <c r="L16" s="192"/>
      <c r="M16" s="192"/>
      <c r="N16" s="192"/>
      <c r="O16" s="193"/>
      <c r="P16" s="193"/>
      <c r="Q16" s="187"/>
      <c r="R16" s="187"/>
      <c r="S16" s="187"/>
      <c r="T16" s="187"/>
      <c r="U16" s="189"/>
      <c r="V16" s="189"/>
      <c r="W16" s="189"/>
      <c r="X16" s="189"/>
      <c r="Y16" s="182"/>
      <c r="Z16" s="182"/>
      <c r="AA16" s="182"/>
      <c r="AB16" s="190"/>
      <c r="AC16" s="185"/>
      <c r="AD16" s="185"/>
      <c r="AE16" s="185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91"/>
      <c r="AY16" s="182"/>
      <c r="AZ16" s="182"/>
      <c r="BA16" s="182"/>
      <c r="BB16" s="304"/>
      <c r="BC16" s="768">
        <f>SUM(BC17:BJ17)</f>
        <v>199</v>
      </c>
      <c r="BD16" s="769"/>
      <c r="BE16" s="769"/>
      <c r="BF16" s="769"/>
      <c r="BG16" s="770"/>
      <c r="BH16" s="770"/>
      <c r="BI16" s="770"/>
      <c r="BJ16" s="771"/>
      <c r="BK16" s="305"/>
      <c r="BL16" s="305"/>
      <c r="BM16" s="305"/>
      <c r="BN16" s="182"/>
    </row>
    <row r="17" spans="1:66" s="10" customFormat="1" ht="21" customHeight="1" thickBot="1" x14ac:dyDescent="0.3">
      <c r="A17" s="723" t="s">
        <v>401</v>
      </c>
      <c r="B17" s="730" t="s">
        <v>402</v>
      </c>
      <c r="C17" s="731"/>
      <c r="D17" s="731"/>
      <c r="E17" s="732"/>
      <c r="F17" s="711" t="s">
        <v>403</v>
      </c>
      <c r="G17" s="712"/>
      <c r="H17" s="712"/>
      <c r="I17" s="712"/>
      <c r="J17" s="714" t="s">
        <v>404</v>
      </c>
      <c r="K17" s="715"/>
      <c r="L17" s="715"/>
      <c r="M17" s="715"/>
      <c r="N17" s="716"/>
      <c r="O17" s="714" t="s">
        <v>405</v>
      </c>
      <c r="P17" s="715"/>
      <c r="Q17" s="715"/>
      <c r="R17" s="716"/>
      <c r="S17" s="711" t="s">
        <v>406</v>
      </c>
      <c r="T17" s="712"/>
      <c r="U17" s="712"/>
      <c r="V17" s="712"/>
      <c r="W17" s="713"/>
      <c r="X17" s="711" t="s">
        <v>407</v>
      </c>
      <c r="Y17" s="712"/>
      <c r="Z17" s="712"/>
      <c r="AA17" s="713"/>
      <c r="AB17" s="711" t="s">
        <v>408</v>
      </c>
      <c r="AC17" s="712"/>
      <c r="AD17" s="712"/>
      <c r="AE17" s="713"/>
      <c r="AF17" s="711" t="s">
        <v>409</v>
      </c>
      <c r="AG17" s="712"/>
      <c r="AH17" s="712"/>
      <c r="AI17" s="713"/>
      <c r="AJ17" s="711" t="s">
        <v>410</v>
      </c>
      <c r="AK17" s="712"/>
      <c r="AL17" s="712"/>
      <c r="AM17" s="712"/>
      <c r="AN17" s="713"/>
      <c r="AO17" s="711" t="s">
        <v>411</v>
      </c>
      <c r="AP17" s="712"/>
      <c r="AQ17" s="712"/>
      <c r="AR17" s="713"/>
      <c r="AS17" s="711" t="s">
        <v>412</v>
      </c>
      <c r="AT17" s="712"/>
      <c r="AU17" s="712"/>
      <c r="AV17" s="712"/>
      <c r="AW17" s="713"/>
      <c r="AX17" s="774" t="s">
        <v>413</v>
      </c>
      <c r="AY17" s="775"/>
      <c r="AZ17" s="775"/>
      <c r="BA17" s="776"/>
      <c r="BB17" s="306"/>
      <c r="BC17" s="759">
        <f>SUM(BC19:BD24)</f>
        <v>51</v>
      </c>
      <c r="BD17" s="759"/>
      <c r="BE17" s="759">
        <f>SUM(BE19:BF24)</f>
        <v>52</v>
      </c>
      <c r="BF17" s="759"/>
      <c r="BG17" s="766">
        <f>SUM(BG19:BH24)</f>
        <v>52</v>
      </c>
      <c r="BH17" s="767"/>
      <c r="BI17" s="766">
        <f>SUM(BI19:BJ24)</f>
        <v>44</v>
      </c>
      <c r="BJ17" s="767"/>
      <c r="BK17" s="307"/>
      <c r="BL17" s="307"/>
      <c r="BM17" s="307"/>
      <c r="BN17" s="308"/>
    </row>
    <row r="18" spans="1:66" s="11" customFormat="1" ht="27" customHeight="1" x14ac:dyDescent="0.25">
      <c r="A18" s="724"/>
      <c r="B18" s="194">
        <v>1</v>
      </c>
      <c r="C18" s="195">
        <f t="shared" ref="C18:BA18" si="0">B18+1</f>
        <v>2</v>
      </c>
      <c r="D18" s="195">
        <f t="shared" si="0"/>
        <v>3</v>
      </c>
      <c r="E18" s="196">
        <f t="shared" si="0"/>
        <v>4</v>
      </c>
      <c r="F18" s="194">
        <f t="shared" si="0"/>
        <v>5</v>
      </c>
      <c r="G18" s="195">
        <f t="shared" si="0"/>
        <v>6</v>
      </c>
      <c r="H18" s="195">
        <f t="shared" si="0"/>
        <v>7</v>
      </c>
      <c r="I18" s="197">
        <f t="shared" si="0"/>
        <v>8</v>
      </c>
      <c r="J18" s="194">
        <f t="shared" si="0"/>
        <v>9</v>
      </c>
      <c r="K18" s="198">
        <f t="shared" si="0"/>
        <v>10</v>
      </c>
      <c r="L18" s="195">
        <f t="shared" si="0"/>
        <v>11</v>
      </c>
      <c r="M18" s="195">
        <f t="shared" si="0"/>
        <v>12</v>
      </c>
      <c r="N18" s="196">
        <f t="shared" si="0"/>
        <v>13</v>
      </c>
      <c r="O18" s="199">
        <f t="shared" si="0"/>
        <v>14</v>
      </c>
      <c r="P18" s="195">
        <f t="shared" si="0"/>
        <v>15</v>
      </c>
      <c r="Q18" s="195">
        <f t="shared" si="0"/>
        <v>16</v>
      </c>
      <c r="R18" s="196">
        <f t="shared" si="0"/>
        <v>17</v>
      </c>
      <c r="S18" s="194">
        <f t="shared" si="0"/>
        <v>18</v>
      </c>
      <c r="T18" s="198">
        <f t="shared" si="0"/>
        <v>19</v>
      </c>
      <c r="U18" s="195">
        <f t="shared" si="0"/>
        <v>20</v>
      </c>
      <c r="V18" s="195">
        <f t="shared" si="0"/>
        <v>21</v>
      </c>
      <c r="W18" s="196">
        <f t="shared" si="0"/>
        <v>22</v>
      </c>
      <c r="X18" s="194">
        <f t="shared" si="0"/>
        <v>23</v>
      </c>
      <c r="Y18" s="198">
        <f t="shared" si="0"/>
        <v>24</v>
      </c>
      <c r="Z18" s="195">
        <f t="shared" si="0"/>
        <v>25</v>
      </c>
      <c r="AA18" s="196">
        <f t="shared" si="0"/>
        <v>26</v>
      </c>
      <c r="AB18" s="194">
        <f t="shared" si="0"/>
        <v>27</v>
      </c>
      <c r="AC18" s="200">
        <f t="shared" si="0"/>
        <v>28</v>
      </c>
      <c r="AD18" s="195">
        <f t="shared" si="0"/>
        <v>29</v>
      </c>
      <c r="AE18" s="196">
        <f t="shared" si="0"/>
        <v>30</v>
      </c>
      <c r="AF18" s="194">
        <f t="shared" si="0"/>
        <v>31</v>
      </c>
      <c r="AG18" s="200">
        <f t="shared" si="0"/>
        <v>32</v>
      </c>
      <c r="AH18" s="195">
        <f t="shared" si="0"/>
        <v>33</v>
      </c>
      <c r="AI18" s="196">
        <f t="shared" si="0"/>
        <v>34</v>
      </c>
      <c r="AJ18" s="194">
        <f t="shared" si="0"/>
        <v>35</v>
      </c>
      <c r="AK18" s="200">
        <f t="shared" si="0"/>
        <v>36</v>
      </c>
      <c r="AL18" s="195">
        <f t="shared" si="0"/>
        <v>37</v>
      </c>
      <c r="AM18" s="195">
        <f t="shared" si="0"/>
        <v>38</v>
      </c>
      <c r="AN18" s="196">
        <f t="shared" si="0"/>
        <v>39</v>
      </c>
      <c r="AO18" s="199">
        <f t="shared" si="0"/>
        <v>40</v>
      </c>
      <c r="AP18" s="195">
        <f t="shared" si="0"/>
        <v>41</v>
      </c>
      <c r="AQ18" s="195">
        <f t="shared" si="0"/>
        <v>42</v>
      </c>
      <c r="AR18" s="196">
        <f t="shared" si="0"/>
        <v>43</v>
      </c>
      <c r="AS18" s="194">
        <f t="shared" si="0"/>
        <v>44</v>
      </c>
      <c r="AT18" s="200">
        <f t="shared" si="0"/>
        <v>45</v>
      </c>
      <c r="AU18" s="195">
        <f t="shared" si="0"/>
        <v>46</v>
      </c>
      <c r="AV18" s="195">
        <f t="shared" si="0"/>
        <v>47</v>
      </c>
      <c r="AW18" s="196">
        <f t="shared" si="0"/>
        <v>48</v>
      </c>
      <c r="AX18" s="199">
        <f t="shared" si="0"/>
        <v>49</v>
      </c>
      <c r="AY18" s="195">
        <f t="shared" si="0"/>
        <v>50</v>
      </c>
      <c r="AZ18" s="195">
        <f t="shared" si="0"/>
        <v>51</v>
      </c>
      <c r="BA18" s="196">
        <f t="shared" si="0"/>
        <v>52</v>
      </c>
      <c r="BB18" s="318"/>
      <c r="BC18" s="311">
        <v>1</v>
      </c>
      <c r="BD18" s="311">
        <v>2</v>
      </c>
      <c r="BE18" s="311">
        <v>3</v>
      </c>
      <c r="BF18" s="311">
        <v>4</v>
      </c>
      <c r="BG18" s="311">
        <v>5</v>
      </c>
      <c r="BH18" s="311">
        <v>6</v>
      </c>
      <c r="BI18" s="311">
        <v>7</v>
      </c>
      <c r="BJ18" s="311">
        <v>8</v>
      </c>
      <c r="BK18" s="309" t="s">
        <v>414</v>
      </c>
      <c r="BL18" s="746" t="s">
        <v>415</v>
      </c>
      <c r="BM18" s="746"/>
      <c r="BN18" s="310"/>
    </row>
    <row r="19" spans="1:66" s="13" customFormat="1" ht="22.5" customHeight="1" x14ac:dyDescent="0.3">
      <c r="A19" s="201" t="s">
        <v>416</v>
      </c>
      <c r="B19" s="528" t="s">
        <v>417</v>
      </c>
      <c r="C19" s="527" t="s">
        <v>418</v>
      </c>
      <c r="D19" s="527" t="s">
        <v>418</v>
      </c>
      <c r="E19" s="527" t="s">
        <v>418</v>
      </c>
      <c r="F19" s="527" t="s">
        <v>418</v>
      </c>
      <c r="G19" s="527" t="s">
        <v>418</v>
      </c>
      <c r="H19" s="527" t="s">
        <v>418</v>
      </c>
      <c r="I19" s="527" t="s">
        <v>418</v>
      </c>
      <c r="J19" s="527" t="s">
        <v>418</v>
      </c>
      <c r="K19" s="527" t="s">
        <v>418</v>
      </c>
      <c r="L19" s="527" t="s">
        <v>418</v>
      </c>
      <c r="M19" s="527" t="s">
        <v>418</v>
      </c>
      <c r="N19" s="527" t="s">
        <v>418</v>
      </c>
      <c r="O19" s="528" t="s">
        <v>419</v>
      </c>
      <c r="P19" s="527" t="s">
        <v>418</v>
      </c>
      <c r="Q19" s="527" t="s">
        <v>418</v>
      </c>
      <c r="R19" s="527" t="s">
        <v>418</v>
      </c>
      <c r="S19" s="527" t="s">
        <v>418</v>
      </c>
      <c r="T19" s="527" t="s">
        <v>418</v>
      </c>
      <c r="U19" s="527" t="s">
        <v>420</v>
      </c>
      <c r="V19" s="527" t="s">
        <v>420</v>
      </c>
      <c r="W19" s="528" t="s">
        <v>417</v>
      </c>
      <c r="X19" s="527" t="s">
        <v>418</v>
      </c>
      <c r="Y19" s="527" t="s">
        <v>418</v>
      </c>
      <c r="Z19" s="527" t="s">
        <v>418</v>
      </c>
      <c r="AA19" s="527" t="s">
        <v>418</v>
      </c>
      <c r="AB19" s="527" t="s">
        <v>418</v>
      </c>
      <c r="AC19" s="527" t="s">
        <v>418</v>
      </c>
      <c r="AD19" s="527" t="s">
        <v>418</v>
      </c>
      <c r="AE19" s="527" t="s">
        <v>418</v>
      </c>
      <c r="AF19" s="527" t="s">
        <v>418</v>
      </c>
      <c r="AG19" s="527" t="s">
        <v>418</v>
      </c>
      <c r="AH19" s="527" t="s">
        <v>418</v>
      </c>
      <c r="AI19" s="527" t="s">
        <v>418</v>
      </c>
      <c r="AJ19" s="528" t="s">
        <v>419</v>
      </c>
      <c r="AK19" s="527" t="s">
        <v>418</v>
      </c>
      <c r="AL19" s="527" t="s">
        <v>418</v>
      </c>
      <c r="AM19" s="527" t="s">
        <v>418</v>
      </c>
      <c r="AN19" s="527" t="s">
        <v>418</v>
      </c>
      <c r="AO19" s="527" t="s">
        <v>418</v>
      </c>
      <c r="AP19" s="527" t="s">
        <v>420</v>
      </c>
      <c r="AQ19" s="527" t="s">
        <v>420</v>
      </c>
      <c r="AR19" s="528" t="s">
        <v>417</v>
      </c>
      <c r="AS19" s="527" t="s">
        <v>421</v>
      </c>
      <c r="AT19" s="527" t="s">
        <v>421</v>
      </c>
      <c r="AU19" s="527" t="s">
        <v>421</v>
      </c>
      <c r="AV19" s="527" t="s">
        <v>421</v>
      </c>
      <c r="AW19" s="527" t="s">
        <v>421</v>
      </c>
      <c r="AX19" s="527" t="s">
        <v>421</v>
      </c>
      <c r="AY19" s="527" t="s">
        <v>421</v>
      </c>
      <c r="AZ19" s="527" t="s">
        <v>421</v>
      </c>
      <c r="BA19" s="529" t="s">
        <v>421</v>
      </c>
      <c r="BB19" s="320" t="s">
        <v>422</v>
      </c>
      <c r="BC19" s="311">
        <f>COUNTIF(B19:W19,BL19)+COUNTIF(B19:W19,BM19)</f>
        <v>18</v>
      </c>
      <c r="BD19" s="311">
        <f>COUNTIF(X19:BA19,BL19)+COUNTIF(X19:BA19,BM19)</f>
        <v>18</v>
      </c>
      <c r="BE19" s="311">
        <f>COUNTIF(B20:W20,BL19)+COUNTIF(B20:W20,BM19)</f>
        <v>20</v>
      </c>
      <c r="BF19" s="311">
        <f>COUNTIF(X20:BA20,BL19)+COUNTIF(X20:BA20,BM19)</f>
        <v>19</v>
      </c>
      <c r="BG19" s="311">
        <f>COUNTIF(B21:W21,BL19)+COUNTIF(B21:W21,BM19)</f>
        <v>19</v>
      </c>
      <c r="BH19" s="311">
        <f>COUNTIF(X21:BA21,BL19)+COUNTIF(X21:BA21,BM19)</f>
        <v>14</v>
      </c>
      <c r="BI19" s="311">
        <f>COUNTIF(B22:W22,BL19)+COUNTIF(B22:W22,BM19)</f>
        <v>19</v>
      </c>
      <c r="BJ19" s="311">
        <f>COUNTIF(X22:BA22,BL19)+COUNTIF(X22:BA22,BM19)</f>
        <v>11</v>
      </c>
      <c r="BK19" s="311">
        <f t="shared" ref="BK19:BK24" si="1">SUM(BC19:BJ19)</f>
        <v>138</v>
      </c>
      <c r="BL19" s="312" t="str">
        <f>E26</f>
        <v>Х</v>
      </c>
      <c r="BM19" s="311" t="str">
        <f>E28</f>
        <v>К</v>
      </c>
      <c r="BN19" s="313"/>
    </row>
    <row r="20" spans="1:66" s="13" customFormat="1" ht="17.399999999999999" x14ac:dyDescent="0.3">
      <c r="A20" s="202" t="s">
        <v>423</v>
      </c>
      <c r="B20" s="530" t="s">
        <v>418</v>
      </c>
      <c r="C20" s="526" t="s">
        <v>418</v>
      </c>
      <c r="D20" s="526" t="s">
        <v>418</v>
      </c>
      <c r="E20" s="526" t="s">
        <v>418</v>
      </c>
      <c r="F20" s="526" t="s">
        <v>418</v>
      </c>
      <c r="G20" s="526" t="s">
        <v>418</v>
      </c>
      <c r="H20" s="526" t="s">
        <v>418</v>
      </c>
      <c r="I20" s="526" t="s">
        <v>418</v>
      </c>
      <c r="J20" s="526" t="s">
        <v>418</v>
      </c>
      <c r="K20" s="526" t="s">
        <v>418</v>
      </c>
      <c r="L20" s="526" t="s">
        <v>418</v>
      </c>
      <c r="M20" s="526" t="s">
        <v>418</v>
      </c>
      <c r="N20" s="526" t="s">
        <v>418</v>
      </c>
      <c r="O20" s="525" t="s">
        <v>419</v>
      </c>
      <c r="P20" s="526" t="s">
        <v>418</v>
      </c>
      <c r="Q20" s="526" t="s">
        <v>418</v>
      </c>
      <c r="R20" s="526" t="s">
        <v>418</v>
      </c>
      <c r="S20" s="526" t="s">
        <v>418</v>
      </c>
      <c r="T20" s="526" t="s">
        <v>418</v>
      </c>
      <c r="U20" s="526" t="s">
        <v>418</v>
      </c>
      <c r="V20" s="526" t="s">
        <v>420</v>
      </c>
      <c r="W20" s="525" t="s">
        <v>417</v>
      </c>
      <c r="X20" s="526" t="s">
        <v>418</v>
      </c>
      <c r="Y20" s="526" t="s">
        <v>418</v>
      </c>
      <c r="Z20" s="526" t="s">
        <v>418</v>
      </c>
      <c r="AA20" s="526" t="s">
        <v>418</v>
      </c>
      <c r="AB20" s="526" t="s">
        <v>418</v>
      </c>
      <c r="AC20" s="526" t="s">
        <v>418</v>
      </c>
      <c r="AD20" s="526" t="s">
        <v>418</v>
      </c>
      <c r="AE20" s="526" t="s">
        <v>418</v>
      </c>
      <c r="AF20" s="526" t="s">
        <v>418</v>
      </c>
      <c r="AG20" s="526" t="s">
        <v>418</v>
      </c>
      <c r="AH20" s="526" t="s">
        <v>418</v>
      </c>
      <c r="AI20" s="526" t="s">
        <v>418</v>
      </c>
      <c r="AJ20" s="525" t="s">
        <v>419</v>
      </c>
      <c r="AK20" s="526" t="s">
        <v>418</v>
      </c>
      <c r="AL20" s="540" t="s">
        <v>418</v>
      </c>
      <c r="AM20" s="540" t="s">
        <v>418</v>
      </c>
      <c r="AN20" s="540" t="s">
        <v>418</v>
      </c>
      <c r="AO20" s="540" t="s">
        <v>418</v>
      </c>
      <c r="AP20" s="540" t="s">
        <v>418</v>
      </c>
      <c r="AQ20" s="526" t="s">
        <v>420</v>
      </c>
      <c r="AR20" s="525" t="s">
        <v>417</v>
      </c>
      <c r="AS20" s="526" t="s">
        <v>421</v>
      </c>
      <c r="AT20" s="526" t="s">
        <v>421</v>
      </c>
      <c r="AU20" s="526" t="s">
        <v>421</v>
      </c>
      <c r="AV20" s="526" t="s">
        <v>421</v>
      </c>
      <c r="AW20" s="526" t="s">
        <v>421</v>
      </c>
      <c r="AX20" s="526" t="s">
        <v>421</v>
      </c>
      <c r="AY20" s="526" t="s">
        <v>421</v>
      </c>
      <c r="AZ20" s="526" t="s">
        <v>421</v>
      </c>
      <c r="BA20" s="531" t="s">
        <v>421</v>
      </c>
      <c r="BB20" s="321" t="s">
        <v>424</v>
      </c>
      <c r="BC20" s="311">
        <f>COUNTIF(B19:V19,BL20)+COUNTIF(B19:V19,BM20)+COUNTIF(B19:V19,BN20)</f>
        <v>3</v>
      </c>
      <c r="BD20" s="311">
        <f>COUNTIF(W19:AQ19,BL20)+COUNTIF(W19:AQ19,BM20)+COUNTIF(W19:AQ19,BN20)</f>
        <v>3</v>
      </c>
      <c r="BE20" s="311">
        <f>COUNTIF(B20:V20,BL20)+COUNTIF(B20:V20,BM20)+COUNTIF(B20:V20,BN20)+1</f>
        <v>2</v>
      </c>
      <c r="BF20" s="311">
        <f>COUNTIF(W20:AQ20,BL20)+COUNTIF(W20:AQ20,BM20)+COUNTIF(W20:AQ20,BN20)</f>
        <v>2</v>
      </c>
      <c r="BG20" s="311">
        <f>COUNTIF(B21:V21,BL20)+COUNTIF(B21:V21,BM20)+COUNTIF(B21:V21,BN20)+1</f>
        <v>3</v>
      </c>
      <c r="BH20" s="311">
        <f>COUNTIF(W21:AQ21,BL20)+COUNTIF(W21:AQ21,BM20)+COUNTIF(W21:AQ21,BN20)</f>
        <v>3</v>
      </c>
      <c r="BI20" s="311">
        <f>COUNTIF(B22:V22,BL20)+COUNTIF(B22:V22,BM20)+COUNTIF(B22:V22,BN20)+1</f>
        <v>3</v>
      </c>
      <c r="BJ20" s="311">
        <f>COUNTIF(W22:AQ22,BL20)+COUNTIF(W22:AQ22,BM20)+COUNTIF(W22:AQ22,BN20)</f>
        <v>3</v>
      </c>
      <c r="BK20" s="311">
        <f t="shared" si="1"/>
        <v>22</v>
      </c>
      <c r="BL20" s="312" t="str">
        <f>E25</f>
        <v>Н</v>
      </c>
      <c r="BM20" s="311" t="str">
        <f>E27</f>
        <v>С</v>
      </c>
      <c r="BN20" s="311" t="str">
        <f>Q26</f>
        <v>З</v>
      </c>
    </row>
    <row r="21" spans="1:66" s="13" customFormat="1" ht="20.25" customHeight="1" x14ac:dyDescent="0.3">
      <c r="A21" s="202" t="s">
        <v>425</v>
      </c>
      <c r="B21" s="530" t="s">
        <v>418</v>
      </c>
      <c r="C21" s="526" t="s">
        <v>418</v>
      </c>
      <c r="D21" s="526" t="s">
        <v>418</v>
      </c>
      <c r="E21" s="526" t="s">
        <v>418</v>
      </c>
      <c r="F21" s="526" t="s">
        <v>418</v>
      </c>
      <c r="G21" s="526" t="s">
        <v>418</v>
      </c>
      <c r="H21" s="526" t="s">
        <v>418</v>
      </c>
      <c r="I21" s="526" t="s">
        <v>418</v>
      </c>
      <c r="J21" s="526" t="s">
        <v>418</v>
      </c>
      <c r="K21" s="526" t="s">
        <v>418</v>
      </c>
      <c r="L21" s="526" t="s">
        <v>418</v>
      </c>
      <c r="M21" s="526" t="s">
        <v>418</v>
      </c>
      <c r="N21" s="526" t="s">
        <v>418</v>
      </c>
      <c r="O21" s="525" t="s">
        <v>419</v>
      </c>
      <c r="P21" s="526" t="s">
        <v>418</v>
      </c>
      <c r="Q21" s="526" t="s">
        <v>418</v>
      </c>
      <c r="R21" s="526" t="s">
        <v>418</v>
      </c>
      <c r="S21" s="526" t="s">
        <v>418</v>
      </c>
      <c r="T21" s="526" t="s">
        <v>418</v>
      </c>
      <c r="U21" s="526" t="s">
        <v>420</v>
      </c>
      <c r="V21" s="526" t="s">
        <v>420</v>
      </c>
      <c r="W21" s="525" t="s">
        <v>417</v>
      </c>
      <c r="X21" s="526" t="s">
        <v>418</v>
      </c>
      <c r="Y21" s="526" t="s">
        <v>418</v>
      </c>
      <c r="Z21" s="526" t="s">
        <v>418</v>
      </c>
      <c r="AA21" s="526" t="s">
        <v>418</v>
      </c>
      <c r="AB21" s="526" t="s">
        <v>418</v>
      </c>
      <c r="AC21" s="526" t="s">
        <v>418</v>
      </c>
      <c r="AD21" s="526" t="s">
        <v>418</v>
      </c>
      <c r="AE21" s="526" t="s">
        <v>418</v>
      </c>
      <c r="AF21" s="526" t="s">
        <v>418</v>
      </c>
      <c r="AG21" s="526" t="s">
        <v>418</v>
      </c>
      <c r="AH21" s="525" t="s">
        <v>419</v>
      </c>
      <c r="AI21" s="526" t="s">
        <v>418</v>
      </c>
      <c r="AJ21" s="526" t="s">
        <v>418</v>
      </c>
      <c r="AK21" s="538" t="s">
        <v>418</v>
      </c>
      <c r="AL21" s="537" t="s">
        <v>426</v>
      </c>
      <c r="AM21" s="537" t="s">
        <v>426</v>
      </c>
      <c r="AN21" s="537" t="s">
        <v>426</v>
      </c>
      <c r="AO21" s="537" t="s">
        <v>426</v>
      </c>
      <c r="AP21" s="539" t="s">
        <v>420</v>
      </c>
      <c r="AQ21" s="526" t="s">
        <v>420</v>
      </c>
      <c r="AR21" s="525" t="s">
        <v>417</v>
      </c>
      <c r="AS21" s="526" t="s">
        <v>421</v>
      </c>
      <c r="AT21" s="526" t="s">
        <v>421</v>
      </c>
      <c r="AU21" s="526" t="s">
        <v>421</v>
      </c>
      <c r="AV21" s="526" t="s">
        <v>421</v>
      </c>
      <c r="AW21" s="526" t="s">
        <v>421</v>
      </c>
      <c r="AX21" s="526" t="s">
        <v>421</v>
      </c>
      <c r="AY21" s="526" t="s">
        <v>421</v>
      </c>
      <c r="AZ21" s="526" t="s">
        <v>421</v>
      </c>
      <c r="BA21" s="531" t="s">
        <v>421</v>
      </c>
      <c r="BB21" s="322" t="s">
        <v>427</v>
      </c>
      <c r="BC21" s="311">
        <f>COUNTIF(B19:V19,BL21)</f>
        <v>0</v>
      </c>
      <c r="BD21" s="311">
        <f>COUNTIF(W19:BA19,BL21)</f>
        <v>0</v>
      </c>
      <c r="BE21" s="311">
        <f>COUNTIF(B20:W20,BL21)</f>
        <v>0</v>
      </c>
      <c r="BF21" s="311">
        <f>COUNTIF(X20:BA20,BL21)</f>
        <v>0</v>
      </c>
      <c r="BG21" s="311">
        <f>COUNTIF(B21:W21,BL21)</f>
        <v>0</v>
      </c>
      <c r="BH21" s="311">
        <f>COUNTIF(X21:BA21,BL21)</f>
        <v>4</v>
      </c>
      <c r="BI21" s="311">
        <f>COUNTIF(B22:W22,BL21)</f>
        <v>0</v>
      </c>
      <c r="BJ21" s="311">
        <f>COUNTIF(X22:BA22,BL21)</f>
        <v>4</v>
      </c>
      <c r="BK21" s="311">
        <f t="shared" si="1"/>
        <v>8</v>
      </c>
      <c r="BL21" s="315" t="str">
        <f>Q25</f>
        <v>П</v>
      </c>
      <c r="BM21" s="315"/>
      <c r="BN21" s="316"/>
    </row>
    <row r="22" spans="1:66" s="13" customFormat="1" ht="21" customHeight="1" x14ac:dyDescent="0.3">
      <c r="A22" s="203" t="s">
        <v>428</v>
      </c>
      <c r="B22" s="532" t="s">
        <v>418</v>
      </c>
      <c r="C22" s="533" t="s">
        <v>418</v>
      </c>
      <c r="D22" s="533" t="s">
        <v>418</v>
      </c>
      <c r="E22" s="533" t="s">
        <v>418</v>
      </c>
      <c r="F22" s="533" t="s">
        <v>418</v>
      </c>
      <c r="G22" s="533" t="s">
        <v>418</v>
      </c>
      <c r="H22" s="533" t="s">
        <v>418</v>
      </c>
      <c r="I22" s="533" t="s">
        <v>418</v>
      </c>
      <c r="J22" s="533" t="s">
        <v>418</v>
      </c>
      <c r="K22" s="533" t="s">
        <v>418</v>
      </c>
      <c r="L22" s="533" t="s">
        <v>418</v>
      </c>
      <c r="M22" s="533" t="s">
        <v>418</v>
      </c>
      <c r="N22" s="533" t="s">
        <v>418</v>
      </c>
      <c r="O22" s="534" t="s">
        <v>419</v>
      </c>
      <c r="P22" s="533" t="s">
        <v>418</v>
      </c>
      <c r="Q22" s="533" t="s">
        <v>418</v>
      </c>
      <c r="R22" s="533" t="s">
        <v>418</v>
      </c>
      <c r="S22" s="533" t="s">
        <v>418</v>
      </c>
      <c r="T22" s="533" t="s">
        <v>418</v>
      </c>
      <c r="U22" s="533" t="s">
        <v>420</v>
      </c>
      <c r="V22" s="533" t="s">
        <v>420</v>
      </c>
      <c r="W22" s="534" t="s">
        <v>417</v>
      </c>
      <c r="X22" s="533" t="s">
        <v>418</v>
      </c>
      <c r="Y22" s="533" t="s">
        <v>418</v>
      </c>
      <c r="Z22" s="533" t="s">
        <v>418</v>
      </c>
      <c r="AA22" s="533" t="s">
        <v>418</v>
      </c>
      <c r="AB22" s="533" t="s">
        <v>418</v>
      </c>
      <c r="AC22" s="533" t="s">
        <v>418</v>
      </c>
      <c r="AD22" s="533" t="s">
        <v>418</v>
      </c>
      <c r="AE22" s="533" t="s">
        <v>418</v>
      </c>
      <c r="AF22" s="534" t="s">
        <v>419</v>
      </c>
      <c r="AG22" s="533" t="s">
        <v>418</v>
      </c>
      <c r="AH22" s="533" t="s">
        <v>418</v>
      </c>
      <c r="AI22" s="533" t="s">
        <v>426</v>
      </c>
      <c r="AJ22" s="533" t="s">
        <v>426</v>
      </c>
      <c r="AK22" s="533" t="s">
        <v>426</v>
      </c>
      <c r="AL22" s="541" t="s">
        <v>426</v>
      </c>
      <c r="AM22" s="533" t="s">
        <v>420</v>
      </c>
      <c r="AN22" s="533" t="s">
        <v>420</v>
      </c>
      <c r="AO22" s="541" t="s">
        <v>429</v>
      </c>
      <c r="AP22" s="533" t="s">
        <v>429</v>
      </c>
      <c r="AQ22" s="533" t="s">
        <v>430</v>
      </c>
      <c r="AR22" s="533" t="s">
        <v>430</v>
      </c>
      <c r="AS22" s="533"/>
      <c r="AT22" s="533"/>
      <c r="AU22" s="533"/>
      <c r="AV22" s="533"/>
      <c r="AW22" s="533"/>
      <c r="AX22" s="533"/>
      <c r="AY22" s="533"/>
      <c r="AZ22" s="533"/>
      <c r="BA22" s="535"/>
      <c r="BB22" s="322" t="s">
        <v>431</v>
      </c>
      <c r="BC22" s="311">
        <f>COUNTIF(B19:V19,BL22)</f>
        <v>0</v>
      </c>
      <c r="BD22" s="311">
        <f>COUNTIF(W19:BA19,BL22)</f>
        <v>0</v>
      </c>
      <c r="BE22" s="311">
        <f>COUNTIF(B20:W20,BL22)</f>
        <v>0</v>
      </c>
      <c r="BF22" s="311">
        <f>COUNTIF(X20:BA20,BL22)</f>
        <v>0</v>
      </c>
      <c r="BG22" s="311">
        <f>COUNTIF(B21:W21,BL22)</f>
        <v>0</v>
      </c>
      <c r="BH22" s="311">
        <f>COUNTIF(X21:BA21,BL22)</f>
        <v>0</v>
      </c>
      <c r="BI22" s="311">
        <f>COUNTIF(B22:W22,BL22)</f>
        <v>0</v>
      </c>
      <c r="BJ22" s="311">
        <f>COUNTIF(X22:BA22,BL22)</f>
        <v>2</v>
      </c>
      <c r="BK22" s="311">
        <f t="shared" si="1"/>
        <v>2</v>
      </c>
      <c r="BL22" s="315" t="str">
        <f>Q27</f>
        <v>Д</v>
      </c>
      <c r="BM22" s="314"/>
      <c r="BN22" s="317"/>
    </row>
    <row r="23" spans="1:66" s="14" customFormat="1" ht="15" x14ac:dyDescent="0.25">
      <c r="A23" s="521"/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1"/>
      <c r="AG23" s="521"/>
      <c r="AH23" s="521"/>
      <c r="AI23" s="521"/>
      <c r="AJ23" s="521"/>
      <c r="AK23" s="521"/>
      <c r="AL23" s="521"/>
      <c r="AM23" s="521"/>
      <c r="AN23" s="521"/>
      <c r="AO23" s="521"/>
      <c r="AP23" s="521"/>
      <c r="AQ23" s="521"/>
      <c r="AR23" s="521"/>
      <c r="AS23" s="521"/>
      <c r="AT23" s="521"/>
      <c r="AU23" s="521"/>
      <c r="AV23" s="521"/>
      <c r="AW23" s="521"/>
      <c r="AX23" s="521"/>
      <c r="AY23" s="521"/>
      <c r="AZ23" s="521"/>
      <c r="BA23" s="521"/>
      <c r="BB23" s="319" t="s">
        <v>432</v>
      </c>
      <c r="BC23" s="311">
        <f>COUNTIF(B19:V19,BL23)</f>
        <v>0</v>
      </c>
      <c r="BD23" s="311">
        <f>COUNTIF(W19:BA19,BL23)</f>
        <v>9</v>
      </c>
      <c r="BE23" s="311">
        <f>COUNTIF(B20:W20,BL23)</f>
        <v>0</v>
      </c>
      <c r="BF23" s="311">
        <f>COUNTIF(X20:BA20,BL23)</f>
        <v>9</v>
      </c>
      <c r="BG23" s="311">
        <f>COUNTIF(B21:W21,BL23)</f>
        <v>0</v>
      </c>
      <c r="BH23" s="311">
        <f>COUNTIF(X21:BA21,BL23)</f>
        <v>9</v>
      </c>
      <c r="BI23" s="311">
        <f>COUNTIF(B22:W22,BL23)</f>
        <v>0</v>
      </c>
      <c r="BJ23" s="311">
        <f>COUNTIF(X22:BA22,BL23)</f>
        <v>0</v>
      </c>
      <c r="BK23" s="311">
        <f t="shared" si="1"/>
        <v>27</v>
      </c>
      <c r="BL23" s="315" t="str">
        <f>AP25</f>
        <v>В</v>
      </c>
      <c r="BM23" s="314"/>
      <c r="BN23" s="317"/>
    </row>
    <row r="24" spans="1:66" s="16" customFormat="1" ht="15.6" thickBot="1" x14ac:dyDescent="0.3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319" t="s">
        <v>433</v>
      </c>
      <c r="BC24" s="311">
        <f>COUNTIF(B19:V19,BL24)</f>
        <v>0</v>
      </c>
      <c r="BD24" s="311">
        <f>COUNTIF(W19:BA19,BL24)</f>
        <v>0</v>
      </c>
      <c r="BE24" s="311">
        <f>-COUNTIF(B20:W20,BL24)</f>
        <v>0</v>
      </c>
      <c r="BF24" s="311">
        <f>COUNTIF(X20:BA20,BL24)</f>
        <v>0</v>
      </c>
      <c r="BG24" s="311">
        <f>COUNTIF(B21:W21,BL24)</f>
        <v>0</v>
      </c>
      <c r="BH24" s="311">
        <f>COUNTIF(X21:BA21,BL24)</f>
        <v>0</v>
      </c>
      <c r="BI24" s="311">
        <f>COUNTIF(B22:W22,BL24)</f>
        <v>0</v>
      </c>
      <c r="BJ24" s="311">
        <f>COUNTIF(X22:BA22,BL24)</f>
        <v>2</v>
      </c>
      <c r="BK24" s="311">
        <f t="shared" si="1"/>
        <v>2</v>
      </c>
      <c r="BL24" s="315" t="str">
        <f>AD25</f>
        <v>А</v>
      </c>
      <c r="BM24" s="314" t="str">
        <f>AD26</f>
        <v>Є</v>
      </c>
      <c r="BN24" s="311" t="str">
        <f>AD27</f>
        <v>І</v>
      </c>
    </row>
    <row r="25" spans="1:66" s="16" customFormat="1" ht="18" thickBot="1" x14ac:dyDescent="0.35">
      <c r="A25" s="522" t="s">
        <v>434</v>
      </c>
      <c r="B25" s="521"/>
      <c r="C25" s="521"/>
      <c r="D25" s="188"/>
      <c r="E25" s="525" t="s">
        <v>417</v>
      </c>
      <c r="F25" s="777" t="s">
        <v>435</v>
      </c>
      <c r="G25" s="778"/>
      <c r="H25" s="778"/>
      <c r="I25" s="778"/>
      <c r="J25" s="778"/>
      <c r="K25" s="778"/>
      <c r="L25" s="521"/>
      <c r="O25" s="521"/>
      <c r="P25" s="521"/>
      <c r="Q25" s="536" t="s">
        <v>426</v>
      </c>
      <c r="R25" s="521" t="s">
        <v>436</v>
      </c>
      <c r="S25" s="521"/>
      <c r="T25" s="521"/>
      <c r="U25" s="212"/>
      <c r="V25" s="521"/>
      <c r="W25" s="521"/>
      <c r="AA25" s="212" t="s">
        <v>437</v>
      </c>
      <c r="AD25" s="536" t="s">
        <v>430</v>
      </c>
      <c r="AE25" s="188" t="s">
        <v>438</v>
      </c>
      <c r="AF25" s="188"/>
      <c r="AG25" s="521"/>
      <c r="AJ25"/>
      <c r="AK25"/>
      <c r="AL25"/>
      <c r="AM25"/>
      <c r="AP25" s="523" t="s">
        <v>421</v>
      </c>
      <c r="AQ25" s="524" t="s">
        <v>439</v>
      </c>
      <c r="AW25" s="204"/>
      <c r="AX25" s="204"/>
      <c r="AY25" s="204"/>
      <c r="AZ25" s="204"/>
      <c r="BB25" s="323" t="s">
        <v>440</v>
      </c>
      <c r="BC25" s="323">
        <f>SUM(BC19:BC24)</f>
        <v>21</v>
      </c>
      <c r="BD25" s="323">
        <f t="shared" ref="BD25:BJ25" si="2">SUM(BD19:BD24)</f>
        <v>30</v>
      </c>
      <c r="BE25" s="323">
        <f t="shared" si="2"/>
        <v>22</v>
      </c>
      <c r="BF25" s="323">
        <f t="shared" si="2"/>
        <v>30</v>
      </c>
      <c r="BG25" s="323">
        <f t="shared" si="2"/>
        <v>22</v>
      </c>
      <c r="BH25" s="323">
        <f t="shared" si="2"/>
        <v>30</v>
      </c>
      <c r="BI25" s="323">
        <f t="shared" si="2"/>
        <v>22</v>
      </c>
      <c r="BJ25" s="323">
        <f t="shared" si="2"/>
        <v>22</v>
      </c>
      <c r="BK25" s="323">
        <f>SUM(BK19:BK24)</f>
        <v>199</v>
      </c>
      <c r="BL25" s="15"/>
      <c r="BM25" s="15"/>
      <c r="BN25" s="15"/>
    </row>
    <row r="26" spans="1:66" s="16" customFormat="1" ht="21" x14ac:dyDescent="0.4">
      <c r="A26" s="206"/>
      <c r="B26" s="206"/>
      <c r="C26" s="206"/>
      <c r="D26" s="206"/>
      <c r="E26" s="536" t="s">
        <v>418</v>
      </c>
      <c r="F26" s="777" t="s">
        <v>441</v>
      </c>
      <c r="G26" s="778"/>
      <c r="H26" s="778"/>
      <c r="I26" s="778"/>
      <c r="J26" s="778"/>
      <c r="K26" s="778"/>
      <c r="L26" s="206"/>
      <c r="M26" s="206"/>
      <c r="N26" s="206"/>
      <c r="O26" s="206"/>
      <c r="P26" s="206"/>
      <c r="Q26" s="536" t="s">
        <v>442</v>
      </c>
      <c r="R26" s="777" t="s">
        <v>443</v>
      </c>
      <c r="S26" s="779"/>
      <c r="T26" s="779"/>
      <c r="U26" s="779"/>
      <c r="V26" s="779"/>
      <c r="W26" s="779"/>
      <c r="X26" s="779"/>
      <c r="Y26" s="779"/>
      <c r="Z26" s="206"/>
      <c r="AA26" s="206"/>
      <c r="AD26" s="536" t="s">
        <v>444</v>
      </c>
      <c r="AE26" s="188" t="s">
        <v>445</v>
      </c>
      <c r="AF26" s="206"/>
      <c r="AG26" s="206"/>
      <c r="AH26" s="206"/>
      <c r="AI26" s="206"/>
      <c r="AJ26" s="206"/>
      <c r="AK26" s="206"/>
      <c r="AL26" s="206"/>
      <c r="AM26" s="206"/>
      <c r="AN26" s="188"/>
      <c r="AO26" s="188"/>
      <c r="AP26" s="188"/>
      <c r="AQ26" s="188"/>
      <c r="AR26" s="188"/>
      <c r="AS26" s="206"/>
      <c r="AT26" s="204"/>
      <c r="AU26" s="204"/>
      <c r="AV26" s="204"/>
      <c r="AW26" s="204"/>
      <c r="AX26" s="204"/>
      <c r="AY26" s="204"/>
      <c r="AZ26" s="204"/>
      <c r="BA26" s="204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</row>
    <row r="27" spans="1:66" s="16" customFormat="1" ht="17.399999999999999" x14ac:dyDescent="0.3">
      <c r="A27" s="204"/>
      <c r="B27" s="204"/>
      <c r="C27" s="204"/>
      <c r="D27" s="204"/>
      <c r="E27" s="536" t="s">
        <v>420</v>
      </c>
      <c r="F27" s="521" t="s">
        <v>446</v>
      </c>
      <c r="L27" s="204"/>
      <c r="M27" s="394"/>
      <c r="N27" s="216"/>
      <c r="O27" s="182"/>
      <c r="P27" s="182"/>
      <c r="Q27" s="536" t="s">
        <v>429</v>
      </c>
      <c r="R27" s="521" t="s">
        <v>447</v>
      </c>
      <c r="S27" s="182"/>
      <c r="T27" s="182"/>
      <c r="W27" s="521"/>
      <c r="X27" s="204"/>
      <c r="Y27" s="204"/>
      <c r="Z27" s="204"/>
      <c r="AA27" s="204"/>
      <c r="AD27" s="536" t="s">
        <v>448</v>
      </c>
      <c r="AE27" s="16" t="s">
        <v>449</v>
      </c>
      <c r="AF27" s="204"/>
      <c r="AP27" s="207"/>
      <c r="AQ27" s="207"/>
      <c r="AR27" s="188"/>
      <c r="AZ27" s="188"/>
      <c r="BA27" s="204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</row>
    <row r="28" spans="1:66" s="16" customFormat="1" ht="16.5" customHeight="1" x14ac:dyDescent="0.4">
      <c r="A28" s="204"/>
      <c r="B28" s="206"/>
      <c r="C28" s="206"/>
      <c r="D28" s="206"/>
      <c r="E28" s="525" t="s">
        <v>419</v>
      </c>
      <c r="F28" s="777" t="s">
        <v>450</v>
      </c>
      <c r="G28" s="779"/>
      <c r="H28" s="779"/>
      <c r="I28" s="779"/>
      <c r="J28" s="779"/>
      <c r="K28" s="779"/>
      <c r="L28" s="779"/>
      <c r="M28" s="779"/>
      <c r="N28" s="206"/>
      <c r="O28" s="206"/>
      <c r="P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188"/>
      <c r="AP28" s="188"/>
      <c r="AQ28" s="188"/>
      <c r="AR28" s="188"/>
      <c r="AS28" s="188"/>
      <c r="AT28" s="206"/>
      <c r="AU28" s="204"/>
      <c r="AV28" s="204"/>
      <c r="AW28" s="204"/>
      <c r="AX28" s="204"/>
      <c r="AY28" s="204"/>
      <c r="AZ28" s="204"/>
      <c r="BA28" s="204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</row>
    <row r="29" spans="1:66" s="16" customFormat="1" ht="18" customHeight="1" x14ac:dyDescent="0.3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394"/>
      <c r="O29" s="216"/>
      <c r="P29" s="182"/>
      <c r="Q29" s="182"/>
      <c r="R29" s="182"/>
      <c r="S29" s="182"/>
      <c r="T29" s="182"/>
      <c r="U29" s="182"/>
      <c r="V29" s="182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7"/>
      <c r="AO29" s="207"/>
      <c r="AP29" s="207"/>
      <c r="AQ29" s="207"/>
      <c r="AR29" s="207"/>
      <c r="AS29" s="188"/>
      <c r="AT29" s="188"/>
      <c r="AU29" s="188"/>
      <c r="AV29" s="188"/>
      <c r="AW29" s="188"/>
      <c r="AX29" s="188"/>
      <c r="AY29" s="188"/>
      <c r="AZ29" s="188"/>
      <c r="BA29" s="188"/>
      <c r="BK29" s="15"/>
      <c r="BL29" s="15"/>
      <c r="BM29" s="15"/>
      <c r="BN29" s="15"/>
    </row>
    <row r="30" spans="1:66" s="16" customFormat="1" ht="15.75" customHeight="1" x14ac:dyDescent="0.25">
      <c r="A30" s="204"/>
      <c r="B30" s="204"/>
      <c r="C30" s="204"/>
      <c r="D30" s="204"/>
      <c r="E30" s="204"/>
      <c r="F30" s="204"/>
      <c r="G30" s="204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208"/>
      <c r="X30" s="188"/>
      <c r="Y30" s="188"/>
      <c r="Z30" s="188"/>
      <c r="AA30" s="188"/>
      <c r="AB30" s="188"/>
      <c r="AC30" s="188"/>
      <c r="AD30" s="188"/>
      <c r="AE30" s="188"/>
      <c r="AF30" s="188"/>
      <c r="AG30" s="209"/>
      <c r="AH30" s="209"/>
      <c r="AI30" s="209"/>
      <c r="AJ30" s="209"/>
      <c r="AK30" s="188"/>
      <c r="AL30" s="210"/>
      <c r="AM30" s="210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K30" s="15"/>
      <c r="BL30" s="15"/>
      <c r="BM30" s="15"/>
      <c r="BN30" s="15"/>
    </row>
    <row r="31" spans="1:66" s="16" customFormat="1" ht="21" customHeight="1" x14ac:dyDescent="0.25">
      <c r="A31" s="204"/>
      <c r="B31" s="204"/>
      <c r="C31" s="204"/>
      <c r="D31" s="204"/>
      <c r="E31" s="204"/>
      <c r="F31" s="204"/>
      <c r="G31" s="204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209"/>
      <c r="AH31" s="209"/>
      <c r="AI31" s="209"/>
      <c r="AJ31" s="209"/>
      <c r="AK31" s="188"/>
      <c r="AL31" s="211"/>
      <c r="AM31" s="211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K31" s="15"/>
      <c r="BL31" s="15"/>
      <c r="BM31" s="15"/>
      <c r="BN31" s="15"/>
    </row>
    <row r="32" spans="1:66" s="16" customFormat="1" ht="21" x14ac:dyDescent="0.4">
      <c r="A32" s="204"/>
      <c r="B32" s="204"/>
      <c r="C32" s="204"/>
      <c r="D32" s="204"/>
      <c r="E32" s="205" t="s">
        <v>451</v>
      </c>
      <c r="F32" s="204"/>
      <c r="G32" s="204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733" t="s">
        <v>452</v>
      </c>
      <c r="AD32" s="733"/>
      <c r="AE32" s="733"/>
      <c r="AF32" s="733"/>
      <c r="AG32" s="733"/>
      <c r="AH32" s="213"/>
      <c r="AI32" s="213"/>
      <c r="AJ32" s="213"/>
      <c r="AK32" s="188"/>
      <c r="AL32" s="211"/>
      <c r="AM32" s="211"/>
      <c r="AN32" s="188"/>
      <c r="AO32" s="188"/>
      <c r="AP32" s="188"/>
      <c r="AQ32" s="188"/>
      <c r="AR32" s="212" t="s">
        <v>453</v>
      </c>
      <c r="AS32" s="188"/>
      <c r="AT32" s="188"/>
      <c r="AU32" s="188"/>
      <c r="AV32" s="188"/>
      <c r="AW32" s="188"/>
      <c r="AX32" s="188"/>
      <c r="AY32" s="188"/>
      <c r="AZ32" s="188"/>
      <c r="BA32" s="188"/>
      <c r="BK32" s="15"/>
      <c r="BL32" s="15"/>
      <c r="BM32" s="15"/>
      <c r="BN32" s="15"/>
    </row>
    <row r="33" spans="1:66" s="16" customFormat="1" ht="17.399999999999999" x14ac:dyDescent="0.3">
      <c r="A33" s="204"/>
      <c r="B33" s="204"/>
      <c r="C33" s="204"/>
      <c r="D33" s="204"/>
      <c r="E33" s="204"/>
      <c r="F33" s="204"/>
      <c r="G33" s="204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213"/>
      <c r="AH33" s="213"/>
      <c r="AI33" s="213"/>
      <c r="AJ33" s="213"/>
      <c r="AK33" s="211"/>
      <c r="AL33" s="211"/>
      <c r="AM33" s="211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207"/>
      <c r="AY33" s="204"/>
      <c r="AZ33" s="204"/>
      <c r="BA33" s="204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</row>
    <row r="34" spans="1:66" s="16" customFormat="1" ht="18" thickBot="1" x14ac:dyDescent="0.35">
      <c r="A34" s="204"/>
      <c r="B34" s="204"/>
      <c r="C34" s="204"/>
      <c r="D34" s="204"/>
      <c r="E34" s="204"/>
      <c r="F34" s="204"/>
      <c r="G34" s="204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213"/>
      <c r="AH34" s="213"/>
      <c r="AI34" s="213"/>
      <c r="AJ34" s="213"/>
      <c r="AK34" s="204"/>
      <c r="AL34" s="204"/>
      <c r="AM34" s="204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4"/>
      <c r="AZ34" s="204"/>
      <c r="BA34" s="204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</row>
    <row r="35" spans="1:66" s="16" customFormat="1" ht="27.75" customHeight="1" thickBot="1" x14ac:dyDescent="0.3">
      <c r="A35" s="705" t="s">
        <v>401</v>
      </c>
      <c r="B35" s="707"/>
      <c r="C35" s="705" t="s">
        <v>454</v>
      </c>
      <c r="D35" s="706"/>
      <c r="E35" s="706"/>
      <c r="F35" s="707"/>
      <c r="G35" s="705" t="s">
        <v>455</v>
      </c>
      <c r="H35" s="706"/>
      <c r="I35" s="707"/>
      <c r="J35" s="705" t="s">
        <v>436</v>
      </c>
      <c r="K35" s="706"/>
      <c r="L35" s="707"/>
      <c r="M35" s="705" t="s">
        <v>456</v>
      </c>
      <c r="N35" s="706"/>
      <c r="O35" s="707"/>
      <c r="P35" s="705" t="s">
        <v>447</v>
      </c>
      <c r="Q35" s="706"/>
      <c r="R35" s="706"/>
      <c r="S35" s="707"/>
      <c r="T35" s="705" t="s">
        <v>439</v>
      </c>
      <c r="U35" s="706"/>
      <c r="V35" s="707"/>
      <c r="W35" s="705" t="s">
        <v>440</v>
      </c>
      <c r="X35" s="706"/>
      <c r="Y35" s="707"/>
      <c r="Z35" s="188"/>
      <c r="AA35" s="188"/>
      <c r="AB35" s="734" t="s">
        <v>457</v>
      </c>
      <c r="AC35" s="735"/>
      <c r="AD35" s="735"/>
      <c r="AE35" s="736"/>
      <c r="AF35" s="740" t="s">
        <v>458</v>
      </c>
      <c r="AG35" s="741"/>
      <c r="AH35" s="742"/>
      <c r="AI35" s="705" t="s">
        <v>459</v>
      </c>
      <c r="AJ35" s="706"/>
      <c r="AK35" s="707"/>
      <c r="AL35" s="204"/>
      <c r="AM35" s="204"/>
      <c r="AN35" s="760" t="s">
        <v>460</v>
      </c>
      <c r="AO35" s="761"/>
      <c r="AP35" s="761"/>
      <c r="AQ35" s="761"/>
      <c r="AR35" s="762"/>
      <c r="AS35" s="760" t="s">
        <v>461</v>
      </c>
      <c r="AT35" s="761"/>
      <c r="AU35" s="761"/>
      <c r="AV35" s="761"/>
      <c r="AW35" s="762"/>
      <c r="AX35" s="705" t="s">
        <v>459</v>
      </c>
      <c r="AY35" s="706"/>
      <c r="AZ35" s="707"/>
      <c r="BA35" s="188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6" customFormat="1" ht="30.75" customHeight="1" thickBot="1" x14ac:dyDescent="0.3">
      <c r="A36" s="708"/>
      <c r="B36" s="710"/>
      <c r="C36" s="708"/>
      <c r="D36" s="709"/>
      <c r="E36" s="709"/>
      <c r="F36" s="710"/>
      <c r="G36" s="708"/>
      <c r="H36" s="709"/>
      <c r="I36" s="710"/>
      <c r="J36" s="708"/>
      <c r="K36" s="709"/>
      <c r="L36" s="710"/>
      <c r="M36" s="708"/>
      <c r="N36" s="709"/>
      <c r="O36" s="710"/>
      <c r="P36" s="708"/>
      <c r="Q36" s="709"/>
      <c r="R36" s="709"/>
      <c r="S36" s="710"/>
      <c r="T36" s="708"/>
      <c r="U36" s="709"/>
      <c r="V36" s="710"/>
      <c r="W36" s="708"/>
      <c r="X36" s="709"/>
      <c r="Y36" s="710"/>
      <c r="Z36" s="188"/>
      <c r="AA36" s="188"/>
      <c r="AB36" s="737"/>
      <c r="AC36" s="738"/>
      <c r="AD36" s="738"/>
      <c r="AE36" s="739"/>
      <c r="AF36" s="743"/>
      <c r="AG36" s="744"/>
      <c r="AH36" s="745"/>
      <c r="AI36" s="708"/>
      <c r="AJ36" s="709"/>
      <c r="AK36" s="710"/>
      <c r="AL36" s="204"/>
      <c r="AM36" s="204"/>
      <c r="AN36" s="747" t="s">
        <v>447</v>
      </c>
      <c r="AO36" s="748"/>
      <c r="AP36" s="748"/>
      <c r="AQ36" s="748"/>
      <c r="AR36" s="749"/>
      <c r="AS36" s="753">
        <v>3</v>
      </c>
      <c r="AT36" s="754"/>
      <c r="AU36" s="754"/>
      <c r="AV36" s="754"/>
      <c r="AW36" s="755"/>
      <c r="AX36" s="763">
        <f>BJ18</f>
        <v>8</v>
      </c>
      <c r="AY36" s="764"/>
      <c r="AZ36" s="765"/>
      <c r="BA36" s="188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</row>
    <row r="37" spans="1:66" s="16" customFormat="1" ht="18.75" customHeight="1" thickBot="1" x14ac:dyDescent="0.35">
      <c r="A37" s="717" t="s">
        <v>416</v>
      </c>
      <c r="B37" s="717"/>
      <c r="C37" s="668">
        <f>BC19+BD19</f>
        <v>36</v>
      </c>
      <c r="D37" s="668"/>
      <c r="E37" s="668"/>
      <c r="F37" s="668"/>
      <c r="G37" s="668">
        <f>BC20+BD20</f>
        <v>6</v>
      </c>
      <c r="H37" s="668"/>
      <c r="I37" s="668"/>
      <c r="J37" s="668">
        <f>BC21+BD21</f>
        <v>0</v>
      </c>
      <c r="K37" s="668"/>
      <c r="L37" s="668"/>
      <c r="M37" s="668">
        <f>BC24+BD24</f>
        <v>0</v>
      </c>
      <c r="N37" s="668"/>
      <c r="O37" s="668"/>
      <c r="P37" s="660">
        <f>BC22+BD22</f>
        <v>0</v>
      </c>
      <c r="Q37" s="661"/>
      <c r="R37" s="661"/>
      <c r="S37" s="661"/>
      <c r="T37" s="668">
        <f>BC23+BD23</f>
        <v>9</v>
      </c>
      <c r="U37" s="668"/>
      <c r="V37" s="668"/>
      <c r="W37" s="667">
        <f>SUM(C37:V37)</f>
        <v>51</v>
      </c>
      <c r="X37" s="667"/>
      <c r="Y37" s="667"/>
      <c r="Z37" s="204"/>
      <c r="AA37" s="204"/>
      <c r="AB37" s="693" t="s">
        <v>462</v>
      </c>
      <c r="AC37" s="694"/>
      <c r="AD37" s="694"/>
      <c r="AE37" s="695"/>
      <c r="AF37" s="696">
        <f>BH21</f>
        <v>4</v>
      </c>
      <c r="AG37" s="697"/>
      <c r="AH37" s="698"/>
      <c r="AI37" s="699">
        <f>BH18</f>
        <v>6</v>
      </c>
      <c r="AJ37" s="700"/>
      <c r="AK37" s="701"/>
      <c r="AL37" s="204"/>
      <c r="AM37" s="204"/>
      <c r="AN37" s="750"/>
      <c r="AO37" s="751"/>
      <c r="AP37" s="751"/>
      <c r="AQ37" s="751"/>
      <c r="AR37" s="752"/>
      <c r="AS37" s="756"/>
      <c r="AT37" s="757"/>
      <c r="AU37" s="757"/>
      <c r="AV37" s="757"/>
      <c r="AW37" s="758"/>
      <c r="AX37" s="690"/>
      <c r="AY37" s="691"/>
      <c r="AZ37" s="692"/>
      <c r="BA37" s="204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</row>
    <row r="38" spans="1:66" s="16" customFormat="1" ht="24.75" customHeight="1" x14ac:dyDescent="0.3">
      <c r="A38" s="717" t="s">
        <v>423</v>
      </c>
      <c r="B38" s="717"/>
      <c r="C38" s="668">
        <f>BE19+BF19</f>
        <v>39</v>
      </c>
      <c r="D38" s="668"/>
      <c r="E38" s="668"/>
      <c r="F38" s="668"/>
      <c r="G38" s="668">
        <f>BE20+BF20</f>
        <v>4</v>
      </c>
      <c r="H38" s="668"/>
      <c r="I38" s="668"/>
      <c r="J38" s="668">
        <f>BE21+BF21</f>
        <v>0</v>
      </c>
      <c r="K38" s="668"/>
      <c r="L38" s="668"/>
      <c r="M38" s="668">
        <f>BE24+BF24</f>
        <v>0</v>
      </c>
      <c r="N38" s="668"/>
      <c r="O38" s="668"/>
      <c r="P38" s="660">
        <f>BE22+BF22</f>
        <v>0</v>
      </c>
      <c r="Q38" s="661"/>
      <c r="R38" s="661"/>
      <c r="S38" s="661"/>
      <c r="T38" s="668">
        <f>BE23+BF23</f>
        <v>9</v>
      </c>
      <c r="U38" s="668"/>
      <c r="V38" s="668"/>
      <c r="W38" s="667">
        <f>SUM(C38:V38)</f>
        <v>52</v>
      </c>
      <c r="X38" s="667"/>
      <c r="Y38" s="667"/>
      <c r="Z38" s="214"/>
      <c r="AA38" s="188"/>
      <c r="AB38" s="693" t="s">
        <v>463</v>
      </c>
      <c r="AC38" s="694"/>
      <c r="AD38" s="694"/>
      <c r="AE38" s="695"/>
      <c r="AF38" s="696">
        <f>BJ21</f>
        <v>4</v>
      </c>
      <c r="AG38" s="697"/>
      <c r="AH38" s="698"/>
      <c r="AI38" s="699">
        <f>BJ18</f>
        <v>8</v>
      </c>
      <c r="AJ38" s="700"/>
      <c r="AK38" s="701"/>
      <c r="AL38" s="212"/>
      <c r="AM38" s="188"/>
      <c r="AN38" s="669" t="s">
        <v>438</v>
      </c>
      <c r="AO38" s="670"/>
      <c r="AP38" s="670"/>
      <c r="AQ38" s="670"/>
      <c r="AR38" s="671"/>
      <c r="AS38" s="681">
        <v>3</v>
      </c>
      <c r="AT38" s="682"/>
      <c r="AU38" s="682"/>
      <c r="AV38" s="682"/>
      <c r="AW38" s="683"/>
      <c r="AX38" s="687">
        <f>BJ18</f>
        <v>8</v>
      </c>
      <c r="AY38" s="688"/>
      <c r="AZ38" s="689"/>
      <c r="BA38" s="204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6" customFormat="1" ht="18" thickBot="1" x14ac:dyDescent="0.35">
      <c r="A39" s="658" t="s">
        <v>425</v>
      </c>
      <c r="B39" s="659"/>
      <c r="C39" s="668">
        <f>BG19+BH19</f>
        <v>33</v>
      </c>
      <c r="D39" s="668"/>
      <c r="E39" s="668"/>
      <c r="F39" s="668"/>
      <c r="G39" s="660">
        <f>BG20+BH20</f>
        <v>6</v>
      </c>
      <c r="H39" s="661"/>
      <c r="I39" s="662"/>
      <c r="J39" s="660">
        <f>BG21+BH21</f>
        <v>4</v>
      </c>
      <c r="K39" s="661"/>
      <c r="L39" s="662"/>
      <c r="M39" s="660">
        <f>BG24+BH24</f>
        <v>0</v>
      </c>
      <c r="N39" s="661"/>
      <c r="O39" s="662"/>
      <c r="P39" s="660">
        <f>BG22+BH22</f>
        <v>0</v>
      </c>
      <c r="Q39" s="661"/>
      <c r="R39" s="661"/>
      <c r="S39" s="662"/>
      <c r="T39" s="668">
        <f>BG23+BH23</f>
        <v>9</v>
      </c>
      <c r="U39" s="668"/>
      <c r="V39" s="668"/>
      <c r="W39" s="667">
        <f>SUM(C39:V39)</f>
        <v>52</v>
      </c>
      <c r="X39" s="667"/>
      <c r="Y39" s="667"/>
      <c r="Z39" s="215"/>
      <c r="AA39" s="216"/>
      <c r="AB39" s="693"/>
      <c r="AC39" s="694"/>
      <c r="AD39" s="694"/>
      <c r="AE39" s="695"/>
      <c r="AF39" s="696"/>
      <c r="AG39" s="697"/>
      <c r="AH39" s="698"/>
      <c r="AI39" s="699"/>
      <c r="AJ39" s="700"/>
      <c r="AK39" s="701"/>
      <c r="AL39" s="212"/>
      <c r="AM39" s="188"/>
      <c r="AN39" s="678"/>
      <c r="AO39" s="679"/>
      <c r="AP39" s="679"/>
      <c r="AQ39" s="679"/>
      <c r="AR39" s="680"/>
      <c r="AS39" s="684"/>
      <c r="AT39" s="685"/>
      <c r="AU39" s="685"/>
      <c r="AV39" s="685"/>
      <c r="AW39" s="686"/>
      <c r="AX39" s="690"/>
      <c r="AY39" s="691"/>
      <c r="AZ39" s="692"/>
      <c r="BA39" s="204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</row>
    <row r="40" spans="1:66" s="16" customFormat="1" ht="18.75" customHeight="1" thickBot="1" x14ac:dyDescent="0.35">
      <c r="A40" s="658" t="s">
        <v>428</v>
      </c>
      <c r="B40" s="659"/>
      <c r="C40" s="668">
        <f>BI19+BJ19</f>
        <v>30</v>
      </c>
      <c r="D40" s="668"/>
      <c r="E40" s="668"/>
      <c r="F40" s="668"/>
      <c r="G40" s="660">
        <f>BI20+BJ20</f>
        <v>6</v>
      </c>
      <c r="H40" s="661"/>
      <c r="I40" s="662"/>
      <c r="J40" s="660">
        <f>BI21+BJ21</f>
        <v>4</v>
      </c>
      <c r="K40" s="661"/>
      <c r="L40" s="662"/>
      <c r="M40" s="660">
        <f>BI24+BJ24</f>
        <v>2</v>
      </c>
      <c r="N40" s="661"/>
      <c r="O40" s="662"/>
      <c r="P40" s="660">
        <f>BI22+BJ22</f>
        <v>2</v>
      </c>
      <c r="Q40" s="661"/>
      <c r="R40" s="661"/>
      <c r="S40" s="662"/>
      <c r="T40" s="668">
        <f>BI23+BJ23</f>
        <v>0</v>
      </c>
      <c r="U40" s="668"/>
      <c r="V40" s="668"/>
      <c r="W40" s="667">
        <f>SUM(C40:V40)</f>
        <v>44</v>
      </c>
      <c r="X40" s="667"/>
      <c r="Y40" s="667"/>
      <c r="Z40" s="188"/>
      <c r="AA40" s="188"/>
      <c r="AB40" s="693"/>
      <c r="AC40" s="694"/>
      <c r="AD40" s="694"/>
      <c r="AE40" s="695"/>
      <c r="AF40" s="696"/>
      <c r="AG40" s="697"/>
      <c r="AH40" s="698"/>
      <c r="AI40" s="699"/>
      <c r="AJ40" s="700"/>
      <c r="AK40" s="701"/>
      <c r="AL40" s="188"/>
      <c r="AM40" s="188"/>
      <c r="AN40" s="669"/>
      <c r="AO40" s="670"/>
      <c r="AP40" s="670"/>
      <c r="AQ40" s="670"/>
      <c r="AR40" s="671"/>
      <c r="AS40" s="672"/>
      <c r="AT40" s="673"/>
      <c r="AU40" s="673"/>
      <c r="AV40" s="673"/>
      <c r="AW40" s="674"/>
      <c r="AX40" s="675"/>
      <c r="AY40" s="676"/>
      <c r="AZ40" s="677"/>
      <c r="BA40" s="204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</row>
    <row r="41" spans="1:66" s="16" customFormat="1" ht="17.399999999999999" x14ac:dyDescent="0.3">
      <c r="A41" s="658" t="s">
        <v>464</v>
      </c>
      <c r="B41" s="659"/>
      <c r="C41" s="663">
        <f>SUM(C37:F40)</f>
        <v>138</v>
      </c>
      <c r="D41" s="664"/>
      <c r="E41" s="664"/>
      <c r="F41" s="665"/>
      <c r="G41" s="663">
        <f>SUM(G37:I40)</f>
        <v>22</v>
      </c>
      <c r="H41" s="664"/>
      <c r="I41" s="665"/>
      <c r="J41" s="663">
        <f>SUM(J37:L40)</f>
        <v>8</v>
      </c>
      <c r="K41" s="664"/>
      <c r="L41" s="665"/>
      <c r="M41" s="663">
        <f>SUM(M37:O40)</f>
        <v>2</v>
      </c>
      <c r="N41" s="664"/>
      <c r="O41" s="665"/>
      <c r="P41" s="663">
        <f>SUM(P37:S40)</f>
        <v>2</v>
      </c>
      <c r="Q41" s="664"/>
      <c r="R41" s="664"/>
      <c r="S41" s="665"/>
      <c r="T41" s="666">
        <f>SUM(T37:V40)</f>
        <v>27</v>
      </c>
      <c r="U41" s="666"/>
      <c r="V41" s="666"/>
      <c r="W41" s="666">
        <f>SUM(W37:Y40)</f>
        <v>199</v>
      </c>
      <c r="X41" s="666"/>
      <c r="Y41" s="666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669"/>
      <c r="AO41" s="670"/>
      <c r="AP41" s="670"/>
      <c r="AQ41" s="670"/>
      <c r="AR41" s="671"/>
      <c r="AS41" s="681"/>
      <c r="AT41" s="682"/>
      <c r="AU41" s="682"/>
      <c r="AV41" s="682"/>
      <c r="AW41" s="683"/>
      <c r="AX41" s="687"/>
      <c r="AY41" s="688"/>
      <c r="AZ41" s="689"/>
      <c r="BA41" s="204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spans="1:66" s="16" customFormat="1" ht="15.6" thickBot="1" x14ac:dyDescent="0.3">
      <c r="A42" s="15"/>
      <c r="B42" s="15"/>
      <c r="C42" s="15"/>
      <c r="D42" s="15"/>
      <c r="E42" s="15"/>
      <c r="F42" s="15"/>
      <c r="G42" s="15"/>
      <c r="H42" s="15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  <c r="V42" s="12"/>
      <c r="W42" s="15"/>
      <c r="AK42" s="15"/>
      <c r="AL42" s="15"/>
      <c r="AM42" s="15"/>
      <c r="AN42" s="678"/>
      <c r="AO42" s="679"/>
      <c r="AP42" s="679"/>
      <c r="AQ42" s="679"/>
      <c r="AR42" s="680"/>
      <c r="AS42" s="684"/>
      <c r="AT42" s="685"/>
      <c r="AU42" s="685"/>
      <c r="AV42" s="685"/>
      <c r="AW42" s="686"/>
      <c r="AX42" s="690"/>
      <c r="AY42" s="691"/>
      <c r="AZ42" s="69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</row>
    <row r="43" spans="1:66" s="16" customFormat="1" ht="15" x14ac:dyDescent="0.25">
      <c r="A43" s="15"/>
      <c r="B43" s="15"/>
      <c r="C43" s="15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  <c r="V43" s="12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</row>
    <row r="44" spans="1:66" s="16" customFormat="1" ht="15" x14ac:dyDescent="0.25">
      <c r="A44" s="15"/>
      <c r="B44" s="15"/>
      <c r="C44" s="15"/>
      <c r="D44" s="15"/>
      <c r="E44" s="15"/>
      <c r="F44" s="15"/>
      <c r="G44" s="15"/>
      <c r="H44" s="15"/>
      <c r="I44" s="12"/>
      <c r="J44" s="12"/>
      <c r="K44" s="12"/>
      <c r="L44" s="12"/>
      <c r="M44" s="12"/>
      <c r="N44" s="12"/>
      <c r="O44" s="12"/>
      <c r="Q44" s="12"/>
      <c r="R44" s="12"/>
      <c r="S44" s="12"/>
      <c r="T44" s="12"/>
      <c r="U44" s="12"/>
      <c r="V44" s="12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</row>
    <row r="45" spans="1:66" s="16" customFormat="1" ht="15" x14ac:dyDescent="0.25">
      <c r="A45" s="15"/>
      <c r="B45" s="15"/>
      <c r="C45" s="15"/>
      <c r="D45" s="15"/>
      <c r="E45" s="15"/>
      <c r="F45" s="15"/>
      <c r="G45" s="15"/>
      <c r="H45" s="15"/>
      <c r="I45" s="12"/>
      <c r="J45" s="12"/>
      <c r="K45" s="12"/>
      <c r="L45" s="12"/>
      <c r="M45" s="12"/>
      <c r="N45" s="12"/>
      <c r="O45" s="12"/>
      <c r="Q45" s="12"/>
      <c r="R45" s="12"/>
      <c r="S45" s="12"/>
      <c r="T45" s="12"/>
      <c r="U45" s="12"/>
      <c r="V45" s="12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</row>
    <row r="46" spans="1:66" s="16" customFormat="1" ht="2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</row>
    <row r="47" spans="1:66" s="17" customFormat="1" ht="17.39999999999999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9"/>
      <c r="N47" s="9"/>
      <c r="O47" s="9"/>
      <c r="P47" s="9"/>
      <c r="Q47" s="2"/>
      <c r="R47" s="2"/>
      <c r="S47" s="2"/>
      <c r="T47" s="2"/>
      <c r="U47" s="1"/>
      <c r="V47" s="1"/>
      <c r="W47" s="1"/>
      <c r="X47" s="1"/>
      <c r="Y47" s="1"/>
      <c r="Z47" s="1"/>
      <c r="AA47" s="1"/>
      <c r="AB47" s="7"/>
      <c r="AC47" s="5"/>
      <c r="AD47" s="5"/>
      <c r="AE47" s="5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s="17" customFormat="1" ht="16.5" customHeight="1" x14ac:dyDescent="0.25">
      <c r="A48" s="85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25"/>
      <c r="S48" s="25"/>
      <c r="T48" s="25"/>
      <c r="U48" s="25"/>
      <c r="V48" s="82"/>
      <c r="W48" s="82"/>
      <c r="X48" s="82"/>
      <c r="Y48" s="82"/>
      <c r="Z48" s="82"/>
      <c r="AA48" s="82"/>
      <c r="AB48" s="82"/>
      <c r="AC48" s="82"/>
      <c r="AD48" s="86"/>
      <c r="AE48" s="86"/>
      <c r="AF48" s="25"/>
      <c r="AG48" s="25"/>
      <c r="AH48" s="25"/>
      <c r="AI48" s="25"/>
      <c r="AJ48" s="25"/>
      <c r="AK48" s="25"/>
      <c r="AL48" s="25"/>
      <c r="AM48" s="25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</row>
    <row r="49" spans="1:66" s="18" customFormat="1" ht="15.75" customHeight="1" x14ac:dyDescent="0.25">
      <c r="A49" s="85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88"/>
      <c r="S49" s="88"/>
      <c r="T49" s="88"/>
      <c r="U49" s="88"/>
      <c r="V49" s="89"/>
      <c r="W49" s="89"/>
      <c r="X49" s="87"/>
      <c r="Y49" s="87"/>
      <c r="Z49" s="87"/>
      <c r="AA49" s="87"/>
      <c r="AB49" s="87"/>
      <c r="AC49" s="87"/>
      <c r="AD49" s="86"/>
      <c r="AE49" s="86"/>
      <c r="AF49" s="89"/>
      <c r="AG49" s="89"/>
      <c r="AH49" s="89"/>
      <c r="AI49" s="89"/>
      <c r="AJ49" s="89"/>
      <c r="AK49" s="89"/>
      <c r="AL49" s="89"/>
      <c r="AM49" s="89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E49" s="42"/>
      <c r="BF49" s="42"/>
      <c r="BG49" s="42"/>
      <c r="BH49" s="42"/>
      <c r="BI49" s="42"/>
      <c r="BJ49" s="42"/>
      <c r="BK49" s="42"/>
      <c r="BM49" s="42"/>
      <c r="BN49" s="42"/>
    </row>
    <row r="50" spans="1:66" s="18" customFormat="1" ht="15.75" customHeight="1" x14ac:dyDescent="0.25">
      <c r="A50" s="85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88"/>
      <c r="S50" s="88"/>
      <c r="T50" s="88"/>
      <c r="U50" s="88"/>
      <c r="V50" s="89"/>
      <c r="W50" s="89"/>
      <c r="X50" s="86"/>
      <c r="Y50" s="86"/>
      <c r="Z50" s="86"/>
      <c r="AA50" s="86"/>
      <c r="AB50" s="86"/>
      <c r="AC50" s="86"/>
      <c r="AD50" s="86"/>
      <c r="AE50" s="86"/>
      <c r="AF50" s="89"/>
      <c r="AG50" s="89"/>
      <c r="AH50" s="89"/>
      <c r="AI50" s="89"/>
      <c r="AJ50" s="89"/>
      <c r="AK50" s="89"/>
      <c r="AL50" s="89"/>
      <c r="AM50" s="89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E50" s="43"/>
      <c r="BF50" s="43"/>
      <c r="BG50" s="43"/>
      <c r="BH50" s="43"/>
      <c r="BI50" s="43"/>
      <c r="BJ50" s="43"/>
      <c r="BK50" s="43"/>
      <c r="BM50" s="43"/>
      <c r="BN50" s="43"/>
    </row>
    <row r="51" spans="1:66" s="18" customFormat="1" ht="15" customHeight="1" x14ac:dyDescent="0.25">
      <c r="A51" s="85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88"/>
      <c r="S51" s="88"/>
      <c r="T51" s="88"/>
      <c r="U51" s="88"/>
      <c r="V51" s="89"/>
      <c r="W51" s="89"/>
      <c r="X51" s="86"/>
      <c r="Y51" s="86"/>
      <c r="Z51" s="86"/>
      <c r="AA51" s="86"/>
      <c r="AB51" s="86"/>
      <c r="AC51" s="86"/>
      <c r="AD51" s="86"/>
      <c r="AE51" s="86"/>
      <c r="AF51" s="89"/>
      <c r="AG51" s="89"/>
      <c r="AH51" s="89"/>
      <c r="AI51" s="89"/>
      <c r="AJ51" s="89"/>
      <c r="AK51" s="89"/>
      <c r="AL51" s="89"/>
      <c r="AM51" s="89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</row>
    <row r="52" spans="1:66" s="25" customFormat="1" ht="21" customHeight="1" x14ac:dyDescent="0.25">
      <c r="A52" s="7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45"/>
      <c r="BE52" s="45"/>
      <c r="BF52" s="46"/>
      <c r="BG52" s="46"/>
      <c r="BH52" s="46"/>
      <c r="BI52" s="46"/>
      <c r="BJ52" s="46"/>
      <c r="BK52" s="45"/>
      <c r="BL52" s="45"/>
      <c r="BM52" s="45"/>
      <c r="BN52" s="45"/>
    </row>
    <row r="53" spans="1:66" s="19" customFormat="1" ht="21" customHeight="1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</row>
    <row r="54" spans="1:66" s="19" customFormat="1" ht="21" customHeight="1" x14ac:dyDescent="0.3">
      <c r="A54" s="76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80"/>
      <c r="S54" s="80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</row>
    <row r="55" spans="1:66" s="19" customFormat="1" ht="21" customHeight="1" x14ac:dyDescent="0.3">
      <c r="A55" s="76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0"/>
      <c r="S55" s="80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</row>
    <row r="56" spans="1:66" s="19" customFormat="1" ht="21" customHeight="1" x14ac:dyDescent="0.3">
      <c r="A56" s="76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0"/>
      <c r="S56" s="80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</row>
    <row r="57" spans="1:66" s="19" customFormat="1" ht="21" customHeight="1" x14ac:dyDescent="0.3">
      <c r="A57" s="76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S57" s="80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3"/>
      <c r="AI57" s="3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</row>
    <row r="58" spans="1:66" s="19" customFormat="1" ht="21" customHeight="1" x14ac:dyDescent="0.3">
      <c r="A58" s="76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  <c r="S58" s="80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</row>
    <row r="59" spans="1:66" s="50" customFormat="1" ht="21" customHeight="1" x14ac:dyDescent="0.4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90"/>
      <c r="S59" s="75"/>
      <c r="T59" s="90"/>
      <c r="U59" s="75"/>
      <c r="V59" s="90"/>
      <c r="W59" s="75"/>
      <c r="X59" s="90"/>
      <c r="Y59" s="75"/>
      <c r="Z59" s="90"/>
      <c r="AA59" s="75"/>
      <c r="AB59" s="90"/>
      <c r="AC59" s="75"/>
      <c r="AD59" s="90"/>
      <c r="AE59" s="75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67"/>
      <c r="BA59" s="67"/>
      <c r="BB59" s="67"/>
      <c r="BC59" s="67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</row>
    <row r="60" spans="1:66" s="19" customFormat="1" ht="21" customHeight="1" x14ac:dyDescent="0.4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</row>
    <row r="61" spans="1:66" s="19" customFormat="1" ht="21" customHeight="1" x14ac:dyDescent="0.3">
      <c r="A61" s="76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80"/>
      <c r="S61" s="80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</row>
    <row r="62" spans="1:66" s="19" customFormat="1" ht="21" customHeight="1" x14ac:dyDescent="0.4">
      <c r="A62" s="78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0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83"/>
      <c r="BA62" s="83"/>
      <c r="BB62" s="83"/>
      <c r="BC62" s="83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</row>
    <row r="63" spans="1:66" s="19" customFormat="1" ht="21" customHeight="1" x14ac:dyDescent="0.4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</row>
    <row r="64" spans="1:66" s="19" customFormat="1" ht="21" customHeight="1" x14ac:dyDescent="0.3">
      <c r="A64" s="76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80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</row>
    <row r="65" spans="1:70" s="19" customFormat="1" ht="21" customHeight="1" x14ac:dyDescent="0.3">
      <c r="A65" s="76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80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</row>
    <row r="66" spans="1:70" s="19" customFormat="1" ht="21" customHeight="1" x14ac:dyDescent="0.3">
      <c r="A66" s="76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80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</row>
    <row r="67" spans="1:70" s="19" customFormat="1" ht="21" customHeight="1" x14ac:dyDescent="0.3">
      <c r="A67" s="76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  <c r="S67" s="80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</row>
    <row r="68" spans="1:70" s="19" customFormat="1" ht="36.75" customHeight="1" x14ac:dyDescent="0.3">
      <c r="A68" s="76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80"/>
      <c r="S68" s="80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3"/>
      <c r="AK68" s="3"/>
      <c r="AL68" s="3"/>
      <c r="AM68" s="3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</row>
    <row r="69" spans="1:70" s="19" customFormat="1" ht="21" customHeight="1" x14ac:dyDescent="0.3">
      <c r="A69" s="76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  <c r="S69" s="80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3"/>
      <c r="AG69" s="3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</row>
    <row r="70" spans="1:70" s="19" customFormat="1" ht="21" customHeight="1" x14ac:dyDescent="0.3">
      <c r="A70" s="76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0"/>
      <c r="S70" s="80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3"/>
      <c r="AG70" s="3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</row>
    <row r="71" spans="1:70" s="19" customFormat="1" ht="35.25" customHeight="1" x14ac:dyDescent="0.3">
      <c r="A71" s="76"/>
      <c r="B71" s="79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0"/>
      <c r="S71" s="80"/>
      <c r="T71" s="67"/>
      <c r="U71" s="67"/>
      <c r="V71" s="67"/>
      <c r="W71" s="67"/>
      <c r="X71" s="67"/>
      <c r="Y71" s="74"/>
      <c r="Z71" s="67"/>
      <c r="AA71" s="74"/>
      <c r="AB71" s="67"/>
      <c r="AC71" s="74"/>
      <c r="AD71" s="67"/>
      <c r="AE71" s="74"/>
      <c r="AF71" s="67"/>
      <c r="AG71" s="74"/>
      <c r="AH71" s="67"/>
      <c r="AI71" s="74"/>
      <c r="AJ71" s="67"/>
      <c r="AK71" s="74"/>
      <c r="AL71" s="67"/>
      <c r="AM71" s="74"/>
      <c r="AN71" s="67"/>
      <c r="AO71" s="74"/>
      <c r="AP71" s="74"/>
      <c r="AQ71" s="74"/>
      <c r="AR71" s="67"/>
      <c r="AS71" s="74"/>
      <c r="AT71" s="74"/>
      <c r="AU71" s="74"/>
      <c r="AV71" s="67"/>
      <c r="AW71" s="74"/>
      <c r="AX71" s="74"/>
      <c r="AY71" s="74"/>
      <c r="AZ71" s="67"/>
      <c r="BA71" s="74"/>
      <c r="BB71" s="74"/>
      <c r="BC71" s="74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</row>
    <row r="72" spans="1:70" s="19" customFormat="1" ht="21" customHeight="1" x14ac:dyDescent="0.3">
      <c r="A72" s="76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80"/>
      <c r="S72" s="80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</row>
    <row r="73" spans="1:70" s="19" customFormat="1" ht="21" customHeight="1" x14ac:dyDescent="0.3">
      <c r="A73" s="76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80"/>
      <c r="S73" s="80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</row>
    <row r="74" spans="1:70" s="19" customFormat="1" ht="21" customHeight="1" x14ac:dyDescent="0.3">
      <c r="A74" s="76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80"/>
      <c r="S74" s="80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</row>
    <row r="75" spans="1:70" s="19" customFormat="1" ht="21" customHeight="1" x14ac:dyDescent="0.3">
      <c r="A75" s="76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80"/>
      <c r="S75" s="80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</row>
    <row r="76" spans="1:70" s="19" customFormat="1" ht="21" customHeight="1" x14ac:dyDescent="0.3">
      <c r="A76" s="76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80"/>
      <c r="S76" s="80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</row>
    <row r="77" spans="1:70" s="19" customFormat="1" ht="21" customHeight="1" x14ac:dyDescent="0.3">
      <c r="A77" s="76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80"/>
      <c r="S77" s="80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47"/>
      <c r="BM77" s="47"/>
      <c r="BN77" s="47"/>
      <c r="BO77" s="47"/>
      <c r="BP77" s="47"/>
      <c r="BQ77" s="47"/>
      <c r="BR77" s="47"/>
    </row>
    <row r="78" spans="1:70" s="19" customFormat="1" ht="21" customHeight="1" x14ac:dyDescent="0.3">
      <c r="A78" s="76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80"/>
      <c r="S78" s="80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</row>
    <row r="79" spans="1:70" s="50" customFormat="1" ht="21" customHeight="1" x14ac:dyDescent="0.4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91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</row>
    <row r="80" spans="1:70" s="19" customFormat="1" ht="21" customHeight="1" x14ac:dyDescent="0.4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</row>
    <row r="81" spans="1:66" s="19" customFormat="1" ht="21" customHeight="1" x14ac:dyDescent="0.3">
      <c r="A81" s="76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80"/>
      <c r="S81" s="80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</row>
    <row r="82" spans="1:66" s="19" customFormat="1" ht="21" customHeight="1" x14ac:dyDescent="0.3">
      <c r="A82" s="76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80"/>
      <c r="S82" s="80"/>
      <c r="T82" s="67"/>
      <c r="U82" s="67"/>
      <c r="V82" s="67"/>
      <c r="W82" s="67"/>
      <c r="X82" s="74"/>
      <c r="Y82" s="74"/>
      <c r="Z82" s="74"/>
      <c r="AA82" s="74"/>
      <c r="AB82" s="74"/>
      <c r="AC82" s="74"/>
      <c r="AD82" s="74"/>
      <c r="AE82" s="74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</row>
    <row r="83" spans="1:66" s="19" customFormat="1" ht="21" customHeight="1" x14ac:dyDescent="0.3">
      <c r="A83" s="76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80"/>
      <c r="S83" s="80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3"/>
      <c r="AI83" s="3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</row>
    <row r="84" spans="1:66" s="19" customFormat="1" ht="21" customHeight="1" x14ac:dyDescent="0.35">
      <c r="A84" s="76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</row>
    <row r="85" spans="1:66" s="19" customFormat="1" ht="21" customHeight="1" x14ac:dyDescent="0.35">
      <c r="A85" s="76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</row>
    <row r="86" spans="1:66" s="50" customFormat="1" ht="21" customHeight="1" x14ac:dyDescent="0.4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91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</row>
    <row r="87" spans="1:66" s="40" customFormat="1" ht="21" customHeight="1" x14ac:dyDescent="0.4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106"/>
      <c r="S87" s="45"/>
      <c r="T87" s="106"/>
      <c r="U87" s="45"/>
      <c r="V87" s="106"/>
      <c r="W87" s="45"/>
      <c r="X87" s="106"/>
      <c r="Y87" s="45"/>
      <c r="Z87" s="106"/>
      <c r="AA87" s="45"/>
      <c r="AB87" s="106"/>
      <c r="AC87" s="45"/>
      <c r="AD87" s="106"/>
      <c r="AE87" s="45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</row>
    <row r="88" spans="1:66" s="19" customFormat="1" ht="21" customHeight="1" x14ac:dyDescent="0.25">
      <c r="A88" s="6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5"/>
      <c r="Z88" s="65"/>
      <c r="AA88" s="45"/>
      <c r="AB88" s="45"/>
      <c r="AC88" s="45"/>
      <c r="AD88" s="45"/>
      <c r="AE88" s="45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</row>
    <row r="89" spans="1:66" s="19" customFormat="1" ht="21" customHeight="1" x14ac:dyDescent="0.25">
      <c r="A89" s="6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67"/>
      <c r="T89" s="67"/>
      <c r="U89" s="67"/>
      <c r="V89" s="67"/>
      <c r="W89" s="67"/>
      <c r="X89" s="67"/>
      <c r="Y89" s="65"/>
      <c r="Z89" s="65"/>
      <c r="AA89" s="45"/>
      <c r="AB89" s="45"/>
      <c r="AC89" s="45"/>
      <c r="AD89" s="45"/>
      <c r="AE89" s="45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</row>
    <row r="90" spans="1:66" s="19" customFormat="1" ht="21" customHeight="1" x14ac:dyDescent="0.25">
      <c r="A90" s="65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67"/>
      <c r="T90" s="67"/>
      <c r="U90" s="67"/>
      <c r="V90" s="67"/>
      <c r="W90" s="67"/>
      <c r="X90" s="67"/>
      <c r="Y90" s="65"/>
      <c r="Z90" s="65"/>
      <c r="AA90" s="45"/>
      <c r="AB90" s="45"/>
      <c r="AC90" s="45"/>
      <c r="AD90" s="45"/>
      <c r="AE90" s="45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</row>
    <row r="91" spans="1:66" s="20" customFormat="1" ht="21" customHeight="1" x14ac:dyDescent="0.35">
      <c r="A91" s="65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7"/>
      <c r="Q91" s="67"/>
      <c r="R91" s="67"/>
      <c r="S91" s="67"/>
      <c r="T91" s="67"/>
      <c r="U91" s="67"/>
      <c r="V91" s="67"/>
      <c r="W91" s="67"/>
      <c r="X91" s="67"/>
      <c r="Y91" s="65"/>
      <c r="Z91" s="65"/>
      <c r="AA91" s="45"/>
      <c r="AB91" s="45"/>
      <c r="AC91" s="45"/>
      <c r="AD91" s="45"/>
      <c r="AE91" s="45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</row>
    <row r="92" spans="1:66" s="20" customFormat="1" ht="15.75" customHeight="1" x14ac:dyDescent="0.25"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AB92" s="21"/>
      <c r="AC92" s="21"/>
      <c r="AD92" s="21"/>
      <c r="AE92" s="21"/>
    </row>
    <row r="93" spans="1:66" s="19" customFormat="1" ht="15.75" customHeight="1" x14ac:dyDescent="0.3">
      <c r="A93" s="20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22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20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</row>
    <row r="94" spans="1:66" s="19" customFormat="1" ht="18.75" customHeight="1" x14ac:dyDescent="0.25">
      <c r="A94" s="2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24"/>
      <c r="V94" s="45"/>
      <c r="W94" s="107"/>
      <c r="X94" s="107"/>
      <c r="Y94" s="107"/>
      <c r="Z94" s="107"/>
      <c r="AA94" s="107"/>
      <c r="AB94" s="107"/>
      <c r="AC94" s="107"/>
      <c r="AD94" s="107"/>
      <c r="AE94" s="107"/>
      <c r="AF94" s="45"/>
      <c r="AG94" s="45"/>
      <c r="AH94" s="45"/>
      <c r="AI94" s="45"/>
      <c r="AJ94" s="45"/>
      <c r="AK94" s="82"/>
      <c r="AL94" s="82"/>
      <c r="AM94" s="82"/>
      <c r="AN94" s="108"/>
      <c r="AO94" s="108"/>
      <c r="AP94" s="108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</row>
    <row r="95" spans="1:66" s="19" customFormat="1" ht="18" customHeight="1" x14ac:dyDescent="0.3">
      <c r="A95" s="26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24"/>
      <c r="V95" s="101"/>
      <c r="W95" s="109"/>
      <c r="X95" s="109"/>
      <c r="Y95" s="109"/>
      <c r="Z95" s="109"/>
      <c r="AA95" s="109"/>
      <c r="AB95" s="109"/>
      <c r="AC95" s="109"/>
      <c r="AD95" s="109"/>
      <c r="AE95" s="109"/>
      <c r="AF95" s="110"/>
      <c r="AG95" s="110"/>
      <c r="AH95" s="110"/>
      <c r="AI95" s="110"/>
      <c r="AJ95" s="110"/>
      <c r="AK95" s="111"/>
      <c r="AL95" s="111"/>
      <c r="AM95" s="111"/>
      <c r="AN95" s="46"/>
      <c r="AO95" s="46"/>
      <c r="AP95" s="46"/>
      <c r="AS95" s="100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54"/>
      <c r="BF95" s="54"/>
      <c r="BG95" s="54"/>
      <c r="BH95" s="54"/>
      <c r="BI95" s="54"/>
      <c r="BJ95" s="54"/>
      <c r="BK95" s="54"/>
      <c r="BL95" s="54"/>
      <c r="BM95" s="54"/>
    </row>
    <row r="96" spans="1:66" s="19" customFormat="1" ht="18" customHeight="1" x14ac:dyDescent="0.3">
      <c r="A96" s="26"/>
      <c r="S96" s="27"/>
      <c r="V96" s="102"/>
      <c r="W96" s="109"/>
      <c r="X96" s="109"/>
      <c r="Y96" s="109"/>
      <c r="Z96" s="109"/>
      <c r="AA96" s="109"/>
      <c r="AB96" s="109"/>
      <c r="AC96" s="109"/>
      <c r="AD96" s="109"/>
      <c r="AE96" s="109"/>
      <c r="AF96" s="110"/>
      <c r="AG96" s="110"/>
      <c r="AH96" s="110"/>
      <c r="AI96" s="110"/>
      <c r="AJ96" s="110"/>
      <c r="AK96" s="111"/>
      <c r="AL96" s="111"/>
      <c r="AM96" s="111"/>
      <c r="AN96" s="46"/>
      <c r="AO96" s="46"/>
      <c r="AP96" s="46"/>
      <c r="AS96" s="100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54"/>
      <c r="BF96" s="54"/>
      <c r="BG96" s="54"/>
      <c r="BH96" s="54"/>
      <c r="BI96" s="54"/>
      <c r="BJ96" s="54"/>
      <c r="BK96" s="54"/>
      <c r="BL96" s="54"/>
      <c r="BM96" s="54"/>
    </row>
    <row r="97" spans="1:66" s="19" customFormat="1" ht="15.75" customHeight="1" x14ac:dyDescent="0.25">
      <c r="A97" s="26"/>
      <c r="S97" s="27"/>
      <c r="AS97" s="100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112"/>
      <c r="BF97" s="112"/>
      <c r="BG97" s="112"/>
      <c r="BH97" s="112"/>
      <c r="BI97" s="112"/>
      <c r="BJ97" s="112"/>
      <c r="BK97" s="112"/>
      <c r="BL97" s="112"/>
      <c r="BM97" s="112"/>
    </row>
    <row r="98" spans="1:66" s="19" customFormat="1" ht="18" customHeight="1" x14ac:dyDescent="0.3">
      <c r="A98" s="26"/>
      <c r="B98" s="32"/>
      <c r="C98" s="52"/>
      <c r="D98" s="52"/>
      <c r="E98" s="52"/>
      <c r="F98" s="52"/>
      <c r="G98" s="52"/>
      <c r="H98" s="52"/>
      <c r="I98" s="52"/>
      <c r="J98" s="53"/>
      <c r="K98" s="53"/>
      <c r="L98" s="53"/>
      <c r="M98" s="53"/>
      <c r="N98" s="103"/>
      <c r="O98" s="32"/>
      <c r="P98" s="113"/>
      <c r="Q98" s="113"/>
      <c r="R98" s="113"/>
      <c r="S98" s="113"/>
      <c r="T98" s="104"/>
      <c r="U98" s="8"/>
      <c r="AS98" s="30"/>
      <c r="AT98" s="26"/>
      <c r="AU98" s="29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28"/>
      <c r="BL98" s="1"/>
      <c r="BM98" s="1"/>
      <c r="BN98" s="1"/>
    </row>
    <row r="99" spans="1:66" s="19" customFormat="1" ht="16.5" customHeight="1" x14ac:dyDescent="0.3">
      <c r="A99" s="26"/>
      <c r="B99" s="32"/>
      <c r="C99" s="52"/>
      <c r="D99" s="52"/>
      <c r="E99" s="52"/>
      <c r="F99" s="53"/>
      <c r="G99" s="53"/>
      <c r="H99" s="53"/>
      <c r="I99" s="53"/>
      <c r="J99" s="53"/>
      <c r="K99" s="53"/>
      <c r="L99" s="54"/>
      <c r="M99" s="53"/>
      <c r="N99" s="55"/>
      <c r="O99" s="56"/>
      <c r="P99" s="8"/>
      <c r="Q99" s="8"/>
      <c r="R99" s="8"/>
      <c r="S99" s="57"/>
      <c r="T99" s="41"/>
      <c r="U99" s="8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</row>
    <row r="100" spans="1:66" s="19" customFormat="1" ht="15" customHeight="1" x14ac:dyDescent="0.3">
      <c r="A100" s="26"/>
      <c r="B100" s="58"/>
      <c r="C100" s="8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5"/>
      <c r="O100" s="8"/>
      <c r="P100" s="8"/>
      <c r="Q100" s="8"/>
      <c r="R100" s="8"/>
      <c r="S100" s="57"/>
      <c r="T100" s="49"/>
      <c r="U100" s="27"/>
      <c r="V100" s="27"/>
      <c r="W100" s="23"/>
      <c r="X100" s="23"/>
      <c r="Y100" s="34"/>
      <c r="Z100" s="28"/>
      <c r="AA100" s="28"/>
      <c r="AB100" s="28"/>
      <c r="AC100" s="28"/>
      <c r="AD100" s="28"/>
      <c r="AE100" s="28"/>
      <c r="AF100" s="28"/>
      <c r="AG100" s="28"/>
      <c r="AH100" s="28"/>
      <c r="AI100" s="36"/>
      <c r="AJ100" s="37"/>
      <c r="AK100" s="37"/>
      <c r="AL100" s="37"/>
      <c r="AM100" s="37"/>
      <c r="AN100" s="38"/>
      <c r="AO100" s="39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</row>
    <row r="101" spans="1:66" s="19" customFormat="1" ht="16.5" customHeight="1" x14ac:dyDescent="0.3">
      <c r="A101" s="26"/>
      <c r="B101" s="32"/>
      <c r="C101" s="52"/>
      <c r="D101" s="52"/>
      <c r="E101" s="52"/>
      <c r="F101" s="52"/>
      <c r="G101" s="52"/>
      <c r="H101" s="52"/>
      <c r="I101" s="52"/>
      <c r="J101" s="53"/>
      <c r="K101" s="53"/>
      <c r="L101" s="53"/>
      <c r="M101" s="53"/>
      <c r="N101" s="103"/>
      <c r="O101" s="32"/>
      <c r="P101" s="113"/>
      <c r="Q101" s="113"/>
      <c r="R101" s="113"/>
      <c r="S101" s="113"/>
      <c r="T101"/>
      <c r="U101" s="27"/>
      <c r="V101" s="27"/>
      <c r="W101" s="23"/>
      <c r="X101" s="23"/>
      <c r="Y101" s="34"/>
      <c r="Z101" s="28"/>
      <c r="AA101" s="28"/>
      <c r="AB101" s="28"/>
      <c r="AC101" s="28"/>
      <c r="AD101" s="28"/>
      <c r="AE101" s="28"/>
      <c r="AF101" s="28"/>
      <c r="AG101" s="28"/>
      <c r="AH101" s="28"/>
      <c r="AI101" s="36"/>
      <c r="AJ101" s="37"/>
      <c r="AK101" s="37"/>
      <c r="AL101" s="37"/>
      <c r="AM101" s="37"/>
      <c r="AN101" s="38"/>
      <c r="AO101" s="39"/>
      <c r="AQ101" s="8"/>
      <c r="AR101" s="8"/>
      <c r="AS101" s="58"/>
      <c r="AT101" s="58"/>
      <c r="AU101" s="58"/>
      <c r="AV101" s="58"/>
      <c r="AW101" s="58"/>
      <c r="AX101" s="58"/>
      <c r="AY101" s="61"/>
      <c r="AZ101" s="61"/>
      <c r="BA101" s="62"/>
      <c r="BB101" s="62"/>
      <c r="BC101" s="63"/>
      <c r="BD101" s="99"/>
      <c r="BE101" s="113"/>
      <c r="BF101" s="113"/>
      <c r="BG101" s="113"/>
      <c r="BH101" s="113"/>
      <c r="BI101" s="113"/>
      <c r="BJ101" s="113"/>
      <c r="BK101" s="113"/>
      <c r="BL101" s="113"/>
      <c r="BM101" s="8"/>
      <c r="BN101" s="8"/>
    </row>
    <row r="102" spans="1:66" s="19" customFormat="1" ht="16.5" customHeight="1" x14ac:dyDescent="0.3">
      <c r="A102" s="26"/>
      <c r="B102" s="32"/>
      <c r="C102" s="52"/>
      <c r="D102" s="52"/>
      <c r="E102" s="52"/>
      <c r="F102" s="53"/>
      <c r="G102" s="53"/>
      <c r="H102" s="53"/>
      <c r="I102" s="53"/>
      <c r="J102" s="53"/>
      <c r="K102" s="53"/>
      <c r="L102" s="54"/>
      <c r="M102" s="53"/>
      <c r="N102" s="55"/>
      <c r="O102" s="56"/>
      <c r="P102" s="8"/>
      <c r="Q102" s="8"/>
      <c r="R102" s="8"/>
      <c r="S102" s="8"/>
      <c r="T102" s="49"/>
      <c r="U102" s="27"/>
      <c r="V102" s="27"/>
      <c r="W102" s="23"/>
      <c r="X102" s="23"/>
      <c r="Y102" s="34"/>
      <c r="Z102" s="28"/>
      <c r="AA102" s="28"/>
      <c r="AB102" s="28"/>
      <c r="AC102" s="28"/>
      <c r="AD102" s="28"/>
      <c r="AE102" s="28"/>
      <c r="AF102" s="28"/>
      <c r="AG102" s="28"/>
      <c r="AH102" s="28"/>
      <c r="AI102" s="36"/>
      <c r="AJ102" s="37"/>
      <c r="AK102" s="37"/>
      <c r="AL102" s="37"/>
      <c r="AM102" s="37"/>
      <c r="AN102" s="38"/>
      <c r="AO102" s="39"/>
      <c r="AQ102" s="8"/>
      <c r="AR102" s="8"/>
      <c r="AS102" s="58"/>
      <c r="AT102" s="58"/>
      <c r="AU102" s="58"/>
      <c r="AV102" s="58"/>
      <c r="AW102" s="58"/>
      <c r="AX102" s="58"/>
      <c r="AY102" s="8"/>
      <c r="AZ102" s="8"/>
      <c r="BA102" s="54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41"/>
      <c r="BM102" s="8"/>
      <c r="BN102" s="8"/>
    </row>
    <row r="103" spans="1:66" s="19" customFormat="1" ht="15" customHeight="1" x14ac:dyDescent="0.3">
      <c r="A103" s="26"/>
      <c r="B103" s="58"/>
      <c r="C103" s="8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5"/>
      <c r="O103" s="8"/>
      <c r="P103" s="8"/>
      <c r="Q103" s="8"/>
      <c r="R103" s="8"/>
      <c r="S103" s="8"/>
      <c r="T103" s="49"/>
      <c r="U103" s="27"/>
      <c r="V103" s="27"/>
      <c r="W103" s="23"/>
      <c r="X103" s="23"/>
      <c r="Y103" s="34"/>
      <c r="Z103" s="28"/>
      <c r="AA103" s="28"/>
      <c r="AB103" s="28"/>
      <c r="AC103" s="28"/>
      <c r="AD103" s="28"/>
      <c r="AE103" s="28"/>
      <c r="AF103" s="28"/>
      <c r="AG103" s="28"/>
      <c r="AH103" s="28"/>
      <c r="AI103" s="36"/>
      <c r="AJ103" s="37"/>
      <c r="AK103" s="37"/>
      <c r="AL103" s="37"/>
      <c r="AM103" s="37"/>
      <c r="AN103" s="38"/>
      <c r="AO103" s="39"/>
      <c r="AQ103" s="8"/>
      <c r="AR103" s="8"/>
      <c r="AS103" s="58"/>
      <c r="AT103" s="58"/>
      <c r="AU103" s="58"/>
      <c r="AV103" s="58"/>
      <c r="AW103" s="58"/>
      <c r="AX103" s="58"/>
      <c r="AY103" s="61"/>
      <c r="AZ103" s="61"/>
      <c r="BA103" s="62"/>
      <c r="BB103" s="62"/>
      <c r="BC103" s="63"/>
      <c r="BD103" s="62"/>
      <c r="BE103" s="62"/>
      <c r="BF103" s="63"/>
      <c r="BG103" s="63"/>
      <c r="BH103" s="63"/>
      <c r="BI103" s="63"/>
      <c r="BJ103" s="63"/>
      <c r="BK103" s="8"/>
      <c r="BL103" s="41"/>
      <c r="BM103" s="8"/>
      <c r="BN103" s="8"/>
    </row>
    <row r="104" spans="1:66" s="19" customFormat="1" ht="16.5" customHeight="1" x14ac:dyDescent="0.3">
      <c r="A104" s="26"/>
      <c r="B104" s="32"/>
      <c r="C104" s="52"/>
      <c r="D104" s="52"/>
      <c r="E104" s="52"/>
      <c r="F104" s="52"/>
      <c r="G104" s="52"/>
      <c r="H104" s="52"/>
      <c r="I104" s="52"/>
      <c r="J104" s="53"/>
      <c r="K104" s="53"/>
      <c r="L104" s="53"/>
      <c r="M104" s="53"/>
      <c r="N104" s="103"/>
      <c r="O104" s="32"/>
      <c r="P104" s="32"/>
      <c r="Q104" s="32"/>
      <c r="R104" s="103"/>
      <c r="S104" s="103"/>
      <c r="T104" s="105"/>
      <c r="U104" s="27"/>
      <c r="V104" s="27"/>
      <c r="W104" s="23"/>
      <c r="X104" s="23"/>
      <c r="Y104" s="34"/>
      <c r="Z104" s="28"/>
      <c r="AA104" s="28"/>
      <c r="AB104" s="28"/>
      <c r="AC104" s="28"/>
      <c r="AD104" s="28"/>
      <c r="AE104" s="28"/>
      <c r="AF104" s="28"/>
      <c r="AG104" s="28"/>
      <c r="AH104" s="28"/>
      <c r="AI104" s="36"/>
      <c r="AJ104" s="37"/>
      <c r="AK104" s="37"/>
      <c r="AL104" s="37"/>
      <c r="AM104" s="37"/>
      <c r="AN104" s="38"/>
      <c r="AO104" s="39"/>
      <c r="AQ104" s="8"/>
      <c r="AR104" s="8"/>
      <c r="AS104" s="32"/>
      <c r="AT104" s="52"/>
      <c r="AU104" s="52"/>
      <c r="AV104" s="52"/>
      <c r="AW104" s="52"/>
      <c r="AX104" s="52"/>
      <c r="AY104" s="8"/>
      <c r="AZ104" s="8"/>
      <c r="BA104" s="8"/>
      <c r="BB104" s="8"/>
      <c r="BC104" s="63"/>
      <c r="BD104" s="55"/>
      <c r="BE104" s="114"/>
      <c r="BF104" s="114"/>
      <c r="BG104" s="114"/>
      <c r="BH104" s="114"/>
      <c r="BI104" s="114"/>
      <c r="BJ104" s="114"/>
      <c r="BK104" s="114"/>
      <c r="BL104" s="114"/>
      <c r="BM104" s="8"/>
      <c r="BN104" s="8"/>
    </row>
    <row r="105" spans="1:66" s="19" customFormat="1" ht="15.75" customHeight="1" x14ac:dyDescent="0.3">
      <c r="A105" s="26"/>
      <c r="B105" s="59"/>
      <c r="C105" s="58"/>
      <c r="D105" s="53"/>
      <c r="E105" s="53"/>
      <c r="F105" s="53"/>
      <c r="G105" s="53"/>
      <c r="H105" s="53"/>
      <c r="I105" s="53"/>
      <c r="J105" s="53"/>
      <c r="K105" s="53"/>
      <c r="L105" s="54"/>
      <c r="M105" s="53"/>
      <c r="N105" s="56"/>
      <c r="O105" s="56"/>
      <c r="P105" s="8"/>
      <c r="Q105" s="8"/>
      <c r="R105" s="8"/>
      <c r="S105" s="8"/>
      <c r="T105" s="27"/>
      <c r="U105" s="27"/>
      <c r="V105" s="27"/>
      <c r="W105" s="23"/>
      <c r="X105" s="23"/>
      <c r="Y105" s="34"/>
      <c r="Z105" s="34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30"/>
      <c r="AM105" s="26"/>
      <c r="AN105" s="26"/>
      <c r="AO105" s="30"/>
      <c r="AQ105" s="8"/>
      <c r="AR105" s="8"/>
      <c r="AS105" s="8"/>
      <c r="AT105" s="64"/>
      <c r="AU105" s="8"/>
      <c r="AV105" s="8"/>
      <c r="AW105" s="54"/>
      <c r="AX105" s="8"/>
      <c r="AY105" s="8"/>
      <c r="AZ105" s="8"/>
      <c r="BA105" s="54"/>
      <c r="BB105" s="54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</row>
    <row r="106" spans="1:66" ht="17.399999999999999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54"/>
      <c r="R106" s="54"/>
      <c r="S106" s="8"/>
      <c r="AQ106" s="8"/>
      <c r="AR106" s="8"/>
      <c r="AS106" s="8"/>
      <c r="AT106" s="8"/>
      <c r="AU106" s="8"/>
      <c r="AV106" s="8"/>
      <c r="AW106" s="32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</row>
    <row r="107" spans="1:66" ht="21" x14ac:dyDescent="0.4">
      <c r="B107" s="69"/>
      <c r="C107" s="70"/>
      <c r="D107" s="70"/>
      <c r="E107" s="70"/>
      <c r="F107" s="69"/>
      <c r="G107" s="69"/>
      <c r="H107" s="8"/>
      <c r="I107" s="8"/>
      <c r="J107" s="8"/>
      <c r="K107" s="8"/>
      <c r="L107" s="8"/>
      <c r="M107" s="8"/>
      <c r="N107" s="8"/>
      <c r="O107" s="60"/>
      <c r="P107" s="60"/>
      <c r="Q107" s="8"/>
      <c r="R107" s="8"/>
      <c r="S107" s="8"/>
      <c r="AB107" s="1"/>
      <c r="AC107" s="1"/>
      <c r="AD107" s="1"/>
      <c r="AP107" s="32"/>
      <c r="AW107" s="20"/>
      <c r="AX107" s="20"/>
      <c r="AY107" s="20"/>
      <c r="AZ107" s="20"/>
      <c r="BA107" s="20"/>
      <c r="BB107" s="20"/>
      <c r="BC107" s="20"/>
      <c r="BD107" s="20"/>
      <c r="BE107" s="20"/>
      <c r="BF107" s="4"/>
      <c r="BG107" s="4"/>
      <c r="BH107" s="4"/>
      <c r="BI107" s="4"/>
      <c r="BJ107" s="4"/>
      <c r="BK107" s="20"/>
      <c r="BL107" s="20"/>
      <c r="BM107" s="20"/>
      <c r="BN107" s="20"/>
    </row>
    <row r="108" spans="1:66" ht="17.399999999999999" x14ac:dyDescent="0.3">
      <c r="B108" s="32"/>
      <c r="C108" s="32"/>
      <c r="D108" s="32"/>
      <c r="E108" s="32"/>
      <c r="F108" s="32"/>
      <c r="G108" s="32"/>
      <c r="H108" s="32"/>
      <c r="I108" s="32"/>
      <c r="J108" s="8"/>
      <c r="K108" s="8"/>
      <c r="L108" s="8"/>
      <c r="M108" s="9"/>
      <c r="N108" s="9"/>
      <c r="O108" s="8"/>
      <c r="P108" s="8"/>
      <c r="Q108" s="8"/>
      <c r="R108" s="8"/>
      <c r="S108" s="8"/>
      <c r="AB108" s="1"/>
      <c r="AC108" s="1"/>
      <c r="AD108" s="1"/>
      <c r="AW108" s="8"/>
      <c r="AZ108" s="8"/>
      <c r="BC108" s="35"/>
      <c r="BF108" s="35"/>
      <c r="BG108" s="35"/>
      <c r="BH108" s="35"/>
      <c r="BI108" s="35"/>
      <c r="BJ108" s="35"/>
      <c r="BK108" s="35"/>
      <c r="BL108" s="35"/>
      <c r="BN108" s="35"/>
    </row>
    <row r="109" spans="1:66" ht="17.399999999999999" x14ac:dyDescent="0.3">
      <c r="B109" s="32"/>
      <c r="C109" s="32"/>
      <c r="D109" s="32"/>
      <c r="E109" s="32"/>
      <c r="F109" s="32"/>
      <c r="G109" s="32"/>
      <c r="H109" s="32"/>
      <c r="I109" s="32"/>
      <c r="J109" s="8"/>
      <c r="K109" s="8"/>
      <c r="L109" s="8"/>
      <c r="M109" s="32"/>
      <c r="N109" s="32"/>
      <c r="O109" s="8"/>
      <c r="P109" s="8"/>
      <c r="Q109" s="54"/>
      <c r="R109" s="54"/>
      <c r="S109" s="8"/>
    </row>
    <row r="110" spans="1:66" ht="17.399999999999999" x14ac:dyDescent="0.3">
      <c r="B110" s="53"/>
      <c r="C110" s="53"/>
      <c r="D110" s="53"/>
      <c r="E110" s="103"/>
      <c r="F110" s="8"/>
      <c r="G110" s="8"/>
      <c r="H110" s="8"/>
      <c r="I110" s="63"/>
      <c r="J110" s="63"/>
      <c r="K110" s="104"/>
      <c r="L110" s="8"/>
      <c r="M110" s="8"/>
      <c r="N110" s="8"/>
      <c r="O110" s="60"/>
      <c r="P110" s="60"/>
      <c r="Q110" s="8"/>
      <c r="R110" s="8"/>
      <c r="S110" s="8"/>
      <c r="AW110" s="32"/>
      <c r="AY110" s="6"/>
    </row>
    <row r="111" spans="1:66" ht="17.399999999999999" x14ac:dyDescent="0.3">
      <c r="B111" s="53"/>
      <c r="C111" s="54"/>
      <c r="D111" s="53"/>
      <c r="E111" s="56"/>
      <c r="F111" s="56"/>
      <c r="G111" s="8"/>
      <c r="H111" s="8"/>
      <c r="I111" s="8"/>
      <c r="J111" s="8"/>
      <c r="K111" s="57"/>
      <c r="L111" s="8"/>
      <c r="M111" s="9"/>
      <c r="N111" s="9"/>
      <c r="O111" s="60"/>
      <c r="P111" s="60"/>
      <c r="Q111" s="8"/>
      <c r="R111" s="8"/>
      <c r="S111" s="8"/>
      <c r="AY111" s="6"/>
      <c r="BF111" s="6"/>
      <c r="BG111" s="6"/>
      <c r="BH111" s="6"/>
      <c r="BI111" s="6"/>
      <c r="BJ111" s="6"/>
    </row>
    <row r="112" spans="1:66" ht="17.399999999999999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9"/>
      <c r="N112" s="9"/>
      <c r="O112" s="60"/>
      <c r="P112" s="60"/>
      <c r="Q112" s="8"/>
      <c r="R112" s="8"/>
      <c r="S112" s="8"/>
    </row>
    <row r="114" spans="50:51" x14ac:dyDescent="0.25">
      <c r="AX114" s="6"/>
      <c r="AY114" s="6"/>
    </row>
  </sheetData>
  <mergeCells count="121">
    <mergeCell ref="AU10:AZ10"/>
    <mergeCell ref="AX17:BA17"/>
    <mergeCell ref="F25:K25"/>
    <mergeCell ref="F28:M28"/>
    <mergeCell ref="F26:K26"/>
    <mergeCell ref="R26:Y26"/>
    <mergeCell ref="AC10:AN10"/>
    <mergeCell ref="J6:AR6"/>
    <mergeCell ref="J7:AR7"/>
    <mergeCell ref="P8:X8"/>
    <mergeCell ref="P9:X9"/>
    <mergeCell ref="AC8:AD8"/>
    <mergeCell ref="AE8:AP8"/>
    <mergeCell ref="AD9:AJ9"/>
    <mergeCell ref="BC17:BD17"/>
    <mergeCell ref="AN38:AR39"/>
    <mergeCell ref="AS35:AW35"/>
    <mergeCell ref="AN35:AR35"/>
    <mergeCell ref="AX36:AZ37"/>
    <mergeCell ref="AX38:AZ39"/>
    <mergeCell ref="AS17:AW17"/>
    <mergeCell ref="BI17:BJ17"/>
    <mergeCell ref="BC16:BJ16"/>
    <mergeCell ref="BG17:BH17"/>
    <mergeCell ref="AJ17:AN17"/>
    <mergeCell ref="AO17:AR17"/>
    <mergeCell ref="BE17:BF17"/>
    <mergeCell ref="AF35:AH36"/>
    <mergeCell ref="AB38:AE38"/>
    <mergeCell ref="AF38:AH38"/>
    <mergeCell ref="AB37:AE37"/>
    <mergeCell ref="AB39:AE39"/>
    <mergeCell ref="AI38:AK38"/>
    <mergeCell ref="BL18:BM18"/>
    <mergeCell ref="AX35:AZ35"/>
    <mergeCell ref="AS38:AW39"/>
    <mergeCell ref="AN36:AR37"/>
    <mergeCell ref="AS36:AW37"/>
    <mergeCell ref="AI39:AK39"/>
    <mergeCell ref="AI35:AK36"/>
    <mergeCell ref="AF37:AH37"/>
    <mergeCell ref="AI37:AK37"/>
    <mergeCell ref="C39:F39"/>
    <mergeCell ref="A39:B39"/>
    <mergeCell ref="A38:B38"/>
    <mergeCell ref="C35:F36"/>
    <mergeCell ref="T35:V36"/>
    <mergeCell ref="M35:O36"/>
    <mergeCell ref="A3:BA3"/>
    <mergeCell ref="A4:BA4"/>
    <mergeCell ref="A5:BA5"/>
    <mergeCell ref="AB17:AE17"/>
    <mergeCell ref="AF17:AI17"/>
    <mergeCell ref="F10:L10"/>
    <mergeCell ref="A15:AW15"/>
    <mergeCell ref="A17:A18"/>
    <mergeCell ref="Y10:AB10"/>
    <mergeCell ref="Y11:AB11"/>
    <mergeCell ref="AC11:AN11"/>
    <mergeCell ref="B17:E17"/>
    <mergeCell ref="F17:I17"/>
    <mergeCell ref="AF39:AH39"/>
    <mergeCell ref="AC32:AG32"/>
    <mergeCell ref="X17:AA17"/>
    <mergeCell ref="W35:Y36"/>
    <mergeCell ref="AB35:AE36"/>
    <mergeCell ref="A37:B37"/>
    <mergeCell ref="C37:F37"/>
    <mergeCell ref="G37:I37"/>
    <mergeCell ref="J37:L37"/>
    <mergeCell ref="M37:O37"/>
    <mergeCell ref="C38:F38"/>
    <mergeCell ref="G38:I38"/>
    <mergeCell ref="P37:S37"/>
    <mergeCell ref="G35:I36"/>
    <mergeCell ref="A35:B36"/>
    <mergeCell ref="AS1:AZ1"/>
    <mergeCell ref="A40:B40"/>
    <mergeCell ref="W39:Y39"/>
    <mergeCell ref="T37:V37"/>
    <mergeCell ref="W37:Y37"/>
    <mergeCell ref="J40:L40"/>
    <mergeCell ref="G40:I40"/>
    <mergeCell ref="J39:L39"/>
    <mergeCell ref="J38:L38"/>
    <mergeCell ref="G39:I39"/>
    <mergeCell ref="W38:Y38"/>
    <mergeCell ref="M38:O38"/>
    <mergeCell ref="T40:V40"/>
    <mergeCell ref="P38:S38"/>
    <mergeCell ref="T38:V38"/>
    <mergeCell ref="P39:S39"/>
    <mergeCell ref="T39:V39"/>
    <mergeCell ref="M39:O39"/>
    <mergeCell ref="U13:V13"/>
    <mergeCell ref="P35:S36"/>
    <mergeCell ref="S17:W17"/>
    <mergeCell ref="J17:N17"/>
    <mergeCell ref="J35:L36"/>
    <mergeCell ref="O17:R17"/>
    <mergeCell ref="AN40:AR40"/>
    <mergeCell ref="AS40:AW40"/>
    <mergeCell ref="AX40:AZ40"/>
    <mergeCell ref="AN41:AR42"/>
    <mergeCell ref="AS41:AW42"/>
    <mergeCell ref="AX41:AZ42"/>
    <mergeCell ref="AB40:AE40"/>
    <mergeCell ref="AF40:AH40"/>
    <mergeCell ref="AI40:AK40"/>
    <mergeCell ref="A41:B41"/>
    <mergeCell ref="P40:S40"/>
    <mergeCell ref="P41:S41"/>
    <mergeCell ref="M40:O40"/>
    <mergeCell ref="M41:O41"/>
    <mergeCell ref="C41:F41"/>
    <mergeCell ref="J41:L41"/>
    <mergeCell ref="G41:I41"/>
    <mergeCell ref="W41:Y41"/>
    <mergeCell ref="T41:V41"/>
    <mergeCell ref="W40:Y40"/>
    <mergeCell ref="C40:F40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33"/>
  <sheetViews>
    <sheetView showZeros="0" tabSelected="1" view="pageBreakPreview" zoomScale="37" zoomScaleNormal="50" zoomScaleSheetLayoutView="37" workbookViewId="0">
      <pane ySplit="11" topLeftCell="A96" activePane="bottomLeft" state="frozen"/>
      <selection activeCell="B60" sqref="B60"/>
      <selection pane="bottomLeft" activeCell="B111" sqref="B111"/>
    </sheetView>
  </sheetViews>
  <sheetFormatPr defaultColWidth="5.88671875" defaultRowHeight="27.75" customHeight="1" x14ac:dyDescent="0.5"/>
  <cols>
    <col min="1" max="1" width="17.109375" style="115" customWidth="1"/>
    <col min="2" max="2" width="87.5546875" style="115" customWidth="1"/>
    <col min="3" max="4" width="10.88671875" style="115" customWidth="1"/>
    <col min="5" max="5" width="11.88671875" style="115" customWidth="1"/>
    <col min="6" max="6" width="12.109375" style="115" bestFit="1" customWidth="1"/>
    <col min="7" max="7" width="14.5546875" style="115" bestFit="1" customWidth="1"/>
    <col min="8" max="8" width="12.5546875" style="115" customWidth="1"/>
    <col min="9" max="9" width="13.88671875" style="115" bestFit="1" customWidth="1"/>
    <col min="10" max="10" width="11.88671875" style="115" customWidth="1"/>
    <col min="11" max="11" width="13.88671875" style="115" bestFit="1" customWidth="1"/>
    <col min="12" max="12" width="14.5546875" style="115" bestFit="1" customWidth="1"/>
    <col min="13" max="18" width="11.33203125" style="115" bestFit="1" customWidth="1"/>
    <col min="19" max="27" width="9.109375" style="115" customWidth="1"/>
    <col min="28" max="28" width="11.5546875" style="115" bestFit="1" customWidth="1"/>
    <col min="29" max="29" width="13.44140625" style="115" customWidth="1"/>
    <col min="30" max="30" width="22.6640625" style="176" bestFit="1" customWidth="1"/>
    <col min="31" max="16384" width="5.88671875" style="115"/>
  </cols>
  <sheetData>
    <row r="1" spans="1:30" ht="28.2" x14ac:dyDescent="0.5">
      <c r="A1" s="378">
        <f>'Основні дані'!A25</f>
        <v>0</v>
      </c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800" t="str">
        <f>'Основні дані'!B1</f>
        <v>ХТ-224з</v>
      </c>
      <c r="V1" s="800"/>
      <c r="W1" s="800"/>
      <c r="X1" s="800"/>
      <c r="Y1" s="800"/>
      <c r="Z1" s="800"/>
      <c r="AA1" s="800"/>
      <c r="AB1" s="800"/>
      <c r="AC1" s="800"/>
      <c r="AD1" s="173"/>
    </row>
    <row r="2" spans="1:30" ht="27.75" customHeight="1" x14ac:dyDescent="0.6">
      <c r="A2" s="806" t="s">
        <v>465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173"/>
    </row>
    <row r="3" spans="1:30" s="140" customFormat="1" ht="27.75" customHeight="1" thickBot="1" x14ac:dyDescent="0.45">
      <c r="A3" s="166"/>
      <c r="B3" s="167"/>
      <c r="C3" s="167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0" ht="54" customHeight="1" thickBot="1" x14ac:dyDescent="0.55000000000000004">
      <c r="A4" s="827" t="s">
        <v>466</v>
      </c>
      <c r="B4" s="830" t="s">
        <v>467</v>
      </c>
      <c r="C4" s="810" t="s">
        <v>468</v>
      </c>
      <c r="D4" s="811"/>
      <c r="E4" s="812"/>
      <c r="F4" s="807" t="s">
        <v>469</v>
      </c>
      <c r="G4" s="801" t="s">
        <v>470</v>
      </c>
      <c r="H4" s="802"/>
      <c r="I4" s="802"/>
      <c r="J4" s="802"/>
      <c r="K4" s="802"/>
      <c r="L4" s="803"/>
      <c r="M4" s="810" t="s">
        <v>471</v>
      </c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2"/>
      <c r="AC4" s="807" t="s">
        <v>2</v>
      </c>
      <c r="AD4" s="173"/>
    </row>
    <row r="5" spans="1:30" ht="33.75" customHeight="1" thickBot="1" x14ac:dyDescent="0.55000000000000004">
      <c r="A5" s="828"/>
      <c r="B5" s="831"/>
      <c r="C5" s="807" t="s">
        <v>472</v>
      </c>
      <c r="D5" s="807" t="s">
        <v>473</v>
      </c>
      <c r="E5" s="807" t="s">
        <v>474</v>
      </c>
      <c r="F5" s="808"/>
      <c r="G5" s="807" t="s">
        <v>475</v>
      </c>
      <c r="H5" s="801" t="s">
        <v>476</v>
      </c>
      <c r="I5" s="802"/>
      <c r="J5" s="802"/>
      <c r="K5" s="803"/>
      <c r="L5" s="807" t="s">
        <v>441</v>
      </c>
      <c r="M5" s="801" t="s">
        <v>477</v>
      </c>
      <c r="N5" s="802"/>
      <c r="O5" s="802"/>
      <c r="P5" s="803"/>
      <c r="Q5" s="801" t="s">
        <v>478</v>
      </c>
      <c r="R5" s="802"/>
      <c r="S5" s="802"/>
      <c r="T5" s="803"/>
      <c r="U5" s="801" t="s">
        <v>479</v>
      </c>
      <c r="V5" s="802"/>
      <c r="W5" s="802"/>
      <c r="X5" s="803"/>
      <c r="Y5" s="801" t="s">
        <v>480</v>
      </c>
      <c r="Z5" s="802"/>
      <c r="AA5" s="802"/>
      <c r="AB5" s="803"/>
      <c r="AC5" s="808"/>
      <c r="AD5" s="173"/>
    </row>
    <row r="6" spans="1:30" ht="31.5" customHeight="1" thickBot="1" x14ac:dyDescent="0.55000000000000004">
      <c r="A6" s="828"/>
      <c r="B6" s="831"/>
      <c r="C6" s="808"/>
      <c r="D6" s="808"/>
      <c r="E6" s="808"/>
      <c r="F6" s="808"/>
      <c r="G6" s="808"/>
      <c r="H6" s="807" t="s">
        <v>440</v>
      </c>
      <c r="I6" s="839" t="s">
        <v>481</v>
      </c>
      <c r="J6" s="840"/>
      <c r="K6" s="841"/>
      <c r="L6" s="808"/>
      <c r="M6" s="816" t="s">
        <v>482</v>
      </c>
      <c r="N6" s="817"/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7"/>
      <c r="Z6" s="817"/>
      <c r="AA6" s="817"/>
      <c r="AB6" s="818"/>
      <c r="AC6" s="808"/>
      <c r="AD6" s="173"/>
    </row>
    <row r="7" spans="1:30" ht="31.5" customHeight="1" thickBot="1" x14ac:dyDescent="0.55000000000000004">
      <c r="A7" s="828"/>
      <c r="B7" s="831"/>
      <c r="C7" s="808"/>
      <c r="D7" s="808"/>
      <c r="E7" s="808"/>
      <c r="F7" s="808"/>
      <c r="G7" s="808"/>
      <c r="H7" s="808"/>
      <c r="I7" s="842"/>
      <c r="J7" s="843"/>
      <c r="K7" s="844"/>
      <c r="L7" s="808"/>
      <c r="M7" s="804">
        <v>1</v>
      </c>
      <c r="N7" s="805"/>
      <c r="O7" s="804">
        <v>2</v>
      </c>
      <c r="P7" s="805"/>
      <c r="Q7" s="804">
        <v>3</v>
      </c>
      <c r="R7" s="805"/>
      <c r="S7" s="804">
        <v>4</v>
      </c>
      <c r="T7" s="805"/>
      <c r="U7" s="804">
        <v>5</v>
      </c>
      <c r="V7" s="805"/>
      <c r="W7" s="804">
        <v>6</v>
      </c>
      <c r="X7" s="805"/>
      <c r="Y7" s="804">
        <v>7</v>
      </c>
      <c r="Z7" s="805"/>
      <c r="AA7" s="804">
        <v>8</v>
      </c>
      <c r="AB7" s="805"/>
      <c r="AC7" s="808"/>
      <c r="AD7" s="173"/>
    </row>
    <row r="8" spans="1:30" ht="30" customHeight="1" thickBot="1" x14ac:dyDescent="0.55000000000000004">
      <c r="A8" s="828"/>
      <c r="B8" s="831"/>
      <c r="C8" s="808"/>
      <c r="D8" s="808"/>
      <c r="E8" s="808"/>
      <c r="F8" s="808"/>
      <c r="G8" s="808"/>
      <c r="H8" s="808"/>
      <c r="I8" s="807" t="s">
        <v>483</v>
      </c>
      <c r="J8" s="813" t="s">
        <v>484</v>
      </c>
      <c r="K8" s="807" t="s">
        <v>485</v>
      </c>
      <c r="L8" s="808"/>
      <c r="M8" s="801" t="s">
        <v>486</v>
      </c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3"/>
      <c r="AC8" s="808"/>
      <c r="AD8" s="173"/>
    </row>
    <row r="9" spans="1:30" ht="33" customHeight="1" thickBot="1" x14ac:dyDescent="0.55000000000000004">
      <c r="A9" s="828"/>
      <c r="B9" s="831"/>
      <c r="C9" s="808"/>
      <c r="D9" s="808"/>
      <c r="E9" s="808"/>
      <c r="F9" s="808"/>
      <c r="G9" s="808"/>
      <c r="H9" s="808"/>
      <c r="I9" s="808"/>
      <c r="J9" s="814"/>
      <c r="K9" s="808"/>
      <c r="L9" s="808"/>
      <c r="M9" s="804">
        <v>20</v>
      </c>
      <c r="N9" s="805"/>
      <c r="O9" s="804">
        <v>20</v>
      </c>
      <c r="P9" s="805"/>
      <c r="Q9" s="804">
        <v>20</v>
      </c>
      <c r="R9" s="805"/>
      <c r="S9" s="804">
        <v>20</v>
      </c>
      <c r="T9" s="805"/>
      <c r="U9" s="804">
        <v>20</v>
      </c>
      <c r="V9" s="805"/>
      <c r="W9" s="804">
        <v>20</v>
      </c>
      <c r="X9" s="805"/>
      <c r="Y9" s="804">
        <v>20</v>
      </c>
      <c r="Z9" s="805"/>
      <c r="AA9" s="804">
        <v>20</v>
      </c>
      <c r="AB9" s="805"/>
      <c r="AC9" s="808"/>
      <c r="AD9" s="173"/>
    </row>
    <row r="10" spans="1:30" ht="104.25" customHeight="1" thickBot="1" x14ac:dyDescent="0.55000000000000004">
      <c r="A10" s="829"/>
      <c r="B10" s="832"/>
      <c r="C10" s="809"/>
      <c r="D10" s="809"/>
      <c r="E10" s="809"/>
      <c r="F10" s="809"/>
      <c r="G10" s="809"/>
      <c r="H10" s="809"/>
      <c r="I10" s="809"/>
      <c r="J10" s="815"/>
      <c r="K10" s="809"/>
      <c r="L10" s="809"/>
      <c r="M10" s="168" t="s">
        <v>487</v>
      </c>
      <c r="N10" s="168" t="s">
        <v>488</v>
      </c>
      <c r="O10" s="168" t="s">
        <v>487</v>
      </c>
      <c r="P10" s="168" t="s">
        <v>488</v>
      </c>
      <c r="Q10" s="168" t="s">
        <v>487</v>
      </c>
      <c r="R10" s="168" t="s">
        <v>488</v>
      </c>
      <c r="S10" s="168" t="s">
        <v>487</v>
      </c>
      <c r="T10" s="168" t="s">
        <v>488</v>
      </c>
      <c r="U10" s="168" t="s">
        <v>487</v>
      </c>
      <c r="V10" s="168" t="s">
        <v>488</v>
      </c>
      <c r="W10" s="168" t="s">
        <v>487</v>
      </c>
      <c r="X10" s="168" t="s">
        <v>488</v>
      </c>
      <c r="Y10" s="168" t="s">
        <v>487</v>
      </c>
      <c r="Z10" s="168" t="s">
        <v>488</v>
      </c>
      <c r="AA10" s="168" t="s">
        <v>487</v>
      </c>
      <c r="AB10" s="168" t="s">
        <v>488</v>
      </c>
      <c r="AC10" s="809"/>
      <c r="AD10" s="173"/>
    </row>
    <row r="11" spans="1:30" s="221" customFormat="1" ht="22.5" customHeight="1" thickBot="1" x14ac:dyDescent="0.45">
      <c r="A11" s="218">
        <v>1</v>
      </c>
      <c r="B11" s="218">
        <v>2</v>
      </c>
      <c r="C11" s="218">
        <v>3</v>
      </c>
      <c r="D11" s="218">
        <v>4</v>
      </c>
      <c r="E11" s="218">
        <v>5</v>
      </c>
      <c r="F11" s="218">
        <v>6</v>
      </c>
      <c r="G11" s="218">
        <v>7</v>
      </c>
      <c r="H11" s="218">
        <v>8</v>
      </c>
      <c r="I11" s="218">
        <v>9</v>
      </c>
      <c r="J11" s="218">
        <v>10</v>
      </c>
      <c r="K11" s="218">
        <v>11</v>
      </c>
      <c r="L11" s="218">
        <v>12</v>
      </c>
      <c r="M11" s="218">
        <v>13</v>
      </c>
      <c r="N11" s="218">
        <v>14</v>
      </c>
      <c r="O11" s="218">
        <v>15</v>
      </c>
      <c r="P11" s="218">
        <v>16</v>
      </c>
      <c r="Q11" s="218">
        <v>17</v>
      </c>
      <c r="R11" s="218">
        <v>18</v>
      </c>
      <c r="S11" s="218">
        <v>19</v>
      </c>
      <c r="T11" s="218">
        <v>20</v>
      </c>
      <c r="U11" s="218">
        <v>21</v>
      </c>
      <c r="V11" s="218">
        <v>22</v>
      </c>
      <c r="W11" s="218">
        <v>23</v>
      </c>
      <c r="X11" s="218">
        <v>24</v>
      </c>
      <c r="Y11" s="218">
        <v>25</v>
      </c>
      <c r="Z11" s="218">
        <v>26</v>
      </c>
      <c r="AA11" s="218">
        <v>27</v>
      </c>
      <c r="AB11" s="218">
        <v>28</v>
      </c>
      <c r="AC11" s="219">
        <v>29</v>
      </c>
      <c r="AD11" s="220"/>
    </row>
    <row r="12" spans="1:30" s="132" customFormat="1" ht="30.6" thickBot="1" x14ac:dyDescent="0.5">
      <c r="A12" s="229">
        <v>1</v>
      </c>
      <c r="B12" s="230" t="s">
        <v>489</v>
      </c>
      <c r="C12" s="348"/>
      <c r="D12" s="348"/>
      <c r="E12" s="230"/>
      <c r="F12" s="253">
        <f>F13+F55</f>
        <v>152</v>
      </c>
      <c r="G12" s="253">
        <f t="shared" ref="G12:AB12" si="0">G13+G55</f>
        <v>4560</v>
      </c>
      <c r="H12" s="253">
        <f t="shared" si="0"/>
        <v>320</v>
      </c>
      <c r="I12" s="253">
        <f t="shared" si="0"/>
        <v>120</v>
      </c>
      <c r="J12" s="253">
        <f t="shared" si="0"/>
        <v>66</v>
      </c>
      <c r="K12" s="253">
        <f t="shared" si="0"/>
        <v>134</v>
      </c>
      <c r="L12" s="253">
        <f t="shared" si="0"/>
        <v>4240</v>
      </c>
      <c r="M12" s="253">
        <f t="shared" si="0"/>
        <v>23</v>
      </c>
      <c r="N12" s="253">
        <f t="shared" si="0"/>
        <v>30</v>
      </c>
      <c r="O12" s="253">
        <f t="shared" si="0"/>
        <v>24</v>
      </c>
      <c r="P12" s="253">
        <f t="shared" si="0"/>
        <v>30</v>
      </c>
      <c r="Q12" s="253">
        <f t="shared" si="0"/>
        <v>20</v>
      </c>
      <c r="R12" s="253">
        <f t="shared" si="0"/>
        <v>26</v>
      </c>
      <c r="S12" s="253">
        <f t="shared" si="0"/>
        <v>13</v>
      </c>
      <c r="T12" s="253">
        <f t="shared" si="0"/>
        <v>17</v>
      </c>
      <c r="U12" s="253">
        <f t="shared" si="0"/>
        <v>13</v>
      </c>
      <c r="V12" s="253">
        <f t="shared" si="0"/>
        <v>16</v>
      </c>
      <c r="W12" s="253">
        <f t="shared" si="0"/>
        <v>8</v>
      </c>
      <c r="X12" s="253">
        <f t="shared" si="0"/>
        <v>8</v>
      </c>
      <c r="Y12" s="253">
        <f t="shared" si="0"/>
        <v>10</v>
      </c>
      <c r="Z12" s="253">
        <f t="shared" si="0"/>
        <v>13</v>
      </c>
      <c r="AA12" s="253">
        <f t="shared" si="0"/>
        <v>12</v>
      </c>
      <c r="AB12" s="253">
        <f t="shared" si="0"/>
        <v>12</v>
      </c>
      <c r="AC12" s="264"/>
      <c r="AD12" s="171" t="str">
        <f>'Основні дані'!$B$1</f>
        <v>ХТ-224з</v>
      </c>
    </row>
    <row r="13" spans="1:30" s="132" customFormat="1" ht="28.8" thickBot="1" x14ac:dyDescent="0.5">
      <c r="A13" s="416" t="s">
        <v>490</v>
      </c>
      <c r="B13" s="417" t="s">
        <v>491</v>
      </c>
      <c r="C13" s="420"/>
      <c r="D13" s="420"/>
      <c r="E13" s="420"/>
      <c r="F13" s="421">
        <f>SUM(F14:F54)</f>
        <v>63</v>
      </c>
      <c r="G13" s="421">
        <f t="shared" ref="G13:AB13" si="1">SUM(G14:G54)</f>
        <v>1890</v>
      </c>
      <c r="H13" s="421">
        <f t="shared" si="1"/>
        <v>138</v>
      </c>
      <c r="I13" s="421">
        <f t="shared" si="1"/>
        <v>42</v>
      </c>
      <c r="J13" s="421">
        <f t="shared" si="1"/>
        <v>26</v>
      </c>
      <c r="K13" s="421">
        <f t="shared" si="1"/>
        <v>70</v>
      </c>
      <c r="L13" s="421">
        <f t="shared" si="1"/>
        <v>1752</v>
      </c>
      <c r="M13" s="421">
        <f t="shared" si="1"/>
        <v>18</v>
      </c>
      <c r="N13" s="421">
        <f t="shared" si="1"/>
        <v>23</v>
      </c>
      <c r="O13" s="421">
        <f t="shared" si="1"/>
        <v>22</v>
      </c>
      <c r="P13" s="421">
        <f t="shared" si="1"/>
        <v>27</v>
      </c>
      <c r="Q13" s="421">
        <f t="shared" si="1"/>
        <v>5</v>
      </c>
      <c r="R13" s="421">
        <f t="shared" si="1"/>
        <v>6</v>
      </c>
      <c r="S13" s="421">
        <f t="shared" si="1"/>
        <v>2</v>
      </c>
      <c r="T13" s="421">
        <f t="shared" si="1"/>
        <v>3</v>
      </c>
      <c r="U13" s="421">
        <f t="shared" si="1"/>
        <v>0</v>
      </c>
      <c r="V13" s="421">
        <f t="shared" si="1"/>
        <v>0</v>
      </c>
      <c r="W13" s="421">
        <f t="shared" si="1"/>
        <v>0</v>
      </c>
      <c r="X13" s="421">
        <f t="shared" si="1"/>
        <v>0</v>
      </c>
      <c r="Y13" s="421">
        <f t="shared" si="1"/>
        <v>2</v>
      </c>
      <c r="Z13" s="421">
        <f t="shared" si="1"/>
        <v>2</v>
      </c>
      <c r="AA13" s="421">
        <f t="shared" si="1"/>
        <v>2</v>
      </c>
      <c r="AB13" s="421">
        <f t="shared" si="1"/>
        <v>2</v>
      </c>
      <c r="AC13" s="422"/>
      <c r="AD13" s="171" t="str">
        <f>'Основні дані'!$B$1</f>
        <v>ХТ-224з</v>
      </c>
    </row>
    <row r="14" spans="1:30" s="132" customFormat="1" ht="56.4" x14ac:dyDescent="0.45">
      <c r="A14" s="347" t="s">
        <v>492</v>
      </c>
      <c r="B14" s="605" t="s">
        <v>495</v>
      </c>
      <c r="C14" s="606">
        <v>1</v>
      </c>
      <c r="D14" s="606"/>
      <c r="E14" s="606" t="s">
        <v>980</v>
      </c>
      <c r="F14" s="607">
        <v>3</v>
      </c>
      <c r="G14" s="249">
        <v>90</v>
      </c>
      <c r="H14" s="248">
        <f>3*M14 + 3*O14 + 2*Q14 + 2*S14 + 3*U14 + 3*W14 + 3*Y14 + 3*AA14 - MOD(3*M14 + 3*O14 + 2*Q14 + 2*S14 + 3*U14 + 3*W14 + 3*Y14 + 3*AA14, 2)</f>
        <v>6</v>
      </c>
      <c r="I14" s="487"/>
      <c r="J14" s="488"/>
      <c r="K14" s="489">
        <v>6</v>
      </c>
      <c r="L14" s="248">
        <f>IF(H14=I14+J14+K14,G14-H14,"!ОШИБКА!")</f>
        <v>84</v>
      </c>
      <c r="M14" s="245">
        <v>2</v>
      </c>
      <c r="N14" s="246">
        <v>3</v>
      </c>
      <c r="O14" s="245"/>
      <c r="P14" s="246"/>
      <c r="Q14" s="245"/>
      <c r="R14" s="246"/>
      <c r="S14" s="245"/>
      <c r="T14" s="246"/>
      <c r="U14" s="245"/>
      <c r="V14" s="246"/>
      <c r="W14" s="245"/>
      <c r="X14" s="246"/>
      <c r="Y14" s="245"/>
      <c r="Z14" s="246"/>
      <c r="AA14" s="245"/>
      <c r="AB14" s="246"/>
      <c r="AC14" s="265">
        <v>273</v>
      </c>
      <c r="AD14" s="171" t="str">
        <f>'Основні дані'!$B$1</f>
        <v>ХТ-224з</v>
      </c>
    </row>
    <row r="15" spans="1:30" s="132" customFormat="1" ht="28.2" x14ac:dyDescent="0.45">
      <c r="A15" s="347" t="s">
        <v>494</v>
      </c>
      <c r="B15" s="608" t="s">
        <v>497</v>
      </c>
      <c r="C15" s="335">
        <v>3</v>
      </c>
      <c r="D15" s="335" t="s">
        <v>1078</v>
      </c>
      <c r="E15" s="335"/>
      <c r="F15" s="607">
        <v>12</v>
      </c>
      <c r="G15" s="249">
        <v>360</v>
      </c>
      <c r="H15" s="248">
        <f t="shared" ref="H15:H78" si="2">3*M15 + 3*O15 + 2*Q15 + 2*S15 + 3*U15 + 3*W15 + 3*Y15 + 3*AA15 - MOD(3*M15 + 3*O15 + 2*Q15 + 2*S15 + 3*U15 + 3*W15 + 3*Y15 + 3*AA15, 2)</f>
        <v>30</v>
      </c>
      <c r="I15" s="490"/>
      <c r="J15" s="491"/>
      <c r="K15" s="492">
        <v>30</v>
      </c>
      <c r="L15" s="243">
        <f>IF(H15=I15+J15+K15,G15-H15,"!ОШИБКА!")</f>
        <v>330</v>
      </c>
      <c r="M15" s="245">
        <v>3</v>
      </c>
      <c r="N15" s="246">
        <v>4</v>
      </c>
      <c r="O15" s="245">
        <v>2</v>
      </c>
      <c r="P15" s="246">
        <v>2</v>
      </c>
      <c r="Q15" s="245">
        <v>2</v>
      </c>
      <c r="R15" s="246">
        <v>2</v>
      </c>
      <c r="S15" s="245"/>
      <c r="T15" s="246"/>
      <c r="U15" s="245"/>
      <c r="V15" s="246"/>
      <c r="W15" s="245"/>
      <c r="X15" s="246"/>
      <c r="Y15" s="245">
        <v>2</v>
      </c>
      <c r="Z15" s="246">
        <v>2</v>
      </c>
      <c r="AA15" s="245">
        <v>2</v>
      </c>
      <c r="AB15" s="246">
        <v>2</v>
      </c>
      <c r="AC15" s="265">
        <v>276</v>
      </c>
      <c r="AD15" s="171" t="str">
        <f>'Основні дані'!$B$1</f>
        <v>ХТ-224з</v>
      </c>
    </row>
    <row r="16" spans="1:30" s="132" customFormat="1" ht="28.2" x14ac:dyDescent="0.45">
      <c r="A16" s="347" t="s">
        <v>496</v>
      </c>
      <c r="B16" s="608" t="s">
        <v>1079</v>
      </c>
      <c r="C16" s="335">
        <v>1</v>
      </c>
      <c r="D16" s="609"/>
      <c r="E16" s="335" t="s">
        <v>976</v>
      </c>
      <c r="F16" s="607">
        <v>4</v>
      </c>
      <c r="G16" s="249">
        <v>120</v>
      </c>
      <c r="H16" s="248">
        <f t="shared" si="2"/>
        <v>8</v>
      </c>
      <c r="I16" s="490">
        <v>2</v>
      </c>
      <c r="J16" s="491"/>
      <c r="K16" s="492">
        <v>6</v>
      </c>
      <c r="L16" s="243">
        <f t="shared" ref="L16:L32" si="3">IF(H16=I16+J16+K16,G16-H16,"!ОШИБКА!")</f>
        <v>112</v>
      </c>
      <c r="M16" s="245">
        <v>3</v>
      </c>
      <c r="N16" s="246">
        <v>4</v>
      </c>
      <c r="O16" s="245"/>
      <c r="P16" s="246"/>
      <c r="Q16" s="245"/>
      <c r="R16" s="246"/>
      <c r="S16" s="245"/>
      <c r="T16" s="246"/>
      <c r="U16" s="245"/>
      <c r="V16" s="246"/>
      <c r="W16" s="245"/>
      <c r="X16" s="246"/>
      <c r="Y16" s="245"/>
      <c r="Z16" s="246"/>
      <c r="AA16" s="245"/>
      <c r="AB16" s="246"/>
      <c r="AC16" s="265">
        <v>155</v>
      </c>
      <c r="AD16" s="171" t="str">
        <f>'Основні дані'!$B$1</f>
        <v>ХТ-224з</v>
      </c>
    </row>
    <row r="17" spans="1:30" s="132" customFormat="1" ht="28.2" x14ac:dyDescent="0.45">
      <c r="A17" s="347" t="s">
        <v>498</v>
      </c>
      <c r="B17" s="608" t="s">
        <v>1080</v>
      </c>
      <c r="C17" s="335">
        <v>2</v>
      </c>
      <c r="D17" s="335"/>
      <c r="E17" s="335" t="s">
        <v>976</v>
      </c>
      <c r="F17" s="607">
        <v>4</v>
      </c>
      <c r="G17" s="249">
        <v>120</v>
      </c>
      <c r="H17" s="248">
        <f t="shared" si="2"/>
        <v>8</v>
      </c>
      <c r="I17" s="490">
        <v>2</v>
      </c>
      <c r="J17" s="491"/>
      <c r="K17" s="492">
        <v>6</v>
      </c>
      <c r="L17" s="243">
        <f t="shared" si="3"/>
        <v>112</v>
      </c>
      <c r="M17" s="245"/>
      <c r="N17" s="246"/>
      <c r="O17" s="245">
        <v>3</v>
      </c>
      <c r="P17" s="246">
        <v>4</v>
      </c>
      <c r="Q17" s="245"/>
      <c r="R17" s="246"/>
      <c r="S17" s="245"/>
      <c r="T17" s="246"/>
      <c r="U17" s="245"/>
      <c r="V17" s="246"/>
      <c r="W17" s="245"/>
      <c r="X17" s="246"/>
      <c r="Y17" s="245"/>
      <c r="Z17" s="246"/>
      <c r="AA17" s="245"/>
      <c r="AB17" s="246"/>
      <c r="AC17" s="265">
        <v>155</v>
      </c>
      <c r="AD17" s="171" t="str">
        <f>'Основні дані'!$B$1</f>
        <v>ХТ-224з</v>
      </c>
    </row>
    <row r="18" spans="1:30" s="132" customFormat="1" ht="28.2" x14ac:dyDescent="0.45">
      <c r="A18" s="347" t="s">
        <v>499</v>
      </c>
      <c r="B18" s="608" t="s">
        <v>1081</v>
      </c>
      <c r="C18" s="335">
        <v>1</v>
      </c>
      <c r="D18" s="335">
        <v>3</v>
      </c>
      <c r="E18" s="335" t="s">
        <v>976</v>
      </c>
      <c r="F18" s="607">
        <v>4</v>
      </c>
      <c r="G18" s="249">
        <v>120</v>
      </c>
      <c r="H18" s="248">
        <f t="shared" si="2"/>
        <v>8</v>
      </c>
      <c r="I18" s="490">
        <v>6</v>
      </c>
      <c r="J18" s="491">
        <v>2</v>
      </c>
      <c r="K18" s="492"/>
      <c r="L18" s="243">
        <f>IF(H18=I18+J18+K18,G18-H18,"!ОШИБКА!")</f>
        <v>112</v>
      </c>
      <c r="M18" s="245">
        <v>3</v>
      </c>
      <c r="N18" s="246">
        <v>4</v>
      </c>
      <c r="O18" s="245"/>
      <c r="P18" s="246"/>
      <c r="Q18" s="245"/>
      <c r="R18" s="246"/>
      <c r="S18" s="245"/>
      <c r="T18" s="246"/>
      <c r="U18" s="245"/>
      <c r="V18" s="246"/>
      <c r="W18" s="245"/>
      <c r="X18" s="246"/>
      <c r="Y18" s="245"/>
      <c r="Z18" s="246"/>
      <c r="AA18" s="245"/>
      <c r="AB18" s="246"/>
      <c r="AC18" s="265">
        <v>168</v>
      </c>
      <c r="AD18" s="171" t="str">
        <f>'Основні дані'!$B$1</f>
        <v>ХТ-224з</v>
      </c>
    </row>
    <row r="19" spans="1:30" s="132" customFormat="1" ht="28.2" x14ac:dyDescent="0.45">
      <c r="A19" s="347" t="s">
        <v>501</v>
      </c>
      <c r="B19" s="608" t="s">
        <v>1082</v>
      </c>
      <c r="C19" s="335">
        <v>2</v>
      </c>
      <c r="D19" s="335"/>
      <c r="E19" s="335" t="s">
        <v>976</v>
      </c>
      <c r="F19" s="607">
        <v>4</v>
      </c>
      <c r="G19" s="249">
        <v>120</v>
      </c>
      <c r="H19" s="248">
        <f t="shared" si="2"/>
        <v>8</v>
      </c>
      <c r="I19" s="245">
        <v>6</v>
      </c>
      <c r="J19" s="246">
        <v>2</v>
      </c>
      <c r="K19" s="247"/>
      <c r="L19" s="243">
        <f t="shared" si="3"/>
        <v>112</v>
      </c>
      <c r="M19" s="245"/>
      <c r="N19" s="246"/>
      <c r="O19" s="245">
        <v>3</v>
      </c>
      <c r="P19" s="246">
        <v>4</v>
      </c>
      <c r="Q19" s="245"/>
      <c r="R19" s="246"/>
      <c r="S19" s="245"/>
      <c r="T19" s="246"/>
      <c r="U19" s="245"/>
      <c r="V19" s="246"/>
      <c r="W19" s="245"/>
      <c r="X19" s="246"/>
      <c r="Y19" s="245"/>
      <c r="Z19" s="246"/>
      <c r="AA19" s="245"/>
      <c r="AB19" s="246"/>
      <c r="AC19" s="265">
        <v>168</v>
      </c>
      <c r="AD19" s="171" t="str">
        <f>'Основні дані'!$B$1</f>
        <v>ХТ-224з</v>
      </c>
    </row>
    <row r="20" spans="1:30" s="132" customFormat="1" ht="28.2" x14ac:dyDescent="0.45">
      <c r="A20" s="347" t="s">
        <v>502</v>
      </c>
      <c r="B20" s="608" t="s">
        <v>1083</v>
      </c>
      <c r="C20" s="335">
        <v>1</v>
      </c>
      <c r="D20" s="335"/>
      <c r="E20" s="335" t="s">
        <v>976</v>
      </c>
      <c r="F20" s="607">
        <v>6</v>
      </c>
      <c r="G20" s="249">
        <v>180</v>
      </c>
      <c r="H20" s="248">
        <f t="shared" si="2"/>
        <v>14</v>
      </c>
      <c r="I20" s="245">
        <v>6</v>
      </c>
      <c r="J20" s="246">
        <v>8</v>
      </c>
      <c r="K20" s="247"/>
      <c r="L20" s="243">
        <f t="shared" si="3"/>
        <v>166</v>
      </c>
      <c r="M20" s="245">
        <v>5</v>
      </c>
      <c r="N20" s="246">
        <v>6</v>
      </c>
      <c r="O20" s="245"/>
      <c r="P20" s="246"/>
      <c r="Q20" s="245"/>
      <c r="R20" s="246"/>
      <c r="S20" s="245"/>
      <c r="T20" s="246"/>
      <c r="U20" s="245"/>
      <c r="V20" s="246"/>
      <c r="W20" s="245"/>
      <c r="X20" s="246"/>
      <c r="Y20" s="245"/>
      <c r="Z20" s="246"/>
      <c r="AA20" s="245"/>
      <c r="AB20" s="246"/>
      <c r="AC20" s="265">
        <v>192</v>
      </c>
      <c r="AD20" s="171" t="str">
        <f>'Основні дані'!$B$1</f>
        <v>ХТ-224з</v>
      </c>
    </row>
    <row r="21" spans="1:30" s="132" customFormat="1" ht="28.2" x14ac:dyDescent="0.45">
      <c r="A21" s="347" t="s">
        <v>503</v>
      </c>
      <c r="B21" s="608" t="s">
        <v>1084</v>
      </c>
      <c r="C21" s="335">
        <v>2</v>
      </c>
      <c r="D21" s="609"/>
      <c r="E21" s="335" t="s">
        <v>976</v>
      </c>
      <c r="F21" s="607">
        <v>6</v>
      </c>
      <c r="G21" s="249">
        <v>180</v>
      </c>
      <c r="H21" s="248">
        <f t="shared" si="2"/>
        <v>14</v>
      </c>
      <c r="I21" s="245">
        <v>6</v>
      </c>
      <c r="J21" s="246">
        <v>8</v>
      </c>
      <c r="K21" s="247"/>
      <c r="L21" s="243">
        <f t="shared" si="3"/>
        <v>166</v>
      </c>
      <c r="M21" s="245"/>
      <c r="N21" s="246"/>
      <c r="O21" s="245">
        <v>5</v>
      </c>
      <c r="P21" s="246">
        <v>6</v>
      </c>
      <c r="Q21" s="245"/>
      <c r="R21" s="246"/>
      <c r="S21" s="245"/>
      <c r="T21" s="246"/>
      <c r="U21" s="245"/>
      <c r="V21" s="246"/>
      <c r="W21" s="245"/>
      <c r="X21" s="246"/>
      <c r="Y21" s="245"/>
      <c r="Z21" s="246"/>
      <c r="AA21" s="245"/>
      <c r="AB21" s="246"/>
      <c r="AC21" s="265">
        <v>192</v>
      </c>
      <c r="AD21" s="171" t="str">
        <f>'Основні дані'!$B$1</f>
        <v>ХТ-224з</v>
      </c>
    </row>
    <row r="22" spans="1:30" s="132" customFormat="1" ht="28.2" x14ac:dyDescent="0.45">
      <c r="A22" s="347" t="s">
        <v>504</v>
      </c>
      <c r="B22" s="608" t="s">
        <v>1085</v>
      </c>
      <c r="C22" s="335">
        <v>2</v>
      </c>
      <c r="D22" s="335"/>
      <c r="E22" s="335" t="s">
        <v>976</v>
      </c>
      <c r="F22" s="607">
        <v>5</v>
      </c>
      <c r="G22" s="249">
        <v>150</v>
      </c>
      <c r="H22" s="248">
        <f t="shared" si="2"/>
        <v>12</v>
      </c>
      <c r="I22" s="245">
        <v>6</v>
      </c>
      <c r="J22" s="246">
        <v>6</v>
      </c>
      <c r="K22" s="247"/>
      <c r="L22" s="243">
        <f t="shared" si="3"/>
        <v>138</v>
      </c>
      <c r="M22" s="245"/>
      <c r="N22" s="246"/>
      <c r="O22" s="245">
        <v>4</v>
      </c>
      <c r="P22" s="246">
        <v>5</v>
      </c>
      <c r="Q22" s="245"/>
      <c r="R22" s="246"/>
      <c r="S22" s="245"/>
      <c r="T22" s="246"/>
      <c r="U22" s="245"/>
      <c r="V22" s="246"/>
      <c r="W22" s="245"/>
      <c r="X22" s="246"/>
      <c r="Y22" s="245"/>
      <c r="Z22" s="246"/>
      <c r="AA22" s="245"/>
      <c r="AB22" s="246"/>
      <c r="AC22" s="265">
        <v>193</v>
      </c>
      <c r="AD22" s="171" t="str">
        <f>'Основні дані'!$B$1</f>
        <v>ХТ-224з</v>
      </c>
    </row>
    <row r="23" spans="1:30" s="132" customFormat="1" ht="28.2" x14ac:dyDescent="0.45">
      <c r="A23" s="347" t="s">
        <v>505</v>
      </c>
      <c r="B23" s="608" t="s">
        <v>493</v>
      </c>
      <c r="C23" s="335">
        <v>2</v>
      </c>
      <c r="D23" s="335"/>
      <c r="E23" s="335" t="s">
        <v>980</v>
      </c>
      <c r="F23" s="607">
        <v>4</v>
      </c>
      <c r="G23" s="249">
        <v>120</v>
      </c>
      <c r="H23" s="248">
        <f t="shared" si="2"/>
        <v>8</v>
      </c>
      <c r="I23" s="245">
        <v>4</v>
      </c>
      <c r="J23" s="246"/>
      <c r="K23" s="247">
        <v>4</v>
      </c>
      <c r="L23" s="243">
        <f t="shared" si="3"/>
        <v>112</v>
      </c>
      <c r="M23" s="245"/>
      <c r="N23" s="246"/>
      <c r="O23" s="245">
        <v>3</v>
      </c>
      <c r="P23" s="246">
        <v>4</v>
      </c>
      <c r="Q23" s="245"/>
      <c r="R23" s="246"/>
      <c r="S23" s="245"/>
      <c r="T23" s="246"/>
      <c r="U23" s="245"/>
      <c r="V23" s="246"/>
      <c r="W23" s="245"/>
      <c r="X23" s="246"/>
      <c r="Y23" s="245"/>
      <c r="Z23" s="246"/>
      <c r="AA23" s="245"/>
      <c r="AB23" s="246"/>
      <c r="AC23" s="265">
        <v>310</v>
      </c>
      <c r="AD23" s="171" t="str">
        <f>'Основні дані'!$B$1</f>
        <v>ХТ-224з</v>
      </c>
    </row>
    <row r="24" spans="1:30" s="132" customFormat="1" ht="28.2" x14ac:dyDescent="0.45">
      <c r="A24" s="347" t="s">
        <v>506</v>
      </c>
      <c r="B24" s="608" t="s">
        <v>500</v>
      </c>
      <c r="C24" s="335"/>
      <c r="D24" s="335">
        <v>3</v>
      </c>
      <c r="E24" s="335" t="s">
        <v>980</v>
      </c>
      <c r="F24" s="607">
        <v>4</v>
      </c>
      <c r="G24" s="249">
        <v>120</v>
      </c>
      <c r="H24" s="248">
        <f t="shared" si="2"/>
        <v>6</v>
      </c>
      <c r="I24" s="245">
        <v>2</v>
      </c>
      <c r="J24" s="246"/>
      <c r="K24" s="247">
        <v>4</v>
      </c>
      <c r="L24" s="243">
        <f t="shared" si="3"/>
        <v>114</v>
      </c>
      <c r="M24" s="245"/>
      <c r="N24" s="246"/>
      <c r="O24" s="245"/>
      <c r="P24" s="246"/>
      <c r="Q24" s="245">
        <v>3</v>
      </c>
      <c r="R24" s="246">
        <v>4</v>
      </c>
      <c r="S24" s="245"/>
      <c r="T24" s="246"/>
      <c r="U24" s="245"/>
      <c r="V24" s="246"/>
      <c r="W24" s="245"/>
      <c r="X24" s="246"/>
      <c r="Y24" s="245"/>
      <c r="Z24" s="246"/>
      <c r="AA24" s="245"/>
      <c r="AB24" s="246"/>
      <c r="AC24" s="265">
        <v>306</v>
      </c>
      <c r="AD24" s="171" t="str">
        <f>'Основні дані'!$B$1</f>
        <v>ХТ-224з</v>
      </c>
    </row>
    <row r="25" spans="1:30" s="132" customFormat="1" ht="28.2" x14ac:dyDescent="0.45">
      <c r="A25" s="347" t="s">
        <v>507</v>
      </c>
      <c r="B25" s="608" t="s">
        <v>89</v>
      </c>
      <c r="C25" s="335">
        <v>4</v>
      </c>
      <c r="D25" s="335"/>
      <c r="E25" s="335" t="s">
        <v>980</v>
      </c>
      <c r="F25" s="607">
        <v>3</v>
      </c>
      <c r="G25" s="249">
        <v>90</v>
      </c>
      <c r="H25" s="248">
        <f t="shared" si="2"/>
        <v>4</v>
      </c>
      <c r="I25" s="245">
        <v>2</v>
      </c>
      <c r="J25" s="246"/>
      <c r="K25" s="247">
        <v>2</v>
      </c>
      <c r="L25" s="243">
        <f t="shared" si="3"/>
        <v>86</v>
      </c>
      <c r="M25" s="245"/>
      <c r="N25" s="246"/>
      <c r="O25" s="245"/>
      <c r="P25" s="246"/>
      <c r="Q25" s="245"/>
      <c r="R25" s="246"/>
      <c r="S25" s="245">
        <v>2</v>
      </c>
      <c r="T25" s="246">
        <v>3</v>
      </c>
      <c r="U25" s="245"/>
      <c r="V25" s="246"/>
      <c r="W25" s="245"/>
      <c r="X25" s="246"/>
      <c r="Y25" s="245"/>
      <c r="Z25" s="246"/>
      <c r="AA25" s="245"/>
      <c r="AB25" s="246"/>
      <c r="AC25" s="265">
        <v>307</v>
      </c>
      <c r="AD25" s="171" t="str">
        <f>'Основні дані'!$B$1</f>
        <v>ХТ-224з</v>
      </c>
    </row>
    <row r="26" spans="1:30" s="132" customFormat="1" ht="30" hidden="1" x14ac:dyDescent="0.45">
      <c r="A26" s="347" t="s">
        <v>508</v>
      </c>
      <c r="B26" s="468"/>
      <c r="C26" s="335"/>
      <c r="D26" s="335"/>
      <c r="E26" s="335"/>
      <c r="F26" s="243">
        <f t="shared" ref="F26:F32" si="4">N26+P26+R26+T26+V26+X26+Z26+AB26</f>
        <v>0</v>
      </c>
      <c r="G26" s="244">
        <f t="shared" ref="G26:G32" si="5">F26*30</f>
        <v>0</v>
      </c>
      <c r="H26" s="248">
        <f t="shared" si="2"/>
        <v>0</v>
      </c>
      <c r="I26" s="245"/>
      <c r="J26" s="246"/>
      <c r="K26" s="247"/>
      <c r="L26" s="243">
        <f t="shared" si="3"/>
        <v>0</v>
      </c>
      <c r="M26" s="245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65"/>
      <c r="AD26" s="171" t="str">
        <f>'Основні дані'!$B$1</f>
        <v>ХТ-224з</v>
      </c>
    </row>
    <row r="27" spans="1:30" s="132" customFormat="1" ht="30" hidden="1" x14ac:dyDescent="0.45">
      <c r="A27" s="347" t="s">
        <v>509</v>
      </c>
      <c r="B27" s="468"/>
      <c r="C27" s="335"/>
      <c r="D27" s="335"/>
      <c r="E27" s="335"/>
      <c r="F27" s="243">
        <f t="shared" si="4"/>
        <v>0</v>
      </c>
      <c r="G27" s="244">
        <f t="shared" si="5"/>
        <v>0</v>
      </c>
      <c r="H27" s="248">
        <f t="shared" si="2"/>
        <v>0</v>
      </c>
      <c r="I27" s="245"/>
      <c r="J27" s="246"/>
      <c r="K27" s="247"/>
      <c r="L27" s="243">
        <f t="shared" si="3"/>
        <v>0</v>
      </c>
      <c r="M27" s="245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65"/>
      <c r="AD27" s="171" t="str">
        <f>'Основні дані'!$B$1</f>
        <v>ХТ-224з</v>
      </c>
    </row>
    <row r="28" spans="1:30" s="132" customFormat="1" ht="30" hidden="1" x14ac:dyDescent="0.45">
      <c r="A28" s="347" t="s">
        <v>510</v>
      </c>
      <c r="B28" s="468"/>
      <c r="C28" s="335"/>
      <c r="D28" s="335"/>
      <c r="E28" s="335"/>
      <c r="F28" s="243">
        <f t="shared" si="4"/>
        <v>0</v>
      </c>
      <c r="G28" s="244">
        <f t="shared" si="5"/>
        <v>0</v>
      </c>
      <c r="H28" s="248">
        <f t="shared" si="2"/>
        <v>0</v>
      </c>
      <c r="I28" s="245"/>
      <c r="J28" s="246"/>
      <c r="K28" s="247"/>
      <c r="L28" s="243">
        <f t="shared" si="3"/>
        <v>0</v>
      </c>
      <c r="M28" s="245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65"/>
      <c r="AD28" s="171" t="str">
        <f>'Основні дані'!$B$1</f>
        <v>ХТ-224з</v>
      </c>
    </row>
    <row r="29" spans="1:30" s="132" customFormat="1" ht="30" hidden="1" x14ac:dyDescent="0.45">
      <c r="A29" s="347" t="s">
        <v>511</v>
      </c>
      <c r="B29" s="468"/>
      <c r="C29" s="335"/>
      <c r="D29" s="335"/>
      <c r="E29" s="335"/>
      <c r="F29" s="243">
        <f t="shared" si="4"/>
        <v>0</v>
      </c>
      <c r="G29" s="244">
        <f t="shared" si="5"/>
        <v>0</v>
      </c>
      <c r="H29" s="248">
        <f t="shared" si="2"/>
        <v>0</v>
      </c>
      <c r="I29" s="245"/>
      <c r="J29" s="246"/>
      <c r="K29" s="247"/>
      <c r="L29" s="243">
        <f t="shared" si="3"/>
        <v>0</v>
      </c>
      <c r="M29" s="245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65"/>
      <c r="AD29" s="171" t="str">
        <f>'Основні дані'!$B$1</f>
        <v>ХТ-224з</v>
      </c>
    </row>
    <row r="30" spans="1:30" s="132" customFormat="1" ht="30" hidden="1" x14ac:dyDescent="0.45">
      <c r="A30" s="347" t="s">
        <v>512</v>
      </c>
      <c r="B30" s="468"/>
      <c r="C30" s="335"/>
      <c r="D30" s="335"/>
      <c r="E30" s="335"/>
      <c r="F30" s="243">
        <f t="shared" si="4"/>
        <v>0</v>
      </c>
      <c r="G30" s="244">
        <f t="shared" si="5"/>
        <v>0</v>
      </c>
      <c r="H30" s="248">
        <f t="shared" si="2"/>
        <v>0</v>
      </c>
      <c r="I30" s="245"/>
      <c r="J30" s="246"/>
      <c r="K30" s="247"/>
      <c r="L30" s="243">
        <f t="shared" si="3"/>
        <v>0</v>
      </c>
      <c r="M30" s="245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65"/>
      <c r="AD30" s="171" t="str">
        <f>'Основні дані'!$B$1</f>
        <v>ХТ-224з</v>
      </c>
    </row>
    <row r="31" spans="1:30" s="132" customFormat="1" ht="30" hidden="1" x14ac:dyDescent="0.45">
      <c r="A31" s="347" t="s">
        <v>513</v>
      </c>
      <c r="B31" s="468"/>
      <c r="C31" s="335"/>
      <c r="D31" s="335"/>
      <c r="E31" s="335"/>
      <c r="F31" s="243">
        <f t="shared" si="4"/>
        <v>0</v>
      </c>
      <c r="G31" s="244">
        <f t="shared" si="5"/>
        <v>0</v>
      </c>
      <c r="H31" s="248">
        <f t="shared" si="2"/>
        <v>0</v>
      </c>
      <c r="I31" s="245"/>
      <c r="J31" s="246"/>
      <c r="K31" s="247"/>
      <c r="L31" s="243">
        <f t="shared" si="3"/>
        <v>0</v>
      </c>
      <c r="M31" s="245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65"/>
      <c r="AD31" s="171" t="str">
        <f>'Основні дані'!$B$1</f>
        <v>ХТ-224з</v>
      </c>
    </row>
    <row r="32" spans="1:30" s="132" customFormat="1" ht="30" hidden="1" x14ac:dyDescent="0.45">
      <c r="A32" s="347" t="s">
        <v>514</v>
      </c>
      <c r="B32" s="468"/>
      <c r="C32" s="335"/>
      <c r="D32" s="335"/>
      <c r="E32" s="335"/>
      <c r="F32" s="243">
        <f t="shared" si="4"/>
        <v>0</v>
      </c>
      <c r="G32" s="244">
        <f t="shared" si="5"/>
        <v>0</v>
      </c>
      <c r="H32" s="248">
        <f t="shared" si="2"/>
        <v>0</v>
      </c>
      <c r="I32" s="245"/>
      <c r="J32" s="246"/>
      <c r="K32" s="247"/>
      <c r="L32" s="243">
        <f t="shared" si="3"/>
        <v>0</v>
      </c>
      <c r="M32" s="245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65"/>
      <c r="AD32" s="171" t="str">
        <f>'Основні дані'!$B$1</f>
        <v>ХТ-224з</v>
      </c>
    </row>
    <row r="33" spans="1:30" s="132" customFormat="1" ht="30" hidden="1" x14ac:dyDescent="0.45">
      <c r="A33" s="347" t="s">
        <v>515</v>
      </c>
      <c r="B33" s="468"/>
      <c r="C33" s="335"/>
      <c r="D33" s="335"/>
      <c r="E33" s="335"/>
      <c r="F33" s="243">
        <f t="shared" ref="F33:F52" si="6">N33+P33+R33+T33+V33+X33+Z33+AB33</f>
        <v>0</v>
      </c>
      <c r="G33" s="244">
        <f t="shared" ref="G33:G52" si="7">F33*30</f>
        <v>0</v>
      </c>
      <c r="H33" s="248">
        <f t="shared" si="2"/>
        <v>0</v>
      </c>
      <c r="I33" s="245"/>
      <c r="J33" s="246"/>
      <c r="K33" s="247"/>
      <c r="L33" s="243">
        <f t="shared" ref="L33:L52" si="8">IF(H33=I33+J33+K33,G33-H33,"!ОШИБКА!")</f>
        <v>0</v>
      </c>
      <c r="M33" s="245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65"/>
      <c r="AD33" s="171" t="str">
        <f>'Основні дані'!$B$1</f>
        <v>ХТ-224з</v>
      </c>
    </row>
    <row r="34" spans="1:30" s="132" customFormat="1" ht="30" hidden="1" x14ac:dyDescent="0.45">
      <c r="A34" s="347" t="s">
        <v>516</v>
      </c>
      <c r="B34" s="468"/>
      <c r="C34" s="335"/>
      <c r="D34" s="335"/>
      <c r="E34" s="335"/>
      <c r="F34" s="243">
        <f t="shared" si="6"/>
        <v>0</v>
      </c>
      <c r="G34" s="244">
        <f t="shared" si="7"/>
        <v>0</v>
      </c>
      <c r="H34" s="248">
        <f t="shared" si="2"/>
        <v>0</v>
      </c>
      <c r="I34" s="245"/>
      <c r="J34" s="246"/>
      <c r="K34" s="247"/>
      <c r="L34" s="243">
        <f t="shared" si="8"/>
        <v>0</v>
      </c>
      <c r="M34" s="245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65"/>
      <c r="AD34" s="171" t="str">
        <f>'Основні дані'!$B$1</f>
        <v>ХТ-224з</v>
      </c>
    </row>
    <row r="35" spans="1:30" s="132" customFormat="1" ht="30" hidden="1" x14ac:dyDescent="0.45">
      <c r="A35" s="347" t="s">
        <v>517</v>
      </c>
      <c r="B35" s="468"/>
      <c r="C35" s="335"/>
      <c r="D35" s="335"/>
      <c r="E35" s="335"/>
      <c r="F35" s="243">
        <f t="shared" si="6"/>
        <v>0</v>
      </c>
      <c r="G35" s="244">
        <f t="shared" si="7"/>
        <v>0</v>
      </c>
      <c r="H35" s="248">
        <f t="shared" si="2"/>
        <v>0</v>
      </c>
      <c r="I35" s="245"/>
      <c r="J35" s="246"/>
      <c r="K35" s="247"/>
      <c r="L35" s="243">
        <f t="shared" si="8"/>
        <v>0</v>
      </c>
      <c r="M35" s="245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65"/>
      <c r="AD35" s="171" t="str">
        <f>'Основні дані'!$B$1</f>
        <v>ХТ-224з</v>
      </c>
    </row>
    <row r="36" spans="1:30" s="132" customFormat="1" ht="30" hidden="1" x14ac:dyDescent="0.45">
      <c r="A36" s="347" t="s">
        <v>518</v>
      </c>
      <c r="B36" s="468"/>
      <c r="C36" s="335"/>
      <c r="D36" s="335"/>
      <c r="E36" s="335"/>
      <c r="F36" s="243">
        <f t="shared" si="6"/>
        <v>0</v>
      </c>
      <c r="G36" s="244">
        <f t="shared" si="7"/>
        <v>0</v>
      </c>
      <c r="H36" s="248">
        <f t="shared" si="2"/>
        <v>0</v>
      </c>
      <c r="I36" s="245"/>
      <c r="J36" s="246"/>
      <c r="K36" s="247"/>
      <c r="L36" s="243">
        <f t="shared" si="8"/>
        <v>0</v>
      </c>
      <c r="M36" s="245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65"/>
      <c r="AD36" s="171" t="str">
        <f>'Основні дані'!$B$1</f>
        <v>ХТ-224з</v>
      </c>
    </row>
    <row r="37" spans="1:30" s="132" customFormat="1" ht="30" hidden="1" x14ac:dyDescent="0.45">
      <c r="A37" s="347" t="s">
        <v>519</v>
      </c>
      <c r="B37" s="468"/>
      <c r="C37" s="335"/>
      <c r="D37" s="335"/>
      <c r="E37" s="335"/>
      <c r="F37" s="243">
        <f t="shared" si="6"/>
        <v>0</v>
      </c>
      <c r="G37" s="244">
        <f t="shared" si="7"/>
        <v>0</v>
      </c>
      <c r="H37" s="248">
        <f t="shared" si="2"/>
        <v>0</v>
      </c>
      <c r="I37" s="245"/>
      <c r="J37" s="246"/>
      <c r="K37" s="247"/>
      <c r="L37" s="243">
        <f t="shared" si="8"/>
        <v>0</v>
      </c>
      <c r="M37" s="245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65"/>
      <c r="AD37" s="171" t="str">
        <f>'Основні дані'!$B$1</f>
        <v>ХТ-224з</v>
      </c>
    </row>
    <row r="38" spans="1:30" s="132" customFormat="1" ht="30" hidden="1" x14ac:dyDescent="0.45">
      <c r="A38" s="347" t="s">
        <v>520</v>
      </c>
      <c r="B38" s="468"/>
      <c r="C38" s="335"/>
      <c r="D38" s="335"/>
      <c r="E38" s="335"/>
      <c r="F38" s="243">
        <f t="shared" si="6"/>
        <v>0</v>
      </c>
      <c r="G38" s="244">
        <f t="shared" si="7"/>
        <v>0</v>
      </c>
      <c r="H38" s="248">
        <f t="shared" si="2"/>
        <v>0</v>
      </c>
      <c r="I38" s="245"/>
      <c r="J38" s="246"/>
      <c r="K38" s="247"/>
      <c r="L38" s="243">
        <f t="shared" si="8"/>
        <v>0</v>
      </c>
      <c r="M38" s="245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65"/>
      <c r="AD38" s="171" t="str">
        <f>'Основні дані'!$B$1</f>
        <v>ХТ-224з</v>
      </c>
    </row>
    <row r="39" spans="1:30" s="132" customFormat="1" ht="30" hidden="1" x14ac:dyDescent="0.45">
      <c r="A39" s="347" t="s">
        <v>521</v>
      </c>
      <c r="B39" s="468"/>
      <c r="C39" s="335"/>
      <c r="D39" s="335"/>
      <c r="E39" s="335"/>
      <c r="F39" s="243">
        <f t="shared" si="6"/>
        <v>0</v>
      </c>
      <c r="G39" s="244">
        <f t="shared" si="7"/>
        <v>0</v>
      </c>
      <c r="H39" s="248">
        <f t="shared" si="2"/>
        <v>0</v>
      </c>
      <c r="I39" s="245"/>
      <c r="J39" s="246"/>
      <c r="K39" s="247"/>
      <c r="L39" s="243">
        <f t="shared" si="8"/>
        <v>0</v>
      </c>
      <c r="M39" s="245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65"/>
      <c r="AD39" s="171" t="str">
        <f>'Основні дані'!$B$1</f>
        <v>ХТ-224з</v>
      </c>
    </row>
    <row r="40" spans="1:30" s="132" customFormat="1" ht="30" hidden="1" x14ac:dyDescent="0.45">
      <c r="A40" s="347" t="s">
        <v>522</v>
      </c>
      <c r="B40" s="468"/>
      <c r="C40" s="335"/>
      <c r="D40" s="335"/>
      <c r="E40" s="335"/>
      <c r="F40" s="243">
        <f t="shared" si="6"/>
        <v>0</v>
      </c>
      <c r="G40" s="244">
        <f t="shared" si="7"/>
        <v>0</v>
      </c>
      <c r="H40" s="248">
        <f t="shared" si="2"/>
        <v>0</v>
      </c>
      <c r="I40" s="245"/>
      <c r="J40" s="246"/>
      <c r="K40" s="247"/>
      <c r="L40" s="243">
        <f t="shared" si="8"/>
        <v>0</v>
      </c>
      <c r="M40" s="245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65"/>
      <c r="AD40" s="171" t="str">
        <f>'Основні дані'!$B$1</f>
        <v>ХТ-224з</v>
      </c>
    </row>
    <row r="41" spans="1:30" s="132" customFormat="1" ht="30" hidden="1" x14ac:dyDescent="0.45">
      <c r="A41" s="347" t="s">
        <v>523</v>
      </c>
      <c r="B41" s="468"/>
      <c r="C41" s="335"/>
      <c r="D41" s="335"/>
      <c r="E41" s="335"/>
      <c r="F41" s="243">
        <f t="shared" si="6"/>
        <v>0</v>
      </c>
      <c r="G41" s="244">
        <f t="shared" si="7"/>
        <v>0</v>
      </c>
      <c r="H41" s="248">
        <f t="shared" si="2"/>
        <v>0</v>
      </c>
      <c r="I41" s="245"/>
      <c r="J41" s="246"/>
      <c r="K41" s="247"/>
      <c r="L41" s="243">
        <f t="shared" si="8"/>
        <v>0</v>
      </c>
      <c r="M41" s="245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65"/>
      <c r="AD41" s="171" t="str">
        <f>'Основні дані'!$B$1</f>
        <v>ХТ-224з</v>
      </c>
    </row>
    <row r="42" spans="1:30" s="132" customFormat="1" ht="30" hidden="1" x14ac:dyDescent="0.45">
      <c r="A42" s="347" t="s">
        <v>524</v>
      </c>
      <c r="B42" s="468"/>
      <c r="C42" s="335"/>
      <c r="D42" s="335"/>
      <c r="E42" s="335"/>
      <c r="F42" s="243">
        <f t="shared" si="6"/>
        <v>0</v>
      </c>
      <c r="G42" s="244">
        <f t="shared" si="7"/>
        <v>0</v>
      </c>
      <c r="H42" s="248">
        <f t="shared" si="2"/>
        <v>0</v>
      </c>
      <c r="I42" s="245"/>
      <c r="J42" s="246"/>
      <c r="K42" s="247"/>
      <c r="L42" s="243">
        <f t="shared" si="8"/>
        <v>0</v>
      </c>
      <c r="M42" s="245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65"/>
      <c r="AD42" s="171" t="str">
        <f>'Основні дані'!$B$1</f>
        <v>ХТ-224з</v>
      </c>
    </row>
    <row r="43" spans="1:30" s="132" customFormat="1" ht="30" hidden="1" x14ac:dyDescent="0.45">
      <c r="A43" s="347" t="s">
        <v>525</v>
      </c>
      <c r="B43" s="468"/>
      <c r="C43" s="335"/>
      <c r="D43" s="335"/>
      <c r="E43" s="335"/>
      <c r="F43" s="243">
        <f t="shared" si="6"/>
        <v>0</v>
      </c>
      <c r="G43" s="244">
        <f t="shared" si="7"/>
        <v>0</v>
      </c>
      <c r="H43" s="248">
        <f t="shared" si="2"/>
        <v>0</v>
      </c>
      <c r="I43" s="245"/>
      <c r="J43" s="246"/>
      <c r="K43" s="247"/>
      <c r="L43" s="243">
        <f t="shared" si="8"/>
        <v>0</v>
      </c>
      <c r="M43" s="245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65"/>
      <c r="AD43" s="171" t="str">
        <f>'Основні дані'!$B$1</f>
        <v>ХТ-224з</v>
      </c>
    </row>
    <row r="44" spans="1:30" s="132" customFormat="1" ht="30" hidden="1" x14ac:dyDescent="0.45">
      <c r="A44" s="347" t="s">
        <v>526</v>
      </c>
      <c r="B44" s="468"/>
      <c r="C44" s="335"/>
      <c r="D44" s="335"/>
      <c r="E44" s="335"/>
      <c r="F44" s="243">
        <f t="shared" si="6"/>
        <v>0</v>
      </c>
      <c r="G44" s="244">
        <f t="shared" si="7"/>
        <v>0</v>
      </c>
      <c r="H44" s="248">
        <f t="shared" si="2"/>
        <v>0</v>
      </c>
      <c r="I44" s="245"/>
      <c r="J44" s="246"/>
      <c r="K44" s="247"/>
      <c r="L44" s="243">
        <f t="shared" si="8"/>
        <v>0</v>
      </c>
      <c r="M44" s="245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65"/>
      <c r="AD44" s="171" t="str">
        <f>'Основні дані'!$B$1</f>
        <v>ХТ-224з</v>
      </c>
    </row>
    <row r="45" spans="1:30" s="132" customFormat="1" ht="30" hidden="1" x14ac:dyDescent="0.45">
      <c r="A45" s="347" t="s">
        <v>527</v>
      </c>
      <c r="B45" s="468"/>
      <c r="C45" s="335"/>
      <c r="D45" s="335"/>
      <c r="E45" s="335"/>
      <c r="F45" s="243">
        <f t="shared" si="6"/>
        <v>0</v>
      </c>
      <c r="G45" s="244">
        <f t="shared" si="7"/>
        <v>0</v>
      </c>
      <c r="H45" s="248">
        <f t="shared" si="2"/>
        <v>0</v>
      </c>
      <c r="I45" s="245"/>
      <c r="J45" s="246"/>
      <c r="K45" s="247"/>
      <c r="L45" s="243">
        <f t="shared" si="8"/>
        <v>0</v>
      </c>
      <c r="M45" s="245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65"/>
      <c r="AD45" s="171" t="str">
        <f>'Основні дані'!$B$1</f>
        <v>ХТ-224з</v>
      </c>
    </row>
    <row r="46" spans="1:30" s="132" customFormat="1" ht="30" hidden="1" x14ac:dyDescent="0.45">
      <c r="A46" s="347" t="s">
        <v>528</v>
      </c>
      <c r="B46" s="468"/>
      <c r="C46" s="335"/>
      <c r="D46" s="335"/>
      <c r="E46" s="335"/>
      <c r="F46" s="243">
        <f t="shared" si="6"/>
        <v>0</v>
      </c>
      <c r="G46" s="244">
        <f t="shared" si="7"/>
        <v>0</v>
      </c>
      <c r="H46" s="248">
        <f t="shared" si="2"/>
        <v>0</v>
      </c>
      <c r="I46" s="245"/>
      <c r="J46" s="246"/>
      <c r="K46" s="247"/>
      <c r="L46" s="243">
        <f t="shared" si="8"/>
        <v>0</v>
      </c>
      <c r="M46" s="245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65"/>
      <c r="AD46" s="171" t="str">
        <f>'Основні дані'!$B$1</f>
        <v>ХТ-224з</v>
      </c>
    </row>
    <row r="47" spans="1:30" s="132" customFormat="1" ht="30" hidden="1" x14ac:dyDescent="0.45">
      <c r="A47" s="347" t="s">
        <v>529</v>
      </c>
      <c r="B47" s="468"/>
      <c r="C47" s="335"/>
      <c r="D47" s="335"/>
      <c r="E47" s="335"/>
      <c r="F47" s="243">
        <f t="shared" si="6"/>
        <v>0</v>
      </c>
      <c r="G47" s="244">
        <f t="shared" si="7"/>
        <v>0</v>
      </c>
      <c r="H47" s="248">
        <f t="shared" si="2"/>
        <v>0</v>
      </c>
      <c r="I47" s="245"/>
      <c r="J47" s="246"/>
      <c r="K47" s="247"/>
      <c r="L47" s="243">
        <f t="shared" si="8"/>
        <v>0</v>
      </c>
      <c r="M47" s="245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65"/>
      <c r="AD47" s="171" t="str">
        <f>'Основні дані'!$B$1</f>
        <v>ХТ-224з</v>
      </c>
    </row>
    <row r="48" spans="1:30" s="132" customFormat="1" ht="30" hidden="1" x14ac:dyDescent="0.45">
      <c r="A48" s="347" t="s">
        <v>530</v>
      </c>
      <c r="B48" s="468"/>
      <c r="C48" s="335"/>
      <c r="D48" s="335"/>
      <c r="E48" s="335"/>
      <c r="F48" s="243">
        <f t="shared" si="6"/>
        <v>0</v>
      </c>
      <c r="G48" s="244">
        <f t="shared" si="7"/>
        <v>0</v>
      </c>
      <c r="H48" s="248">
        <f t="shared" si="2"/>
        <v>0</v>
      </c>
      <c r="I48" s="245"/>
      <c r="J48" s="246"/>
      <c r="K48" s="247"/>
      <c r="L48" s="243">
        <f t="shared" si="8"/>
        <v>0</v>
      </c>
      <c r="M48" s="245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65"/>
      <c r="AD48" s="171" t="str">
        <f>'Основні дані'!$B$1</f>
        <v>ХТ-224з</v>
      </c>
    </row>
    <row r="49" spans="1:30" s="132" customFormat="1" ht="30" hidden="1" x14ac:dyDescent="0.45">
      <c r="A49" s="347" t="s">
        <v>531</v>
      </c>
      <c r="B49" s="468"/>
      <c r="C49" s="335"/>
      <c r="D49" s="335"/>
      <c r="E49" s="335"/>
      <c r="F49" s="243">
        <f t="shared" si="6"/>
        <v>0</v>
      </c>
      <c r="G49" s="244">
        <f t="shared" si="7"/>
        <v>0</v>
      </c>
      <c r="H49" s="248">
        <f t="shared" si="2"/>
        <v>0</v>
      </c>
      <c r="I49" s="245"/>
      <c r="J49" s="246"/>
      <c r="K49" s="247"/>
      <c r="L49" s="243">
        <f t="shared" si="8"/>
        <v>0</v>
      </c>
      <c r="M49" s="245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65"/>
      <c r="AD49" s="171" t="str">
        <f>'Основні дані'!$B$1</f>
        <v>ХТ-224з</v>
      </c>
    </row>
    <row r="50" spans="1:30" s="132" customFormat="1" ht="30" hidden="1" x14ac:dyDescent="0.45">
      <c r="A50" s="347" t="s">
        <v>532</v>
      </c>
      <c r="B50" s="468"/>
      <c r="C50" s="335"/>
      <c r="D50" s="335"/>
      <c r="E50" s="335"/>
      <c r="F50" s="243">
        <f t="shared" si="6"/>
        <v>0</v>
      </c>
      <c r="G50" s="244">
        <f t="shared" si="7"/>
        <v>0</v>
      </c>
      <c r="H50" s="248">
        <f t="shared" si="2"/>
        <v>0</v>
      </c>
      <c r="I50" s="245"/>
      <c r="J50" s="246"/>
      <c r="K50" s="247"/>
      <c r="L50" s="243">
        <f t="shared" si="8"/>
        <v>0</v>
      </c>
      <c r="M50" s="245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65"/>
      <c r="AD50" s="171" t="str">
        <f>'Основні дані'!$B$1</f>
        <v>ХТ-224з</v>
      </c>
    </row>
    <row r="51" spans="1:30" s="132" customFormat="1" ht="30" hidden="1" x14ac:dyDescent="0.45">
      <c r="A51" s="347" t="s">
        <v>533</v>
      </c>
      <c r="B51" s="468"/>
      <c r="C51" s="335"/>
      <c r="D51" s="335"/>
      <c r="E51" s="335"/>
      <c r="F51" s="243">
        <f t="shared" si="6"/>
        <v>0</v>
      </c>
      <c r="G51" s="244">
        <f t="shared" si="7"/>
        <v>0</v>
      </c>
      <c r="H51" s="248">
        <f t="shared" si="2"/>
        <v>0</v>
      </c>
      <c r="I51" s="245"/>
      <c r="J51" s="246"/>
      <c r="K51" s="247"/>
      <c r="L51" s="243">
        <f t="shared" si="8"/>
        <v>0</v>
      </c>
      <c r="M51" s="245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65"/>
      <c r="AD51" s="171" t="str">
        <f>'Основні дані'!$B$1</f>
        <v>ХТ-224з</v>
      </c>
    </row>
    <row r="52" spans="1:30" s="132" customFormat="1" ht="30" hidden="1" x14ac:dyDescent="0.45">
      <c r="A52" s="347" t="s">
        <v>534</v>
      </c>
      <c r="B52" s="468"/>
      <c r="C52" s="335"/>
      <c r="D52" s="335"/>
      <c r="E52" s="335"/>
      <c r="F52" s="243">
        <f t="shared" si="6"/>
        <v>0</v>
      </c>
      <c r="G52" s="244">
        <f t="shared" si="7"/>
        <v>0</v>
      </c>
      <c r="H52" s="248">
        <f t="shared" si="2"/>
        <v>0</v>
      </c>
      <c r="I52" s="245"/>
      <c r="J52" s="246"/>
      <c r="K52" s="247"/>
      <c r="L52" s="243">
        <f t="shared" si="8"/>
        <v>0</v>
      </c>
      <c r="M52" s="245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65"/>
      <c r="AD52" s="171" t="str">
        <f>'Основні дані'!$B$1</f>
        <v>ХТ-224з</v>
      </c>
    </row>
    <row r="53" spans="1:30" s="132" customFormat="1" ht="30" hidden="1" x14ac:dyDescent="0.45">
      <c r="A53" s="347" t="s">
        <v>535</v>
      </c>
      <c r="B53" s="468"/>
      <c r="C53" s="335"/>
      <c r="D53" s="335"/>
      <c r="E53" s="335"/>
      <c r="F53" s="243">
        <f>N53+P53+R53+T53+V53+X53+Z53+AB53</f>
        <v>0</v>
      </c>
      <c r="G53" s="244">
        <f>F53*30</f>
        <v>0</v>
      </c>
      <c r="H53" s="248">
        <f t="shared" si="2"/>
        <v>0</v>
      </c>
      <c r="I53" s="245"/>
      <c r="J53" s="246"/>
      <c r="K53" s="247"/>
      <c r="L53" s="243">
        <f>IF(H53=I53+J53+K53,G53-H53,"!ОШИБКА!")</f>
        <v>0</v>
      </c>
      <c r="M53" s="245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65"/>
      <c r="AD53" s="171" t="str">
        <f>'Основні дані'!$B$1</f>
        <v>ХТ-224з</v>
      </c>
    </row>
    <row r="54" spans="1:30" s="326" customFormat="1" ht="28.2" thickBot="1" x14ac:dyDescent="0.5">
      <c r="A54" s="338" t="s">
        <v>508</v>
      </c>
      <c r="B54" s="339" t="s">
        <v>84</v>
      </c>
      <c r="C54" s="340"/>
      <c r="D54" s="340" t="s">
        <v>536</v>
      </c>
      <c r="E54" s="340"/>
      <c r="F54" s="341">
        <f>N54+P54+R54+T54+V54+X54+Z54+AB54</f>
        <v>4</v>
      </c>
      <c r="G54" s="603">
        <f>F54*30</f>
        <v>120</v>
      </c>
      <c r="H54" s="604">
        <f t="shared" si="2"/>
        <v>12</v>
      </c>
      <c r="I54" s="342"/>
      <c r="J54" s="343"/>
      <c r="K54" s="344">
        <f>H54</f>
        <v>12</v>
      </c>
      <c r="L54" s="341">
        <f>IF(H54=I54+J54+K54,G54-H54,"!ОШИБКА!")</f>
        <v>108</v>
      </c>
      <c r="M54" s="342">
        <v>2</v>
      </c>
      <c r="N54" s="343">
        <v>2</v>
      </c>
      <c r="O54" s="345">
        <v>2</v>
      </c>
      <c r="P54" s="345">
        <v>2</v>
      </c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6">
        <v>302</v>
      </c>
      <c r="AD54" s="171" t="str">
        <f>'Основні дані'!$B$1</f>
        <v>ХТ-224з</v>
      </c>
    </row>
    <row r="55" spans="1:30" s="132" customFormat="1" ht="30.6" thickBot="1" x14ac:dyDescent="0.5">
      <c r="A55" s="416" t="s">
        <v>537</v>
      </c>
      <c r="B55" s="417" t="s">
        <v>538</v>
      </c>
      <c r="C55" s="418"/>
      <c r="D55" s="418"/>
      <c r="E55" s="418"/>
      <c r="F55" s="419">
        <f t="shared" ref="F55:AB55" si="9">SUM(F56:F95)</f>
        <v>89</v>
      </c>
      <c r="G55" s="419">
        <f t="shared" si="9"/>
        <v>2670</v>
      </c>
      <c r="H55" s="419">
        <f t="shared" si="9"/>
        <v>182</v>
      </c>
      <c r="I55" s="419">
        <f t="shared" si="9"/>
        <v>78</v>
      </c>
      <c r="J55" s="419">
        <f t="shared" si="9"/>
        <v>40</v>
      </c>
      <c r="K55" s="419">
        <f t="shared" si="9"/>
        <v>64</v>
      </c>
      <c r="L55" s="419">
        <f t="shared" si="9"/>
        <v>2488</v>
      </c>
      <c r="M55" s="419">
        <f t="shared" si="9"/>
        <v>5</v>
      </c>
      <c r="N55" s="419">
        <f t="shared" si="9"/>
        <v>7</v>
      </c>
      <c r="O55" s="419">
        <f t="shared" si="9"/>
        <v>2</v>
      </c>
      <c r="P55" s="419">
        <f t="shared" si="9"/>
        <v>3</v>
      </c>
      <c r="Q55" s="419">
        <f t="shared" si="9"/>
        <v>15</v>
      </c>
      <c r="R55" s="419">
        <f t="shared" si="9"/>
        <v>20</v>
      </c>
      <c r="S55" s="419">
        <f t="shared" si="9"/>
        <v>11</v>
      </c>
      <c r="T55" s="419">
        <f t="shared" si="9"/>
        <v>14</v>
      </c>
      <c r="U55" s="419">
        <f t="shared" si="9"/>
        <v>13</v>
      </c>
      <c r="V55" s="419">
        <f t="shared" si="9"/>
        <v>16</v>
      </c>
      <c r="W55" s="419">
        <f t="shared" si="9"/>
        <v>8</v>
      </c>
      <c r="X55" s="419">
        <f t="shared" si="9"/>
        <v>8</v>
      </c>
      <c r="Y55" s="419">
        <f t="shared" si="9"/>
        <v>8</v>
      </c>
      <c r="Z55" s="419">
        <f t="shared" si="9"/>
        <v>11</v>
      </c>
      <c r="AA55" s="419">
        <f t="shared" si="9"/>
        <v>10</v>
      </c>
      <c r="AB55" s="419">
        <f t="shared" si="9"/>
        <v>10</v>
      </c>
      <c r="AC55" s="264"/>
      <c r="AD55" s="171" t="str">
        <f>'Основні дані'!$B$1</f>
        <v>ХТ-224з</v>
      </c>
    </row>
    <row r="56" spans="1:30" s="132" customFormat="1" ht="56.4" x14ac:dyDescent="0.45">
      <c r="A56" s="347" t="s">
        <v>539</v>
      </c>
      <c r="B56" s="610" t="s">
        <v>1086</v>
      </c>
      <c r="C56" s="545"/>
      <c r="D56" s="335">
        <v>1</v>
      </c>
      <c r="E56" s="335" t="s">
        <v>980</v>
      </c>
      <c r="F56" s="607">
        <v>4</v>
      </c>
      <c r="G56" s="249">
        <v>120</v>
      </c>
      <c r="H56" s="248">
        <f t="shared" si="2"/>
        <v>8</v>
      </c>
      <c r="I56" s="250">
        <v>6</v>
      </c>
      <c r="J56" s="251"/>
      <c r="K56" s="252">
        <v>2</v>
      </c>
      <c r="L56" s="248">
        <f>IF(H56=I56+J56+K56,G56-H56,"!ОШИБКА!")</f>
        <v>112</v>
      </c>
      <c r="M56" s="250">
        <v>3</v>
      </c>
      <c r="N56" s="251">
        <v>4</v>
      </c>
      <c r="O56" s="250"/>
      <c r="P56" s="251"/>
      <c r="Q56" s="250"/>
      <c r="R56" s="251"/>
      <c r="S56" s="250"/>
      <c r="T56" s="251"/>
      <c r="U56" s="250"/>
      <c r="V56" s="251"/>
      <c r="W56" s="250"/>
      <c r="X56" s="251"/>
      <c r="Y56" s="250"/>
      <c r="Z56" s="251"/>
      <c r="AA56" s="250"/>
      <c r="AB56" s="251"/>
      <c r="AC56" s="611">
        <v>184</v>
      </c>
      <c r="AD56" s="171" t="str">
        <f>'Основні дані'!$B$1</f>
        <v>ХТ-224з</v>
      </c>
    </row>
    <row r="57" spans="1:30" s="132" customFormat="1" ht="28.2" x14ac:dyDescent="0.45">
      <c r="A57" s="347" t="s">
        <v>540</v>
      </c>
      <c r="B57" s="610" t="s">
        <v>1087</v>
      </c>
      <c r="C57" s="545"/>
      <c r="D57" s="335">
        <v>1</v>
      </c>
      <c r="E57" s="545" t="s">
        <v>978</v>
      </c>
      <c r="F57" s="607">
        <v>3</v>
      </c>
      <c r="G57" s="249">
        <v>90</v>
      </c>
      <c r="H57" s="248">
        <f t="shared" si="2"/>
        <v>6</v>
      </c>
      <c r="I57" s="245">
        <v>2</v>
      </c>
      <c r="J57" s="246"/>
      <c r="K57" s="247">
        <v>4</v>
      </c>
      <c r="L57" s="243">
        <f>IF(H57=I57+J57+K57,G57-H57,"!ОШИБКА!")</f>
        <v>84</v>
      </c>
      <c r="M57" s="250">
        <v>2</v>
      </c>
      <c r="N57" s="251">
        <v>3</v>
      </c>
      <c r="O57" s="250"/>
      <c r="P57" s="251"/>
      <c r="Q57" s="250"/>
      <c r="R57" s="251"/>
      <c r="S57" s="250"/>
      <c r="T57" s="251"/>
      <c r="U57" s="250"/>
      <c r="V57" s="251"/>
      <c r="W57" s="250"/>
      <c r="X57" s="251"/>
      <c r="Y57" s="250"/>
      <c r="Z57" s="251"/>
      <c r="AA57" s="250"/>
      <c r="AB57" s="251"/>
      <c r="AC57" s="611">
        <v>163</v>
      </c>
      <c r="AD57" s="171" t="str">
        <f>'Основні дані'!$B$1</f>
        <v>ХТ-224з</v>
      </c>
    </row>
    <row r="58" spans="1:30" s="132" customFormat="1" ht="28.2" x14ac:dyDescent="0.45">
      <c r="A58" s="347" t="s">
        <v>541</v>
      </c>
      <c r="B58" s="610" t="s">
        <v>1088</v>
      </c>
      <c r="C58" s="545"/>
      <c r="D58" s="335">
        <v>2</v>
      </c>
      <c r="E58" s="545" t="s">
        <v>980</v>
      </c>
      <c r="F58" s="607">
        <v>3</v>
      </c>
      <c r="G58" s="249">
        <v>90</v>
      </c>
      <c r="H58" s="248">
        <f t="shared" si="2"/>
        <v>6</v>
      </c>
      <c r="I58" s="245">
        <v>2</v>
      </c>
      <c r="J58" s="246"/>
      <c r="K58" s="247">
        <v>4</v>
      </c>
      <c r="L58" s="243">
        <f t="shared" ref="L58:L86" si="10">IF(H58=I58+J58+K58,G58-H58,"!ОШИБКА!")</f>
        <v>84</v>
      </c>
      <c r="M58" s="250"/>
      <c r="N58" s="251"/>
      <c r="O58" s="250">
        <v>2</v>
      </c>
      <c r="P58" s="251">
        <v>3</v>
      </c>
      <c r="Q58" s="250"/>
      <c r="R58" s="251"/>
      <c r="S58" s="250"/>
      <c r="T58" s="251"/>
      <c r="U58" s="250"/>
      <c r="V58" s="251"/>
      <c r="W58" s="250"/>
      <c r="X58" s="251"/>
      <c r="Y58" s="250"/>
      <c r="Z58" s="251"/>
      <c r="AA58" s="250"/>
      <c r="AB58" s="251"/>
      <c r="AC58" s="611">
        <v>154</v>
      </c>
      <c r="AD58" s="171" t="str">
        <f>'Основні дані'!$B$1</f>
        <v>ХТ-224з</v>
      </c>
    </row>
    <row r="59" spans="1:30" s="132" customFormat="1" ht="28.2" x14ac:dyDescent="0.45">
      <c r="A59" s="347" t="s">
        <v>542</v>
      </c>
      <c r="B59" s="610" t="s">
        <v>1089</v>
      </c>
      <c r="C59" s="545"/>
      <c r="D59" s="335">
        <v>3</v>
      </c>
      <c r="E59" s="545" t="s">
        <v>976</v>
      </c>
      <c r="F59" s="607">
        <v>3</v>
      </c>
      <c r="G59" s="249">
        <v>90</v>
      </c>
      <c r="H59" s="248">
        <f t="shared" si="2"/>
        <v>4</v>
      </c>
      <c r="I59" s="245">
        <v>2</v>
      </c>
      <c r="J59" s="246">
        <v>2</v>
      </c>
      <c r="K59" s="247"/>
      <c r="L59" s="243">
        <f t="shared" si="10"/>
        <v>86</v>
      </c>
      <c r="M59" s="250"/>
      <c r="N59" s="251"/>
      <c r="O59" s="250"/>
      <c r="P59" s="251"/>
      <c r="Q59" s="250">
        <v>2</v>
      </c>
      <c r="R59" s="251">
        <v>3</v>
      </c>
      <c r="S59" s="250"/>
      <c r="T59" s="251"/>
      <c r="U59" s="250"/>
      <c r="V59" s="251"/>
      <c r="W59" s="250"/>
      <c r="X59" s="251"/>
      <c r="Y59" s="250"/>
      <c r="Z59" s="251"/>
      <c r="AA59" s="250"/>
      <c r="AB59" s="251"/>
      <c r="AC59" s="611">
        <v>188</v>
      </c>
      <c r="AD59" s="171" t="str">
        <f>'Основні дані'!$B$1</f>
        <v>ХТ-224з</v>
      </c>
    </row>
    <row r="60" spans="1:30" s="132" customFormat="1" ht="28.2" x14ac:dyDescent="0.45">
      <c r="A60" s="347" t="s">
        <v>543</v>
      </c>
      <c r="B60" s="610" t="s">
        <v>1090</v>
      </c>
      <c r="C60" s="335">
        <v>3</v>
      </c>
      <c r="D60" s="545"/>
      <c r="E60" s="545" t="s">
        <v>976</v>
      </c>
      <c r="F60" s="607">
        <v>5</v>
      </c>
      <c r="G60" s="249">
        <v>150</v>
      </c>
      <c r="H60" s="248">
        <f t="shared" si="2"/>
        <v>8</v>
      </c>
      <c r="I60" s="245">
        <v>4</v>
      </c>
      <c r="J60" s="246">
        <v>4</v>
      </c>
      <c r="K60" s="247"/>
      <c r="L60" s="243">
        <f t="shared" si="10"/>
        <v>142</v>
      </c>
      <c r="M60" s="250"/>
      <c r="N60" s="251"/>
      <c r="O60" s="250"/>
      <c r="P60" s="251"/>
      <c r="Q60" s="250">
        <v>4</v>
      </c>
      <c r="R60" s="251">
        <v>5</v>
      </c>
      <c r="S60" s="250"/>
      <c r="T60" s="251"/>
      <c r="U60" s="250"/>
      <c r="V60" s="251"/>
      <c r="W60" s="250"/>
      <c r="X60" s="251"/>
      <c r="Y60" s="250"/>
      <c r="Z60" s="251"/>
      <c r="AA60" s="250"/>
      <c r="AB60" s="251"/>
      <c r="AC60" s="611">
        <v>194</v>
      </c>
      <c r="AD60" s="171" t="str">
        <f>'Основні дані'!$B$1</f>
        <v>ХТ-224з</v>
      </c>
    </row>
    <row r="61" spans="1:30" s="132" customFormat="1" ht="56.4" x14ac:dyDescent="0.45">
      <c r="A61" s="347" t="s">
        <v>544</v>
      </c>
      <c r="B61" s="610" t="s">
        <v>1091</v>
      </c>
      <c r="C61" s="545"/>
      <c r="D61" s="335">
        <v>3</v>
      </c>
      <c r="E61" s="545" t="s">
        <v>976</v>
      </c>
      <c r="F61" s="607">
        <v>4</v>
      </c>
      <c r="G61" s="249">
        <v>120</v>
      </c>
      <c r="H61" s="248">
        <f t="shared" si="2"/>
        <v>6</v>
      </c>
      <c r="I61" s="245">
        <v>2</v>
      </c>
      <c r="J61" s="246">
        <v>4</v>
      </c>
      <c r="K61" s="247"/>
      <c r="L61" s="243">
        <f t="shared" si="10"/>
        <v>114</v>
      </c>
      <c r="M61" s="250"/>
      <c r="N61" s="251"/>
      <c r="O61" s="250"/>
      <c r="P61" s="251"/>
      <c r="Q61" s="250">
        <v>3</v>
      </c>
      <c r="R61" s="251">
        <v>4</v>
      </c>
      <c r="S61" s="250"/>
      <c r="T61" s="251"/>
      <c r="U61" s="250"/>
      <c r="V61" s="251"/>
      <c r="W61" s="250"/>
      <c r="X61" s="251"/>
      <c r="Y61" s="250"/>
      <c r="Z61" s="251"/>
      <c r="AA61" s="250"/>
      <c r="AB61" s="251"/>
      <c r="AC61" s="611">
        <v>191</v>
      </c>
      <c r="AD61" s="171" t="str">
        <f>'Основні дані'!$B$1</f>
        <v>ХТ-224з</v>
      </c>
    </row>
    <row r="62" spans="1:30" s="132" customFormat="1" ht="56.4" x14ac:dyDescent="0.45">
      <c r="A62" s="347" t="s">
        <v>545</v>
      </c>
      <c r="B62" s="610" t="s">
        <v>1092</v>
      </c>
      <c r="C62" s="335">
        <v>3</v>
      </c>
      <c r="D62" s="335"/>
      <c r="E62" s="545" t="s">
        <v>976</v>
      </c>
      <c r="F62" s="607">
        <v>5</v>
      </c>
      <c r="G62" s="249">
        <v>150</v>
      </c>
      <c r="H62" s="248">
        <f t="shared" si="2"/>
        <v>8</v>
      </c>
      <c r="I62" s="245">
        <v>4</v>
      </c>
      <c r="J62" s="246">
        <v>2</v>
      </c>
      <c r="K62" s="247">
        <v>2</v>
      </c>
      <c r="L62" s="243">
        <f t="shared" si="10"/>
        <v>142</v>
      </c>
      <c r="M62" s="250"/>
      <c r="N62" s="251"/>
      <c r="O62" s="250"/>
      <c r="P62" s="251"/>
      <c r="Q62" s="250">
        <v>4</v>
      </c>
      <c r="R62" s="251">
        <v>5</v>
      </c>
      <c r="S62" s="250"/>
      <c r="T62" s="251"/>
      <c r="U62" s="250"/>
      <c r="V62" s="251"/>
      <c r="W62" s="250"/>
      <c r="X62" s="251"/>
      <c r="Y62" s="250"/>
      <c r="Z62" s="251"/>
      <c r="AA62" s="250"/>
      <c r="AB62" s="251"/>
      <c r="AC62" s="611">
        <v>191</v>
      </c>
      <c r="AD62" s="171" t="str">
        <f>'Основні дані'!$B$1</f>
        <v>ХТ-224з</v>
      </c>
    </row>
    <row r="63" spans="1:30" s="132" customFormat="1" ht="28.2" x14ac:dyDescent="0.45">
      <c r="A63" s="347" t="s">
        <v>546</v>
      </c>
      <c r="B63" s="610" t="s">
        <v>1093</v>
      </c>
      <c r="C63" s="545"/>
      <c r="D63" s="335">
        <v>3</v>
      </c>
      <c r="E63" s="545" t="s">
        <v>980</v>
      </c>
      <c r="F63" s="607">
        <v>3</v>
      </c>
      <c r="G63" s="249">
        <v>90</v>
      </c>
      <c r="H63" s="248">
        <f t="shared" si="2"/>
        <v>4</v>
      </c>
      <c r="I63" s="245">
        <v>2</v>
      </c>
      <c r="J63" s="246"/>
      <c r="K63" s="247">
        <v>2</v>
      </c>
      <c r="L63" s="243">
        <f t="shared" si="10"/>
        <v>86</v>
      </c>
      <c r="M63" s="250"/>
      <c r="N63" s="251"/>
      <c r="O63" s="250"/>
      <c r="P63" s="251"/>
      <c r="Q63" s="250">
        <v>2</v>
      </c>
      <c r="R63" s="251">
        <v>3</v>
      </c>
      <c r="S63" s="250"/>
      <c r="T63" s="251"/>
      <c r="U63" s="250"/>
      <c r="V63" s="251"/>
      <c r="W63" s="250"/>
      <c r="X63" s="251"/>
      <c r="Y63" s="250"/>
      <c r="Z63" s="251"/>
      <c r="AA63" s="250"/>
      <c r="AB63" s="251"/>
      <c r="AC63" s="611">
        <v>184</v>
      </c>
      <c r="AD63" s="171" t="str">
        <f>'Основні дані'!$B$1</f>
        <v>ХТ-224з</v>
      </c>
    </row>
    <row r="64" spans="1:30" s="132" customFormat="1" ht="56.4" x14ac:dyDescent="0.45">
      <c r="A64" s="347" t="s">
        <v>547</v>
      </c>
      <c r="B64" s="610" t="s">
        <v>1094</v>
      </c>
      <c r="C64" s="335">
        <v>4</v>
      </c>
      <c r="D64" s="545"/>
      <c r="E64" s="545" t="s">
        <v>982</v>
      </c>
      <c r="F64" s="607">
        <v>6</v>
      </c>
      <c r="G64" s="249">
        <v>180</v>
      </c>
      <c r="H64" s="248">
        <f t="shared" si="2"/>
        <v>10</v>
      </c>
      <c r="I64" s="245">
        <v>4</v>
      </c>
      <c r="J64" s="246">
        <v>2</v>
      </c>
      <c r="K64" s="247">
        <v>4</v>
      </c>
      <c r="L64" s="243">
        <f t="shared" si="10"/>
        <v>170</v>
      </c>
      <c r="M64" s="250"/>
      <c r="N64" s="251"/>
      <c r="O64" s="250"/>
      <c r="P64" s="251"/>
      <c r="Q64" s="250"/>
      <c r="R64" s="251"/>
      <c r="S64" s="250">
        <v>5</v>
      </c>
      <c r="T64" s="251">
        <v>6</v>
      </c>
      <c r="U64" s="250"/>
      <c r="V64" s="251"/>
      <c r="W64" s="250"/>
      <c r="X64" s="251"/>
      <c r="Y64" s="250"/>
      <c r="Z64" s="251"/>
      <c r="AA64" s="250"/>
      <c r="AB64" s="251"/>
      <c r="AC64" s="611">
        <v>191</v>
      </c>
      <c r="AD64" s="171" t="str">
        <f>'Основні дані'!$B$1</f>
        <v>ХТ-224з</v>
      </c>
    </row>
    <row r="65" spans="1:30" s="132" customFormat="1" ht="28.2" x14ac:dyDescent="0.45">
      <c r="A65" s="347" t="s">
        <v>548</v>
      </c>
      <c r="B65" s="610" t="s">
        <v>1095</v>
      </c>
      <c r="C65" s="335">
        <v>4</v>
      </c>
      <c r="D65" s="545"/>
      <c r="E65" s="545" t="s">
        <v>976</v>
      </c>
      <c r="F65" s="607">
        <v>4</v>
      </c>
      <c r="G65" s="249">
        <v>120</v>
      </c>
      <c r="H65" s="248">
        <f t="shared" si="2"/>
        <v>6</v>
      </c>
      <c r="I65" s="245">
        <v>2</v>
      </c>
      <c r="J65" s="246">
        <v>2</v>
      </c>
      <c r="K65" s="247">
        <v>2</v>
      </c>
      <c r="L65" s="243">
        <f t="shared" si="10"/>
        <v>114</v>
      </c>
      <c r="M65" s="250"/>
      <c r="N65" s="251"/>
      <c r="O65" s="250"/>
      <c r="P65" s="251"/>
      <c r="Q65" s="250"/>
      <c r="R65" s="251"/>
      <c r="S65" s="250">
        <v>3</v>
      </c>
      <c r="T65" s="251">
        <v>4</v>
      </c>
      <c r="U65" s="250"/>
      <c r="V65" s="251"/>
      <c r="W65" s="250"/>
      <c r="X65" s="251"/>
      <c r="Y65" s="250"/>
      <c r="Z65" s="251"/>
      <c r="AA65" s="250"/>
      <c r="AB65" s="251"/>
      <c r="AC65" s="611">
        <v>191</v>
      </c>
      <c r="AD65" s="171" t="str">
        <f>'Основні дані'!$B$1</f>
        <v>ХТ-224з</v>
      </c>
    </row>
    <row r="66" spans="1:30" s="132" customFormat="1" ht="28.2" x14ac:dyDescent="0.45">
      <c r="A66" s="347" t="s">
        <v>549</v>
      </c>
      <c r="B66" s="610" t="s">
        <v>1096</v>
      </c>
      <c r="C66" s="545"/>
      <c r="D66" s="335">
        <v>4</v>
      </c>
      <c r="E66" s="545" t="s">
        <v>976</v>
      </c>
      <c r="F66" s="607">
        <v>4</v>
      </c>
      <c r="G66" s="249">
        <v>120</v>
      </c>
      <c r="H66" s="248">
        <f t="shared" si="2"/>
        <v>6</v>
      </c>
      <c r="I66" s="245">
        <v>4</v>
      </c>
      <c r="J66" s="246"/>
      <c r="K66" s="247">
        <v>2</v>
      </c>
      <c r="L66" s="243">
        <f t="shared" si="10"/>
        <v>114</v>
      </c>
      <c r="M66" s="250"/>
      <c r="N66" s="251"/>
      <c r="O66" s="250"/>
      <c r="P66" s="251"/>
      <c r="Q66" s="250"/>
      <c r="R66" s="251"/>
      <c r="S66" s="250">
        <v>3</v>
      </c>
      <c r="T66" s="251">
        <v>4</v>
      </c>
      <c r="U66" s="250"/>
      <c r="V66" s="251"/>
      <c r="W66" s="250"/>
      <c r="X66" s="251"/>
      <c r="Y66" s="250"/>
      <c r="Z66" s="251"/>
      <c r="AA66" s="250"/>
      <c r="AB66" s="251"/>
      <c r="AC66" s="611">
        <v>321</v>
      </c>
      <c r="AD66" s="171" t="str">
        <f>'Основні дані'!$B$1</f>
        <v>ХТ-224з</v>
      </c>
    </row>
    <row r="67" spans="1:30" s="132" customFormat="1" ht="84.6" x14ac:dyDescent="0.45">
      <c r="A67" s="347" t="s">
        <v>550</v>
      </c>
      <c r="B67" s="610" t="s">
        <v>1097</v>
      </c>
      <c r="C67" s="545"/>
      <c r="D67" s="335">
        <v>5</v>
      </c>
      <c r="E67" s="545" t="s">
        <v>976</v>
      </c>
      <c r="F67" s="607">
        <v>4</v>
      </c>
      <c r="G67" s="249">
        <v>120</v>
      </c>
      <c r="H67" s="248">
        <f t="shared" si="2"/>
        <v>8</v>
      </c>
      <c r="I67" s="245">
        <v>2</v>
      </c>
      <c r="J67" s="246">
        <v>6</v>
      </c>
      <c r="K67" s="247"/>
      <c r="L67" s="243">
        <f t="shared" si="10"/>
        <v>112</v>
      </c>
      <c r="M67" s="250"/>
      <c r="N67" s="251"/>
      <c r="O67" s="250"/>
      <c r="P67" s="251"/>
      <c r="Q67" s="250"/>
      <c r="R67" s="251"/>
      <c r="S67" s="250"/>
      <c r="T67" s="251"/>
      <c r="U67" s="250">
        <v>3</v>
      </c>
      <c r="V67" s="251">
        <v>4</v>
      </c>
      <c r="W67" s="250"/>
      <c r="X67" s="251"/>
      <c r="Y67" s="250"/>
      <c r="Z67" s="251"/>
      <c r="AA67" s="250"/>
      <c r="AB67" s="251"/>
      <c r="AC67" s="611">
        <v>191</v>
      </c>
      <c r="AD67" s="171" t="str">
        <f>'Основні дані'!$B$1</f>
        <v>ХТ-224з</v>
      </c>
    </row>
    <row r="68" spans="1:30" s="132" customFormat="1" ht="56.4" x14ac:dyDescent="0.45">
      <c r="A68" s="347" t="s">
        <v>551</v>
      </c>
      <c r="B68" s="610" t="s">
        <v>1098</v>
      </c>
      <c r="C68" s="335">
        <v>5</v>
      </c>
      <c r="D68" s="545"/>
      <c r="E68" s="545" t="s">
        <v>980</v>
      </c>
      <c r="F68" s="607">
        <v>6</v>
      </c>
      <c r="G68" s="249">
        <v>180</v>
      </c>
      <c r="H68" s="248">
        <f t="shared" si="2"/>
        <v>14</v>
      </c>
      <c r="I68" s="245">
        <v>6</v>
      </c>
      <c r="J68" s="246">
        <v>2</v>
      </c>
      <c r="K68" s="247">
        <v>6</v>
      </c>
      <c r="L68" s="243">
        <f t="shared" si="10"/>
        <v>166</v>
      </c>
      <c r="M68" s="250"/>
      <c r="N68" s="251"/>
      <c r="O68" s="250"/>
      <c r="P68" s="251"/>
      <c r="Q68" s="250"/>
      <c r="R68" s="251"/>
      <c r="S68" s="250"/>
      <c r="T68" s="251"/>
      <c r="U68" s="250">
        <v>5</v>
      </c>
      <c r="V68" s="251">
        <v>6</v>
      </c>
      <c r="W68" s="250"/>
      <c r="X68" s="251"/>
      <c r="Y68" s="250"/>
      <c r="Z68" s="251"/>
      <c r="AA68" s="250"/>
      <c r="AB68" s="251"/>
      <c r="AC68" s="611">
        <v>184</v>
      </c>
      <c r="AD68" s="171" t="str">
        <f>'Основні дані'!$B$1</f>
        <v>ХТ-224з</v>
      </c>
    </row>
    <row r="69" spans="1:30" s="132" customFormat="1" ht="56.4" x14ac:dyDescent="0.45">
      <c r="A69" s="347" t="s">
        <v>552</v>
      </c>
      <c r="B69" s="610" t="s">
        <v>1099</v>
      </c>
      <c r="C69" s="335">
        <v>5</v>
      </c>
      <c r="D69" s="545"/>
      <c r="E69" s="545" t="s">
        <v>976</v>
      </c>
      <c r="F69" s="607">
        <v>6</v>
      </c>
      <c r="G69" s="249">
        <v>180</v>
      </c>
      <c r="H69" s="248">
        <f t="shared" si="2"/>
        <v>14</v>
      </c>
      <c r="I69" s="245">
        <v>6</v>
      </c>
      <c r="J69" s="246">
        <v>2</v>
      </c>
      <c r="K69" s="247">
        <v>6</v>
      </c>
      <c r="L69" s="243">
        <f t="shared" si="10"/>
        <v>166</v>
      </c>
      <c r="M69" s="250"/>
      <c r="N69" s="251"/>
      <c r="O69" s="250"/>
      <c r="P69" s="251"/>
      <c r="Q69" s="250"/>
      <c r="R69" s="251"/>
      <c r="S69" s="250"/>
      <c r="T69" s="251"/>
      <c r="U69" s="250">
        <v>5</v>
      </c>
      <c r="V69" s="251">
        <v>6</v>
      </c>
      <c r="W69" s="250"/>
      <c r="X69" s="251"/>
      <c r="Y69" s="250"/>
      <c r="Z69" s="251"/>
      <c r="AA69" s="250"/>
      <c r="AB69" s="251"/>
      <c r="AC69" s="611">
        <v>184</v>
      </c>
      <c r="AD69" s="171" t="str">
        <f>'Основні дані'!$B$1</f>
        <v>ХТ-224з</v>
      </c>
    </row>
    <row r="70" spans="1:30" s="132" customFormat="1" ht="56.4" x14ac:dyDescent="0.45">
      <c r="A70" s="347" t="s">
        <v>553</v>
      </c>
      <c r="B70" s="610" t="s">
        <v>1100</v>
      </c>
      <c r="C70" s="545"/>
      <c r="D70" s="335">
        <v>6</v>
      </c>
      <c r="E70" s="545" t="s">
        <v>976</v>
      </c>
      <c r="F70" s="607">
        <v>3</v>
      </c>
      <c r="G70" s="249">
        <v>90</v>
      </c>
      <c r="H70" s="248">
        <f t="shared" si="2"/>
        <v>8</v>
      </c>
      <c r="I70" s="245">
        <v>2</v>
      </c>
      <c r="J70" s="246">
        <v>6</v>
      </c>
      <c r="K70" s="247"/>
      <c r="L70" s="243">
        <f t="shared" si="10"/>
        <v>82</v>
      </c>
      <c r="M70" s="250"/>
      <c r="N70" s="251"/>
      <c r="O70" s="250"/>
      <c r="P70" s="251"/>
      <c r="Q70" s="250"/>
      <c r="R70" s="251"/>
      <c r="S70" s="250"/>
      <c r="T70" s="251"/>
      <c r="U70" s="250"/>
      <c r="V70" s="251"/>
      <c r="W70" s="250">
        <v>3</v>
      </c>
      <c r="X70" s="251">
        <v>3</v>
      </c>
      <c r="Y70" s="250"/>
      <c r="Z70" s="251"/>
      <c r="AA70" s="250"/>
      <c r="AB70" s="251"/>
      <c r="AC70" s="611">
        <v>174</v>
      </c>
      <c r="AD70" s="171" t="str">
        <f>'Основні дані'!$B$1</f>
        <v>ХТ-224з</v>
      </c>
    </row>
    <row r="71" spans="1:30" s="132" customFormat="1" ht="28.2" x14ac:dyDescent="0.45">
      <c r="A71" s="347" t="s">
        <v>554</v>
      </c>
      <c r="B71" s="610" t="s">
        <v>1101</v>
      </c>
      <c r="C71" s="335">
        <v>6</v>
      </c>
      <c r="D71" s="545"/>
      <c r="E71" s="545" t="s">
        <v>980</v>
      </c>
      <c r="F71" s="607">
        <v>5</v>
      </c>
      <c r="G71" s="249">
        <v>150</v>
      </c>
      <c r="H71" s="248">
        <f t="shared" si="2"/>
        <v>14</v>
      </c>
      <c r="I71" s="245">
        <v>6</v>
      </c>
      <c r="J71" s="246">
        <v>4</v>
      </c>
      <c r="K71" s="247">
        <v>4</v>
      </c>
      <c r="L71" s="243">
        <f t="shared" si="10"/>
        <v>136</v>
      </c>
      <c r="M71" s="250"/>
      <c r="N71" s="251"/>
      <c r="O71" s="250"/>
      <c r="P71" s="251"/>
      <c r="Q71" s="250"/>
      <c r="R71" s="251"/>
      <c r="S71" s="250"/>
      <c r="T71" s="251"/>
      <c r="U71" s="250"/>
      <c r="V71" s="251"/>
      <c r="W71" s="250">
        <v>5</v>
      </c>
      <c r="X71" s="251">
        <v>5</v>
      </c>
      <c r="Y71" s="250"/>
      <c r="Z71" s="251"/>
      <c r="AA71" s="250"/>
      <c r="AB71" s="251"/>
      <c r="AC71" s="611">
        <v>184</v>
      </c>
      <c r="AD71" s="171" t="str">
        <f>'Основні дані'!$B$1</f>
        <v>ХТ-224з</v>
      </c>
    </row>
    <row r="72" spans="1:30" s="132" customFormat="1" ht="56.4" x14ac:dyDescent="0.45">
      <c r="A72" s="347" t="s">
        <v>555</v>
      </c>
      <c r="B72" s="610" t="s">
        <v>1102</v>
      </c>
      <c r="C72" s="335">
        <v>7</v>
      </c>
      <c r="D72" s="545"/>
      <c r="E72" s="545" t="s">
        <v>982</v>
      </c>
      <c r="F72" s="607">
        <v>5</v>
      </c>
      <c r="G72" s="249">
        <v>150</v>
      </c>
      <c r="H72" s="248">
        <f t="shared" si="2"/>
        <v>12</v>
      </c>
      <c r="I72" s="245">
        <v>6</v>
      </c>
      <c r="J72" s="246"/>
      <c r="K72" s="247">
        <v>6</v>
      </c>
      <c r="L72" s="243">
        <f t="shared" si="10"/>
        <v>138</v>
      </c>
      <c r="M72" s="250"/>
      <c r="N72" s="251"/>
      <c r="O72" s="250"/>
      <c r="P72" s="251"/>
      <c r="Q72" s="250"/>
      <c r="R72" s="251"/>
      <c r="S72" s="250"/>
      <c r="T72" s="251"/>
      <c r="U72" s="250"/>
      <c r="V72" s="251"/>
      <c r="W72" s="250"/>
      <c r="X72" s="251"/>
      <c r="Y72" s="250">
        <v>4</v>
      </c>
      <c r="Z72" s="251">
        <v>5</v>
      </c>
      <c r="AA72" s="250"/>
      <c r="AB72" s="251"/>
      <c r="AC72" s="611">
        <v>184</v>
      </c>
      <c r="AD72" s="171" t="str">
        <f>'Основні дані'!$B$1</f>
        <v>ХТ-224з</v>
      </c>
    </row>
    <row r="73" spans="1:30" s="132" customFormat="1" ht="28.2" x14ac:dyDescent="0.45">
      <c r="A73" s="347" t="s">
        <v>556</v>
      </c>
      <c r="B73" s="610" t="s">
        <v>1103</v>
      </c>
      <c r="C73" s="545"/>
      <c r="D73" s="335">
        <v>7</v>
      </c>
      <c r="E73" s="545" t="s">
        <v>976</v>
      </c>
      <c r="F73" s="607">
        <v>3</v>
      </c>
      <c r="G73" s="249">
        <v>90</v>
      </c>
      <c r="H73" s="248">
        <f t="shared" si="2"/>
        <v>6</v>
      </c>
      <c r="I73" s="245">
        <v>2</v>
      </c>
      <c r="J73" s="246"/>
      <c r="K73" s="247">
        <v>4</v>
      </c>
      <c r="L73" s="243">
        <f t="shared" si="10"/>
        <v>84</v>
      </c>
      <c r="M73" s="250"/>
      <c r="N73" s="251"/>
      <c r="O73" s="250"/>
      <c r="P73" s="251"/>
      <c r="Q73" s="250"/>
      <c r="R73" s="251"/>
      <c r="S73" s="250"/>
      <c r="T73" s="251"/>
      <c r="U73" s="250"/>
      <c r="V73" s="251"/>
      <c r="W73" s="250"/>
      <c r="X73" s="251"/>
      <c r="Y73" s="250">
        <v>2</v>
      </c>
      <c r="Z73" s="251">
        <v>3</v>
      </c>
      <c r="AA73" s="250"/>
      <c r="AB73" s="251"/>
      <c r="AC73" s="611">
        <v>202</v>
      </c>
      <c r="AD73" s="171" t="str">
        <f>'Основні дані'!$B$1</f>
        <v>ХТ-224з</v>
      </c>
    </row>
    <row r="74" spans="1:30" s="132" customFormat="1" ht="28.2" x14ac:dyDescent="0.45">
      <c r="A74" s="347" t="s">
        <v>557</v>
      </c>
      <c r="B74" s="610" t="s">
        <v>291</v>
      </c>
      <c r="C74" s="545"/>
      <c r="D74" s="335">
        <v>7</v>
      </c>
      <c r="E74" s="545" t="s">
        <v>980</v>
      </c>
      <c r="F74" s="607">
        <v>3</v>
      </c>
      <c r="G74" s="249">
        <v>90</v>
      </c>
      <c r="H74" s="248">
        <f t="shared" si="2"/>
        <v>6</v>
      </c>
      <c r="I74" s="245">
        <v>2</v>
      </c>
      <c r="J74" s="246">
        <v>4</v>
      </c>
      <c r="K74" s="247"/>
      <c r="L74" s="243">
        <f t="shared" si="10"/>
        <v>84</v>
      </c>
      <c r="M74" s="250"/>
      <c r="N74" s="251"/>
      <c r="O74" s="250"/>
      <c r="P74" s="251"/>
      <c r="Q74" s="250"/>
      <c r="R74" s="251"/>
      <c r="S74" s="250"/>
      <c r="T74" s="251"/>
      <c r="U74" s="250"/>
      <c r="V74" s="251"/>
      <c r="W74" s="250"/>
      <c r="X74" s="251"/>
      <c r="Y74" s="250">
        <v>2</v>
      </c>
      <c r="Z74" s="251">
        <v>3</v>
      </c>
      <c r="AA74" s="250"/>
      <c r="AB74" s="251"/>
      <c r="AC74" s="611">
        <v>144</v>
      </c>
      <c r="AD74" s="171" t="str">
        <f>'Основні дані'!$B$1</f>
        <v>ХТ-224з</v>
      </c>
    </row>
    <row r="75" spans="1:30" s="132" customFormat="1" ht="28.2" x14ac:dyDescent="0.45">
      <c r="A75" s="347" t="s">
        <v>558</v>
      </c>
      <c r="B75" s="610" t="s">
        <v>1104</v>
      </c>
      <c r="C75" s="545"/>
      <c r="D75" s="335">
        <v>8</v>
      </c>
      <c r="E75" s="545" t="s">
        <v>980</v>
      </c>
      <c r="F75" s="607">
        <v>5</v>
      </c>
      <c r="G75" s="249">
        <v>150</v>
      </c>
      <c r="H75" s="248">
        <f t="shared" si="2"/>
        <v>14</v>
      </c>
      <c r="I75" s="245">
        <v>6</v>
      </c>
      <c r="J75" s="246"/>
      <c r="K75" s="247">
        <v>8</v>
      </c>
      <c r="L75" s="243">
        <f t="shared" si="10"/>
        <v>136</v>
      </c>
      <c r="M75" s="250"/>
      <c r="N75" s="251"/>
      <c r="O75" s="250"/>
      <c r="P75" s="251"/>
      <c r="Q75" s="250"/>
      <c r="R75" s="251"/>
      <c r="S75" s="250"/>
      <c r="T75" s="251"/>
      <c r="U75" s="250"/>
      <c r="V75" s="251"/>
      <c r="W75" s="250"/>
      <c r="X75" s="251"/>
      <c r="Y75" s="250"/>
      <c r="Z75" s="251"/>
      <c r="AA75" s="250">
        <v>5</v>
      </c>
      <c r="AB75" s="251">
        <v>5</v>
      </c>
      <c r="AC75" s="611">
        <v>184</v>
      </c>
      <c r="AD75" s="171" t="str">
        <f>'Основні дані'!$B$1</f>
        <v>ХТ-224з</v>
      </c>
    </row>
    <row r="76" spans="1:30" s="132" customFormat="1" ht="85.2" thickBot="1" x14ac:dyDescent="0.5">
      <c r="A76" s="347" t="s">
        <v>559</v>
      </c>
      <c r="B76" s="610" t="s">
        <v>1105</v>
      </c>
      <c r="C76" s="335">
        <v>8</v>
      </c>
      <c r="D76" s="545"/>
      <c r="E76" s="545" t="s">
        <v>976</v>
      </c>
      <c r="F76" s="607">
        <v>5</v>
      </c>
      <c r="G76" s="249">
        <v>150</v>
      </c>
      <c r="H76" s="248">
        <f t="shared" si="2"/>
        <v>14</v>
      </c>
      <c r="I76" s="245">
        <v>6</v>
      </c>
      <c r="J76" s="246"/>
      <c r="K76" s="247">
        <v>8</v>
      </c>
      <c r="L76" s="243">
        <f t="shared" si="10"/>
        <v>136</v>
      </c>
      <c r="M76" s="250"/>
      <c r="N76" s="251"/>
      <c r="O76" s="250"/>
      <c r="P76" s="251"/>
      <c r="Q76" s="250"/>
      <c r="R76" s="251"/>
      <c r="S76" s="250"/>
      <c r="T76" s="251"/>
      <c r="U76" s="250"/>
      <c r="V76" s="251"/>
      <c r="W76" s="250"/>
      <c r="X76" s="251"/>
      <c r="Y76" s="250"/>
      <c r="Z76" s="251"/>
      <c r="AA76" s="250">
        <v>5</v>
      </c>
      <c r="AB76" s="251">
        <v>5</v>
      </c>
      <c r="AC76" s="611">
        <v>184</v>
      </c>
      <c r="AD76" s="171" t="str">
        <f>'Основні дані'!$B$1</f>
        <v>ХТ-224з</v>
      </c>
    </row>
    <row r="77" spans="1:30" s="132" customFormat="1" ht="30" hidden="1" x14ac:dyDescent="0.45">
      <c r="A77" s="347" t="s">
        <v>560</v>
      </c>
      <c r="B77" s="336"/>
      <c r="C77" s="268"/>
      <c r="D77" s="269"/>
      <c r="E77" s="269"/>
      <c r="F77" s="243">
        <f t="shared" ref="F77:F86" si="11">N77+P77+R77+T77+V77+X77+Z77+AB77</f>
        <v>0</v>
      </c>
      <c r="G77" s="244">
        <f t="shared" ref="G77:G86" si="12">F77*30</f>
        <v>0</v>
      </c>
      <c r="H77" s="248">
        <f t="shared" si="2"/>
        <v>0</v>
      </c>
      <c r="I77" s="245"/>
      <c r="J77" s="246"/>
      <c r="K77" s="247"/>
      <c r="L77" s="243">
        <f t="shared" si="10"/>
        <v>0</v>
      </c>
      <c r="M77" s="245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67"/>
      <c r="AD77" s="171" t="str">
        <f>'Основні дані'!$B$1</f>
        <v>ХТ-224з</v>
      </c>
    </row>
    <row r="78" spans="1:30" s="132" customFormat="1" ht="30" hidden="1" x14ac:dyDescent="0.45">
      <c r="A78" s="347" t="s">
        <v>561</v>
      </c>
      <c r="B78" s="336"/>
      <c r="C78" s="268"/>
      <c r="D78" s="269"/>
      <c r="E78" s="269"/>
      <c r="F78" s="243">
        <f t="shared" si="11"/>
        <v>0</v>
      </c>
      <c r="G78" s="244">
        <f t="shared" si="12"/>
        <v>0</v>
      </c>
      <c r="H78" s="248">
        <f t="shared" si="2"/>
        <v>0</v>
      </c>
      <c r="I78" s="245"/>
      <c r="J78" s="246"/>
      <c r="K78" s="247"/>
      <c r="L78" s="243">
        <f t="shared" si="10"/>
        <v>0</v>
      </c>
      <c r="M78" s="245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67"/>
      <c r="AD78" s="171" t="str">
        <f>'Основні дані'!$B$1</f>
        <v>ХТ-224з</v>
      </c>
    </row>
    <row r="79" spans="1:30" s="132" customFormat="1" ht="30" hidden="1" x14ac:dyDescent="0.45">
      <c r="A79" s="347" t="s">
        <v>562</v>
      </c>
      <c r="B79" s="336"/>
      <c r="C79" s="268"/>
      <c r="D79" s="269"/>
      <c r="E79" s="269"/>
      <c r="F79" s="243">
        <f t="shared" si="11"/>
        <v>0</v>
      </c>
      <c r="G79" s="244">
        <f t="shared" si="12"/>
        <v>0</v>
      </c>
      <c r="H79" s="248">
        <f t="shared" ref="H79:H142" si="13">3*M79 + 3*O79 + 2*Q79 + 2*S79 + 3*U79 + 3*W79 + 3*Y79 + 3*AA79 - MOD(3*M79 + 3*O79 + 2*Q79 + 2*S79 + 3*U79 + 3*W79 + 3*Y79 + 3*AA79, 2)</f>
        <v>0</v>
      </c>
      <c r="I79" s="245"/>
      <c r="J79" s="246"/>
      <c r="K79" s="247"/>
      <c r="L79" s="243">
        <f t="shared" si="10"/>
        <v>0</v>
      </c>
      <c r="M79" s="245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67"/>
      <c r="AD79" s="171" t="str">
        <f>'Основні дані'!$B$1</f>
        <v>ХТ-224з</v>
      </c>
    </row>
    <row r="80" spans="1:30" s="132" customFormat="1" ht="30" hidden="1" x14ac:dyDescent="0.45">
      <c r="A80" s="347" t="s">
        <v>563</v>
      </c>
      <c r="B80" s="336"/>
      <c r="C80" s="268"/>
      <c r="D80" s="269"/>
      <c r="E80" s="269"/>
      <c r="F80" s="243">
        <f t="shared" si="11"/>
        <v>0</v>
      </c>
      <c r="G80" s="244">
        <f t="shared" si="12"/>
        <v>0</v>
      </c>
      <c r="H80" s="248">
        <f t="shared" si="13"/>
        <v>0</v>
      </c>
      <c r="I80" s="245"/>
      <c r="J80" s="246"/>
      <c r="K80" s="247"/>
      <c r="L80" s="243">
        <f t="shared" si="10"/>
        <v>0</v>
      </c>
      <c r="M80" s="245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67"/>
      <c r="AD80" s="171" t="str">
        <f>'Основні дані'!$B$1</f>
        <v>ХТ-224з</v>
      </c>
    </row>
    <row r="81" spans="1:30" s="132" customFormat="1" ht="30" hidden="1" x14ac:dyDescent="0.45">
      <c r="A81" s="347" t="s">
        <v>564</v>
      </c>
      <c r="B81" s="336"/>
      <c r="C81" s="268"/>
      <c r="D81" s="269"/>
      <c r="E81" s="269"/>
      <c r="F81" s="243">
        <f t="shared" si="11"/>
        <v>0</v>
      </c>
      <c r="G81" s="244">
        <f t="shared" si="12"/>
        <v>0</v>
      </c>
      <c r="H81" s="248">
        <f t="shared" si="13"/>
        <v>0</v>
      </c>
      <c r="I81" s="245"/>
      <c r="J81" s="246"/>
      <c r="K81" s="247"/>
      <c r="L81" s="243">
        <f t="shared" si="10"/>
        <v>0</v>
      </c>
      <c r="M81" s="245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67"/>
      <c r="AD81" s="171" t="str">
        <f>'Основні дані'!$B$1</f>
        <v>ХТ-224з</v>
      </c>
    </row>
    <row r="82" spans="1:30" s="132" customFormat="1" ht="30" hidden="1" x14ac:dyDescent="0.45">
      <c r="A82" s="347" t="s">
        <v>565</v>
      </c>
      <c r="B82" s="336"/>
      <c r="C82" s="268"/>
      <c r="D82" s="269"/>
      <c r="E82" s="269"/>
      <c r="F82" s="243">
        <f t="shared" si="11"/>
        <v>0</v>
      </c>
      <c r="G82" s="244">
        <f t="shared" si="12"/>
        <v>0</v>
      </c>
      <c r="H82" s="248">
        <f t="shared" si="13"/>
        <v>0</v>
      </c>
      <c r="I82" s="245"/>
      <c r="J82" s="246"/>
      <c r="K82" s="247"/>
      <c r="L82" s="243">
        <f t="shared" si="10"/>
        <v>0</v>
      </c>
      <c r="M82" s="245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67"/>
      <c r="AD82" s="171" t="str">
        <f>'Основні дані'!$B$1</f>
        <v>ХТ-224з</v>
      </c>
    </row>
    <row r="83" spans="1:30" s="132" customFormat="1" ht="30" hidden="1" x14ac:dyDescent="0.45">
      <c r="A83" s="347" t="s">
        <v>566</v>
      </c>
      <c r="B83" s="336"/>
      <c r="C83" s="268"/>
      <c r="D83" s="269"/>
      <c r="E83" s="269"/>
      <c r="F83" s="243">
        <f t="shared" si="11"/>
        <v>0</v>
      </c>
      <c r="G83" s="244">
        <f t="shared" si="12"/>
        <v>0</v>
      </c>
      <c r="H83" s="248">
        <f t="shared" si="13"/>
        <v>0</v>
      </c>
      <c r="I83" s="245"/>
      <c r="J83" s="246"/>
      <c r="K83" s="247"/>
      <c r="L83" s="243">
        <f t="shared" si="10"/>
        <v>0</v>
      </c>
      <c r="M83" s="245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67"/>
      <c r="AD83" s="171" t="str">
        <f>'Основні дані'!$B$1</f>
        <v>ХТ-224з</v>
      </c>
    </row>
    <row r="84" spans="1:30" s="132" customFormat="1" ht="30" hidden="1" x14ac:dyDescent="0.45">
      <c r="A84" s="347" t="s">
        <v>567</v>
      </c>
      <c r="B84" s="336"/>
      <c r="C84" s="268"/>
      <c r="D84" s="269"/>
      <c r="E84" s="269"/>
      <c r="F84" s="243">
        <f t="shared" si="11"/>
        <v>0</v>
      </c>
      <c r="G84" s="244">
        <f t="shared" si="12"/>
        <v>0</v>
      </c>
      <c r="H84" s="248">
        <f t="shared" si="13"/>
        <v>0</v>
      </c>
      <c r="I84" s="245"/>
      <c r="J84" s="246"/>
      <c r="K84" s="247"/>
      <c r="L84" s="243">
        <f t="shared" si="10"/>
        <v>0</v>
      </c>
      <c r="M84" s="245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67"/>
      <c r="AD84" s="171" t="str">
        <f>'Основні дані'!$B$1</f>
        <v>ХТ-224з</v>
      </c>
    </row>
    <row r="85" spans="1:30" s="132" customFormat="1" ht="30" hidden="1" x14ac:dyDescent="0.45">
      <c r="A85" s="347" t="s">
        <v>568</v>
      </c>
      <c r="B85" s="336"/>
      <c r="C85" s="268"/>
      <c r="D85" s="269"/>
      <c r="E85" s="269"/>
      <c r="F85" s="243">
        <f t="shared" si="11"/>
        <v>0</v>
      </c>
      <c r="G85" s="244">
        <f t="shared" si="12"/>
        <v>0</v>
      </c>
      <c r="H85" s="248">
        <f t="shared" si="13"/>
        <v>0</v>
      </c>
      <c r="I85" s="245"/>
      <c r="J85" s="246"/>
      <c r="K85" s="247"/>
      <c r="L85" s="243">
        <f t="shared" si="10"/>
        <v>0</v>
      </c>
      <c r="M85" s="245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67"/>
      <c r="AD85" s="171" t="str">
        <f>'Основні дані'!$B$1</f>
        <v>ХТ-224з</v>
      </c>
    </row>
    <row r="86" spans="1:30" s="132" customFormat="1" ht="30" hidden="1" x14ac:dyDescent="0.45">
      <c r="A86" s="347" t="s">
        <v>569</v>
      </c>
      <c r="B86" s="336"/>
      <c r="C86" s="268"/>
      <c r="D86" s="269"/>
      <c r="E86" s="269"/>
      <c r="F86" s="243">
        <f t="shared" si="11"/>
        <v>0</v>
      </c>
      <c r="G86" s="244">
        <f t="shared" si="12"/>
        <v>0</v>
      </c>
      <c r="H86" s="248">
        <f t="shared" si="13"/>
        <v>0</v>
      </c>
      <c r="I86" s="245"/>
      <c r="J86" s="246"/>
      <c r="K86" s="247"/>
      <c r="L86" s="243">
        <f t="shared" si="10"/>
        <v>0</v>
      </c>
      <c r="M86" s="245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67"/>
      <c r="AD86" s="171" t="str">
        <f>'Основні дані'!$B$1</f>
        <v>ХТ-224з</v>
      </c>
    </row>
    <row r="87" spans="1:30" s="132" customFormat="1" ht="30" hidden="1" x14ac:dyDescent="0.45">
      <c r="A87" s="347" t="s">
        <v>570</v>
      </c>
      <c r="B87" s="336"/>
      <c r="C87" s="268"/>
      <c r="D87" s="269"/>
      <c r="E87" s="269"/>
      <c r="F87" s="243">
        <f t="shared" ref="F87:F94" si="14">N87+P87+R87+T87+V87+X87+Z87+AB87</f>
        <v>0</v>
      </c>
      <c r="G87" s="244">
        <f t="shared" ref="G87:G94" si="15">F87*30</f>
        <v>0</v>
      </c>
      <c r="H87" s="248">
        <f t="shared" si="13"/>
        <v>0</v>
      </c>
      <c r="I87" s="245"/>
      <c r="J87" s="246"/>
      <c r="K87" s="247"/>
      <c r="L87" s="243">
        <f t="shared" ref="L87:L94" si="16">IF(H87=I87+J87+K87,G87-H87,"!ОШИБКА!")</f>
        <v>0</v>
      </c>
      <c r="M87" s="245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67"/>
      <c r="AD87" s="171" t="str">
        <f>'Основні дані'!$B$1</f>
        <v>ХТ-224з</v>
      </c>
    </row>
    <row r="88" spans="1:30" s="132" customFormat="1" ht="30" hidden="1" x14ac:dyDescent="0.45">
      <c r="A88" s="347" t="s">
        <v>571</v>
      </c>
      <c r="B88" s="336"/>
      <c r="C88" s="268"/>
      <c r="D88" s="269"/>
      <c r="E88" s="269"/>
      <c r="F88" s="243">
        <f t="shared" si="14"/>
        <v>0</v>
      </c>
      <c r="G88" s="244">
        <f t="shared" si="15"/>
        <v>0</v>
      </c>
      <c r="H88" s="248">
        <f t="shared" si="13"/>
        <v>0</v>
      </c>
      <c r="I88" s="245"/>
      <c r="J88" s="246"/>
      <c r="K88" s="247"/>
      <c r="L88" s="243">
        <f t="shared" si="16"/>
        <v>0</v>
      </c>
      <c r="M88" s="245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67"/>
      <c r="AD88" s="171" t="str">
        <f>'Основні дані'!$B$1</f>
        <v>ХТ-224з</v>
      </c>
    </row>
    <row r="89" spans="1:30" s="132" customFormat="1" ht="30" hidden="1" x14ac:dyDescent="0.45">
      <c r="A89" s="347" t="s">
        <v>572</v>
      </c>
      <c r="B89" s="336"/>
      <c r="C89" s="268"/>
      <c r="D89" s="269"/>
      <c r="E89" s="269"/>
      <c r="F89" s="243">
        <f t="shared" si="14"/>
        <v>0</v>
      </c>
      <c r="G89" s="244">
        <f t="shared" si="15"/>
        <v>0</v>
      </c>
      <c r="H89" s="248">
        <f t="shared" si="13"/>
        <v>0</v>
      </c>
      <c r="I89" s="245"/>
      <c r="J89" s="246"/>
      <c r="K89" s="247"/>
      <c r="L89" s="243">
        <f t="shared" si="16"/>
        <v>0</v>
      </c>
      <c r="M89" s="245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67"/>
      <c r="AD89" s="171" t="str">
        <f>'Основні дані'!$B$1</f>
        <v>ХТ-224з</v>
      </c>
    </row>
    <row r="90" spans="1:30" s="132" customFormat="1" ht="30" hidden="1" x14ac:dyDescent="0.45">
      <c r="A90" s="347" t="s">
        <v>573</v>
      </c>
      <c r="B90" s="336"/>
      <c r="C90" s="268"/>
      <c r="D90" s="269"/>
      <c r="E90" s="269"/>
      <c r="F90" s="243">
        <f t="shared" si="14"/>
        <v>0</v>
      </c>
      <c r="G90" s="244">
        <f t="shared" si="15"/>
        <v>0</v>
      </c>
      <c r="H90" s="248">
        <f t="shared" si="13"/>
        <v>0</v>
      </c>
      <c r="I90" s="245"/>
      <c r="J90" s="246"/>
      <c r="K90" s="247"/>
      <c r="L90" s="243">
        <f t="shared" si="16"/>
        <v>0</v>
      </c>
      <c r="M90" s="245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67"/>
      <c r="AD90" s="171" t="str">
        <f>'Основні дані'!$B$1</f>
        <v>ХТ-224з</v>
      </c>
    </row>
    <row r="91" spans="1:30" s="132" customFormat="1" ht="30" hidden="1" x14ac:dyDescent="0.45">
      <c r="A91" s="347" t="s">
        <v>574</v>
      </c>
      <c r="B91" s="336"/>
      <c r="C91" s="268"/>
      <c r="D91" s="269"/>
      <c r="E91" s="269"/>
      <c r="F91" s="243">
        <f t="shared" si="14"/>
        <v>0</v>
      </c>
      <c r="G91" s="244">
        <f t="shared" si="15"/>
        <v>0</v>
      </c>
      <c r="H91" s="248">
        <f t="shared" si="13"/>
        <v>0</v>
      </c>
      <c r="I91" s="245"/>
      <c r="J91" s="246"/>
      <c r="K91" s="247"/>
      <c r="L91" s="243">
        <f t="shared" si="16"/>
        <v>0</v>
      </c>
      <c r="M91" s="245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67"/>
      <c r="AD91" s="171" t="str">
        <f>'Основні дані'!$B$1</f>
        <v>ХТ-224з</v>
      </c>
    </row>
    <row r="92" spans="1:30" s="132" customFormat="1" ht="30" hidden="1" x14ac:dyDescent="0.45">
      <c r="A92" s="347" t="s">
        <v>575</v>
      </c>
      <c r="B92" s="336"/>
      <c r="C92" s="268"/>
      <c r="D92" s="269"/>
      <c r="E92" s="269"/>
      <c r="F92" s="243">
        <f t="shared" si="14"/>
        <v>0</v>
      </c>
      <c r="G92" s="244">
        <f t="shared" si="15"/>
        <v>0</v>
      </c>
      <c r="H92" s="248">
        <f t="shared" si="13"/>
        <v>0</v>
      </c>
      <c r="I92" s="245"/>
      <c r="J92" s="246"/>
      <c r="K92" s="247"/>
      <c r="L92" s="243">
        <f t="shared" si="16"/>
        <v>0</v>
      </c>
      <c r="M92" s="245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67"/>
      <c r="AD92" s="171" t="str">
        <f>'Основні дані'!$B$1</f>
        <v>ХТ-224з</v>
      </c>
    </row>
    <row r="93" spans="1:30" s="132" customFormat="1" ht="30" hidden="1" x14ac:dyDescent="0.45">
      <c r="A93" s="347" t="s">
        <v>576</v>
      </c>
      <c r="B93" s="336"/>
      <c r="C93" s="268"/>
      <c r="D93" s="269"/>
      <c r="E93" s="269"/>
      <c r="F93" s="243">
        <f t="shared" si="14"/>
        <v>0</v>
      </c>
      <c r="G93" s="244">
        <f t="shared" si="15"/>
        <v>0</v>
      </c>
      <c r="H93" s="248">
        <f t="shared" si="13"/>
        <v>0</v>
      </c>
      <c r="I93" s="245"/>
      <c r="J93" s="246"/>
      <c r="K93" s="247"/>
      <c r="L93" s="243">
        <f t="shared" si="16"/>
        <v>0</v>
      </c>
      <c r="M93" s="245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67"/>
      <c r="AD93" s="171" t="str">
        <f>'Основні дані'!$B$1</f>
        <v>ХТ-224з</v>
      </c>
    </row>
    <row r="94" spans="1:30" s="132" customFormat="1" ht="30" hidden="1" x14ac:dyDescent="0.45">
      <c r="A94" s="347" t="s">
        <v>577</v>
      </c>
      <c r="B94" s="336"/>
      <c r="C94" s="268"/>
      <c r="D94" s="269"/>
      <c r="E94" s="269"/>
      <c r="F94" s="243">
        <f t="shared" si="14"/>
        <v>0</v>
      </c>
      <c r="G94" s="244">
        <f t="shared" si="15"/>
        <v>0</v>
      </c>
      <c r="H94" s="248">
        <f t="shared" si="13"/>
        <v>0</v>
      </c>
      <c r="I94" s="245"/>
      <c r="J94" s="246"/>
      <c r="K94" s="247"/>
      <c r="L94" s="243">
        <f t="shared" si="16"/>
        <v>0</v>
      </c>
      <c r="M94" s="245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67"/>
      <c r="AD94" s="171" t="str">
        <f>'Основні дані'!$B$1</f>
        <v>ХТ-224з</v>
      </c>
    </row>
    <row r="95" spans="1:30" s="132" customFormat="1" ht="30.6" hidden="1" thickBot="1" x14ac:dyDescent="0.5">
      <c r="A95" s="347" t="s">
        <v>578</v>
      </c>
      <c r="B95" s="336"/>
      <c r="C95" s="268"/>
      <c r="D95" s="269"/>
      <c r="E95" s="269"/>
      <c r="F95" s="243">
        <f>N95+P95+R95+T95+V95+X95+Z95+AB95</f>
        <v>0</v>
      </c>
      <c r="G95" s="244">
        <f>F95*30</f>
        <v>0</v>
      </c>
      <c r="H95" s="248">
        <f t="shared" si="13"/>
        <v>0</v>
      </c>
      <c r="I95" s="245"/>
      <c r="J95" s="246"/>
      <c r="K95" s="247"/>
      <c r="L95" s="243">
        <f>IF(H95=I95+J95+K95,G95-H95,"!ОШИБКА!")</f>
        <v>0</v>
      </c>
      <c r="M95" s="245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67"/>
      <c r="AD95" s="171" t="str">
        <f>'Основні дані'!$B$1</f>
        <v>ХТ-224з</v>
      </c>
    </row>
    <row r="96" spans="1:30" s="499" customFormat="1" ht="30.6" thickBot="1" x14ac:dyDescent="0.5">
      <c r="A96" s="493">
        <v>2</v>
      </c>
      <c r="B96" s="494" t="s">
        <v>579</v>
      </c>
      <c r="C96" s="495"/>
      <c r="D96" s="495"/>
      <c r="E96" s="495"/>
      <c r="F96" s="496">
        <f>SUM(F97:F102)</f>
        <v>12</v>
      </c>
      <c r="G96" s="496">
        <f t="shared" ref="G96:AB96" si="17">SUM(G97:G102)</f>
        <v>360</v>
      </c>
      <c r="H96" s="496">
        <f t="shared" si="17"/>
        <v>0</v>
      </c>
      <c r="I96" s="496">
        <f t="shared" si="17"/>
        <v>0</v>
      </c>
      <c r="J96" s="496">
        <f t="shared" si="17"/>
        <v>0</v>
      </c>
      <c r="K96" s="496">
        <f t="shared" si="17"/>
        <v>0</v>
      </c>
      <c r="L96" s="496">
        <f t="shared" si="17"/>
        <v>360</v>
      </c>
      <c r="M96" s="496">
        <f t="shared" si="17"/>
        <v>0</v>
      </c>
      <c r="N96" s="496">
        <f t="shared" si="17"/>
        <v>0</v>
      </c>
      <c r="O96" s="496">
        <f t="shared" si="17"/>
        <v>0</v>
      </c>
      <c r="P96" s="496">
        <f t="shared" si="17"/>
        <v>0</v>
      </c>
      <c r="Q96" s="496">
        <f t="shared" si="17"/>
        <v>0</v>
      </c>
      <c r="R96" s="496">
        <f t="shared" si="17"/>
        <v>0</v>
      </c>
      <c r="S96" s="496">
        <f t="shared" si="17"/>
        <v>0</v>
      </c>
      <c r="T96" s="496">
        <f t="shared" si="17"/>
        <v>0</v>
      </c>
      <c r="U96" s="496">
        <f t="shared" si="17"/>
        <v>0</v>
      </c>
      <c r="V96" s="496">
        <f t="shared" si="17"/>
        <v>0</v>
      </c>
      <c r="W96" s="496">
        <f t="shared" si="17"/>
        <v>0</v>
      </c>
      <c r="X96" s="496">
        <f t="shared" si="17"/>
        <v>6</v>
      </c>
      <c r="Y96" s="496">
        <f t="shared" si="17"/>
        <v>0</v>
      </c>
      <c r="Z96" s="496">
        <f t="shared" si="17"/>
        <v>0</v>
      </c>
      <c r="AA96" s="496">
        <f t="shared" si="17"/>
        <v>0</v>
      </c>
      <c r="AB96" s="496">
        <f t="shared" si="17"/>
        <v>6</v>
      </c>
      <c r="AC96" s="497">
        <v>184</v>
      </c>
      <c r="AD96" s="171" t="str">
        <f>'Основні дані'!$B$1</f>
        <v>ХТ-224з</v>
      </c>
    </row>
    <row r="97" spans="1:82" s="485" customFormat="1" ht="27.6" hidden="1" x14ac:dyDescent="0.45">
      <c r="A97" s="482" t="s">
        <v>580</v>
      </c>
      <c r="B97" s="483"/>
      <c r="C97" s="390"/>
      <c r="D97" s="393"/>
      <c r="E97" s="391"/>
      <c r="F97" s="388">
        <f t="shared" ref="F97:F100" si="18">N97+P97+R97+T97+V97+X97+Z97+AB97</f>
        <v>0</v>
      </c>
      <c r="G97" s="599">
        <f t="shared" ref="G97:G103" si="19">F97*30</f>
        <v>0</v>
      </c>
      <c r="H97" s="601">
        <f t="shared" si="13"/>
        <v>0</v>
      </c>
      <c r="I97" s="484"/>
      <c r="J97" s="484"/>
      <c r="K97" s="484"/>
      <c r="L97" s="389">
        <f t="shared" ref="L97:L103" si="20">IF(H97=I97+J97+K97,G97-H97,"!ОШИБКА!")</f>
        <v>0</v>
      </c>
      <c r="M97" s="484"/>
      <c r="N97" s="484"/>
      <c r="O97" s="484"/>
      <c r="P97" s="484"/>
      <c r="Q97" s="484"/>
      <c r="R97" s="484"/>
      <c r="S97" s="484"/>
      <c r="T97" s="484"/>
      <c r="U97" s="484"/>
      <c r="V97" s="484"/>
      <c r="W97" s="484"/>
      <c r="X97" s="484"/>
      <c r="Y97" s="484"/>
      <c r="Z97" s="484"/>
      <c r="AA97" s="484"/>
      <c r="AB97" s="484"/>
      <c r="AC97" s="386"/>
      <c r="AD97" s="171" t="str">
        <f>'Основні дані'!$B$1</f>
        <v>ХТ-224з</v>
      </c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2"/>
      <c r="BR97" s="132"/>
      <c r="BS97" s="132"/>
      <c r="BT97" s="132"/>
      <c r="BU97" s="132"/>
      <c r="BV97" s="132"/>
      <c r="BW97" s="132"/>
      <c r="BX97" s="132"/>
      <c r="BY97" s="132"/>
      <c r="BZ97" s="132"/>
      <c r="CA97" s="132"/>
      <c r="CB97" s="132"/>
      <c r="CC97" s="132"/>
      <c r="CD97" s="132"/>
    </row>
    <row r="98" spans="1:82" s="485" customFormat="1" ht="27.6" hidden="1" x14ac:dyDescent="0.45">
      <c r="A98" s="482" t="s">
        <v>581</v>
      </c>
      <c r="B98" s="483"/>
      <c r="C98" s="390"/>
      <c r="D98" s="393"/>
      <c r="E98" s="391"/>
      <c r="F98" s="388">
        <f t="shared" si="18"/>
        <v>0</v>
      </c>
      <c r="G98" s="389">
        <f t="shared" si="19"/>
        <v>0</v>
      </c>
      <c r="H98" s="600">
        <f t="shared" si="13"/>
        <v>0</v>
      </c>
      <c r="I98" s="484"/>
      <c r="J98" s="484"/>
      <c r="K98" s="484"/>
      <c r="L98" s="389">
        <f t="shared" si="20"/>
        <v>0</v>
      </c>
      <c r="M98" s="484"/>
      <c r="N98" s="484"/>
      <c r="O98" s="484"/>
      <c r="P98" s="484"/>
      <c r="Q98" s="484"/>
      <c r="R98" s="484"/>
      <c r="S98" s="484"/>
      <c r="T98" s="484"/>
      <c r="U98" s="484"/>
      <c r="V98" s="484"/>
      <c r="W98" s="484"/>
      <c r="X98" s="484"/>
      <c r="Y98" s="484"/>
      <c r="Z98" s="484"/>
      <c r="AA98" s="484"/>
      <c r="AB98" s="484"/>
      <c r="AC98" s="386"/>
      <c r="AD98" s="171" t="str">
        <f>'Основні дані'!$B$1</f>
        <v>ХТ-224з</v>
      </c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  <c r="BZ98" s="132"/>
      <c r="CA98" s="132"/>
      <c r="CB98" s="132"/>
      <c r="CC98" s="132"/>
      <c r="CD98" s="132"/>
    </row>
    <row r="99" spans="1:82" s="485" customFormat="1" ht="27.6" hidden="1" x14ac:dyDescent="0.45">
      <c r="A99" s="482" t="s">
        <v>582</v>
      </c>
      <c r="B99" s="483"/>
      <c r="C99" s="390"/>
      <c r="D99" s="393"/>
      <c r="E99" s="391"/>
      <c r="F99" s="388">
        <f t="shared" si="18"/>
        <v>0</v>
      </c>
      <c r="G99" s="389">
        <f t="shared" si="19"/>
        <v>0</v>
      </c>
      <c r="H99" s="600">
        <f t="shared" si="13"/>
        <v>0</v>
      </c>
      <c r="I99" s="484"/>
      <c r="J99" s="484"/>
      <c r="K99" s="484"/>
      <c r="L99" s="389">
        <f t="shared" si="20"/>
        <v>0</v>
      </c>
      <c r="M99" s="484"/>
      <c r="N99" s="484"/>
      <c r="O99" s="484"/>
      <c r="P99" s="484"/>
      <c r="Q99" s="484"/>
      <c r="R99" s="484"/>
      <c r="S99" s="484"/>
      <c r="T99" s="484"/>
      <c r="U99" s="484"/>
      <c r="V99" s="484"/>
      <c r="W99" s="484"/>
      <c r="X99" s="484"/>
      <c r="Y99" s="484"/>
      <c r="Z99" s="484"/>
      <c r="AA99" s="484"/>
      <c r="AB99" s="484"/>
      <c r="AC99" s="386"/>
      <c r="AD99" s="171" t="str">
        <f>'Основні дані'!$B$1</f>
        <v>ХТ-224з</v>
      </c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  <c r="BZ99" s="132"/>
      <c r="CA99" s="132"/>
      <c r="CB99" s="132"/>
      <c r="CC99" s="132"/>
      <c r="CD99" s="132"/>
    </row>
    <row r="100" spans="1:82" s="485" customFormat="1" ht="27.6" hidden="1" x14ac:dyDescent="0.45">
      <c r="A100" s="482" t="s">
        <v>583</v>
      </c>
      <c r="B100" s="483"/>
      <c r="C100" s="390"/>
      <c r="D100" s="393"/>
      <c r="E100" s="391"/>
      <c r="F100" s="388">
        <f t="shared" si="18"/>
        <v>0</v>
      </c>
      <c r="G100" s="599">
        <f t="shared" si="19"/>
        <v>0</v>
      </c>
      <c r="H100" s="600">
        <f t="shared" si="13"/>
        <v>0</v>
      </c>
      <c r="I100" s="484"/>
      <c r="J100" s="484"/>
      <c r="K100" s="484"/>
      <c r="L100" s="389">
        <f t="shared" si="20"/>
        <v>0</v>
      </c>
      <c r="M100" s="484"/>
      <c r="N100" s="484"/>
      <c r="O100" s="484"/>
      <c r="P100" s="484"/>
      <c r="Q100" s="484"/>
      <c r="R100" s="484"/>
      <c r="S100" s="484"/>
      <c r="T100" s="484"/>
      <c r="U100" s="484"/>
      <c r="V100" s="484"/>
      <c r="W100" s="484"/>
      <c r="X100" s="484"/>
      <c r="Y100" s="484"/>
      <c r="Z100" s="484"/>
      <c r="AA100" s="484"/>
      <c r="AB100" s="484"/>
      <c r="AC100" s="386"/>
      <c r="AD100" s="171" t="str">
        <f>'Основні дані'!$B$1</f>
        <v>ХТ-224з</v>
      </c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132"/>
      <c r="CB100" s="132"/>
      <c r="CC100" s="132"/>
      <c r="CD100" s="132"/>
    </row>
    <row r="101" spans="1:82" s="485" customFormat="1" ht="27.6" x14ac:dyDescent="0.45">
      <c r="A101" s="482" t="s">
        <v>584</v>
      </c>
      <c r="B101" s="483" t="s">
        <v>585</v>
      </c>
      <c r="C101" s="390"/>
      <c r="D101" s="393" t="s">
        <v>952</v>
      </c>
      <c r="E101" s="391"/>
      <c r="F101" s="388">
        <f t="shared" ref="F101:F102" si="21">N101+P101+R101+T101+V101+X101+Z101+AB101</f>
        <v>6</v>
      </c>
      <c r="G101" s="389">
        <f t="shared" si="19"/>
        <v>180</v>
      </c>
      <c r="H101" s="600">
        <f t="shared" si="13"/>
        <v>0</v>
      </c>
      <c r="I101" s="484"/>
      <c r="J101" s="484"/>
      <c r="K101" s="484"/>
      <c r="L101" s="389">
        <f t="shared" si="20"/>
        <v>180</v>
      </c>
      <c r="M101" s="484"/>
      <c r="N101" s="484"/>
      <c r="O101" s="484"/>
      <c r="P101" s="484"/>
      <c r="Q101" s="484"/>
      <c r="R101" s="484"/>
      <c r="S101" s="484"/>
      <c r="T101" s="484"/>
      <c r="U101" s="484"/>
      <c r="V101" s="484"/>
      <c r="W101" s="484"/>
      <c r="X101" s="484">
        <v>6</v>
      </c>
      <c r="Y101" s="484"/>
      <c r="Z101" s="484"/>
      <c r="AA101" s="484"/>
      <c r="AB101" s="484"/>
      <c r="AC101" s="386">
        <v>184</v>
      </c>
      <c r="AD101" s="171" t="str">
        <f>'Основні дані'!$B$1</f>
        <v>ХТ-224з</v>
      </c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2"/>
      <c r="CA101" s="132"/>
      <c r="CB101" s="132"/>
      <c r="CC101" s="132"/>
      <c r="CD101" s="132"/>
    </row>
    <row r="102" spans="1:82" s="485" customFormat="1" ht="28.2" thickBot="1" x14ac:dyDescent="0.5">
      <c r="A102" s="482" t="s">
        <v>586</v>
      </c>
      <c r="B102" s="483" t="s">
        <v>587</v>
      </c>
      <c r="C102" s="390"/>
      <c r="D102" s="393" t="s">
        <v>1106</v>
      </c>
      <c r="E102" s="391"/>
      <c r="F102" s="388">
        <f t="shared" si="21"/>
        <v>6</v>
      </c>
      <c r="G102" s="389">
        <f t="shared" si="19"/>
        <v>180</v>
      </c>
      <c r="H102" s="602">
        <f t="shared" si="13"/>
        <v>0</v>
      </c>
      <c r="I102" s="484"/>
      <c r="J102" s="484"/>
      <c r="K102" s="484"/>
      <c r="L102" s="389">
        <f t="shared" si="20"/>
        <v>180</v>
      </c>
      <c r="M102" s="484"/>
      <c r="N102" s="484"/>
      <c r="O102" s="484"/>
      <c r="P102" s="484"/>
      <c r="Q102" s="484"/>
      <c r="R102" s="484"/>
      <c r="S102" s="484"/>
      <c r="T102" s="484"/>
      <c r="U102" s="484"/>
      <c r="V102" s="484"/>
      <c r="W102" s="484"/>
      <c r="X102" s="484"/>
      <c r="Y102" s="484"/>
      <c r="Z102" s="484"/>
      <c r="AA102" s="484"/>
      <c r="AB102" s="389">
        <v>6</v>
      </c>
      <c r="AC102" s="386">
        <v>184</v>
      </c>
      <c r="AD102" s="171" t="str">
        <f>'Основні дані'!$B$1</f>
        <v>ХТ-224з</v>
      </c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</row>
    <row r="103" spans="1:82" s="499" customFormat="1" ht="30.6" thickBot="1" x14ac:dyDescent="0.5">
      <c r="A103" s="493">
        <v>3</v>
      </c>
      <c r="B103" s="494" t="s">
        <v>456</v>
      </c>
      <c r="C103" s="495" t="s">
        <v>1106</v>
      </c>
      <c r="D103" s="495"/>
      <c r="E103" s="495"/>
      <c r="F103" s="496">
        <f t="shared" ref="F103" si="22">N103+P103+R103+T103+V103+X103+Z103+AB103</f>
        <v>6</v>
      </c>
      <c r="G103" s="496">
        <f t="shared" si="19"/>
        <v>180</v>
      </c>
      <c r="H103" s="598">
        <f t="shared" si="13"/>
        <v>0</v>
      </c>
      <c r="I103" s="496"/>
      <c r="J103" s="496"/>
      <c r="K103" s="496"/>
      <c r="L103" s="496">
        <f t="shared" si="20"/>
        <v>180</v>
      </c>
      <c r="M103" s="496"/>
      <c r="N103" s="496"/>
      <c r="O103" s="496"/>
      <c r="P103" s="496"/>
      <c r="Q103" s="496"/>
      <c r="R103" s="496"/>
      <c r="S103" s="496"/>
      <c r="T103" s="496"/>
      <c r="U103" s="496"/>
      <c r="V103" s="496"/>
      <c r="W103" s="496"/>
      <c r="X103" s="496"/>
      <c r="Y103" s="496"/>
      <c r="Z103" s="496"/>
      <c r="AA103" s="496"/>
      <c r="AB103" s="496">
        <v>6</v>
      </c>
      <c r="AC103" s="497">
        <v>184</v>
      </c>
      <c r="AD103" s="171" t="str">
        <f>'Основні дані'!$B$1</f>
        <v>ХТ-224з</v>
      </c>
    </row>
    <row r="104" spans="1:82" s="499" customFormat="1" ht="30.6" thickBot="1" x14ac:dyDescent="0.5">
      <c r="A104" s="493">
        <v>4</v>
      </c>
      <c r="B104" s="494" t="s">
        <v>588</v>
      </c>
      <c r="C104" s="495"/>
      <c r="D104" s="495"/>
      <c r="E104" s="495"/>
      <c r="F104" s="496">
        <v>70</v>
      </c>
      <c r="G104" s="496">
        <f t="shared" ref="G104:AB104" si="23">G105+G442+G450+G454</f>
        <v>2100</v>
      </c>
      <c r="H104" s="496">
        <f t="shared" si="23"/>
        <v>162</v>
      </c>
      <c r="I104" s="496">
        <f t="shared" si="23"/>
        <v>74</v>
      </c>
      <c r="J104" s="496">
        <f t="shared" si="23"/>
        <v>60</v>
      </c>
      <c r="K104" s="496">
        <f t="shared" si="23"/>
        <v>28</v>
      </c>
      <c r="L104" s="496">
        <f t="shared" si="23"/>
        <v>1938</v>
      </c>
      <c r="M104" s="496">
        <f t="shared" si="23"/>
        <v>0</v>
      </c>
      <c r="N104" s="496">
        <f t="shared" si="23"/>
        <v>0</v>
      </c>
      <c r="O104" s="496">
        <f t="shared" si="23"/>
        <v>0</v>
      </c>
      <c r="P104" s="496">
        <f t="shared" si="23"/>
        <v>0</v>
      </c>
      <c r="Q104" s="496">
        <f t="shared" si="23"/>
        <v>3</v>
      </c>
      <c r="R104" s="496">
        <f t="shared" si="23"/>
        <v>4</v>
      </c>
      <c r="S104" s="496">
        <f t="shared" si="23"/>
        <v>12</v>
      </c>
      <c r="T104" s="496">
        <f t="shared" si="23"/>
        <v>13</v>
      </c>
      <c r="U104" s="496">
        <f t="shared" si="23"/>
        <v>11</v>
      </c>
      <c r="V104" s="496">
        <f t="shared" si="23"/>
        <v>14</v>
      </c>
      <c r="W104" s="496">
        <f t="shared" si="23"/>
        <v>16</v>
      </c>
      <c r="X104" s="496">
        <f t="shared" si="23"/>
        <v>16</v>
      </c>
      <c r="Y104" s="496">
        <f t="shared" si="23"/>
        <v>13</v>
      </c>
      <c r="Z104" s="496">
        <f t="shared" si="23"/>
        <v>17</v>
      </c>
      <c r="AA104" s="496">
        <f t="shared" si="23"/>
        <v>6</v>
      </c>
      <c r="AB104" s="496">
        <f t="shared" si="23"/>
        <v>6</v>
      </c>
      <c r="AC104" s="497"/>
      <c r="AD104" s="498" t="str">
        <f>'Основні дані'!$B$1</f>
        <v>ХТ-224з</v>
      </c>
    </row>
    <row r="105" spans="1:82" s="132" customFormat="1" ht="30" customHeight="1" x14ac:dyDescent="0.45">
      <c r="A105" s="379" t="s">
        <v>589</v>
      </c>
      <c r="B105" s="380" t="s">
        <v>590</v>
      </c>
      <c r="C105" s="381"/>
      <c r="D105" s="381"/>
      <c r="E105" s="381"/>
      <c r="F105" s="248">
        <f>F106</f>
        <v>27</v>
      </c>
      <c r="G105" s="248">
        <f t="shared" ref="G105:AB105" si="24">G106</f>
        <v>810</v>
      </c>
      <c r="H105" s="248">
        <f t="shared" si="24"/>
        <v>66</v>
      </c>
      <c r="I105" s="248">
        <f t="shared" si="24"/>
        <v>28</v>
      </c>
      <c r="J105" s="248">
        <f t="shared" si="24"/>
        <v>10</v>
      </c>
      <c r="K105" s="248">
        <f t="shared" si="24"/>
        <v>28</v>
      </c>
      <c r="L105" s="248">
        <f t="shared" si="24"/>
        <v>744</v>
      </c>
      <c r="M105" s="248">
        <f t="shared" si="24"/>
        <v>0</v>
      </c>
      <c r="N105" s="248">
        <f t="shared" si="24"/>
        <v>0</v>
      </c>
      <c r="O105" s="248">
        <f t="shared" si="24"/>
        <v>0</v>
      </c>
      <c r="P105" s="248">
        <f t="shared" si="24"/>
        <v>0</v>
      </c>
      <c r="Q105" s="248">
        <f t="shared" si="24"/>
        <v>0</v>
      </c>
      <c r="R105" s="248">
        <f t="shared" si="24"/>
        <v>0</v>
      </c>
      <c r="S105" s="248">
        <f t="shared" si="24"/>
        <v>5</v>
      </c>
      <c r="T105" s="248">
        <f t="shared" si="24"/>
        <v>6</v>
      </c>
      <c r="U105" s="248">
        <f t="shared" si="24"/>
        <v>5</v>
      </c>
      <c r="V105" s="248">
        <f t="shared" si="24"/>
        <v>6</v>
      </c>
      <c r="W105" s="248">
        <f t="shared" si="24"/>
        <v>4</v>
      </c>
      <c r="X105" s="248">
        <f t="shared" si="24"/>
        <v>4</v>
      </c>
      <c r="Y105" s="248">
        <f t="shared" si="24"/>
        <v>4</v>
      </c>
      <c r="Z105" s="248">
        <f t="shared" si="24"/>
        <v>5</v>
      </c>
      <c r="AA105" s="248">
        <f t="shared" si="24"/>
        <v>6</v>
      </c>
      <c r="AB105" s="248">
        <f t="shared" si="24"/>
        <v>6</v>
      </c>
      <c r="AC105" s="479"/>
      <c r="AD105" s="171" t="str">
        <f>'Основні дані'!$B$1</f>
        <v>ХТ-224з</v>
      </c>
    </row>
    <row r="106" spans="1:82" s="132" customFormat="1" ht="84.6" x14ac:dyDescent="0.45">
      <c r="A106" s="383" t="s">
        <v>591</v>
      </c>
      <c r="B106" s="615" t="s">
        <v>1113</v>
      </c>
      <c r="C106" s="385"/>
      <c r="D106" s="385"/>
      <c r="E106" s="385"/>
      <c r="F106" s="387">
        <f>SUM(F107:F126)</f>
        <v>27</v>
      </c>
      <c r="G106" s="387">
        <f t="shared" ref="G106:AB106" si="25">SUM(G107:G126)</f>
        <v>810</v>
      </c>
      <c r="H106" s="387">
        <f t="shared" si="25"/>
        <v>66</v>
      </c>
      <c r="I106" s="387">
        <f t="shared" si="25"/>
        <v>28</v>
      </c>
      <c r="J106" s="387">
        <f t="shared" si="25"/>
        <v>10</v>
      </c>
      <c r="K106" s="387">
        <f t="shared" si="25"/>
        <v>28</v>
      </c>
      <c r="L106" s="387">
        <f t="shared" si="25"/>
        <v>744</v>
      </c>
      <c r="M106" s="387">
        <f t="shared" si="25"/>
        <v>0</v>
      </c>
      <c r="N106" s="387">
        <f t="shared" si="25"/>
        <v>0</v>
      </c>
      <c r="O106" s="387">
        <f t="shared" si="25"/>
        <v>0</v>
      </c>
      <c r="P106" s="387">
        <f t="shared" si="25"/>
        <v>0</v>
      </c>
      <c r="Q106" s="387">
        <f t="shared" si="25"/>
        <v>0</v>
      </c>
      <c r="R106" s="387">
        <f t="shared" si="25"/>
        <v>0</v>
      </c>
      <c r="S106" s="387">
        <f t="shared" si="25"/>
        <v>5</v>
      </c>
      <c r="T106" s="387">
        <f t="shared" si="25"/>
        <v>6</v>
      </c>
      <c r="U106" s="387">
        <f t="shared" si="25"/>
        <v>5</v>
      </c>
      <c r="V106" s="387">
        <f t="shared" si="25"/>
        <v>6</v>
      </c>
      <c r="W106" s="387">
        <f t="shared" si="25"/>
        <v>4</v>
      </c>
      <c r="X106" s="387">
        <f t="shared" si="25"/>
        <v>4</v>
      </c>
      <c r="Y106" s="387">
        <f t="shared" si="25"/>
        <v>4</v>
      </c>
      <c r="Z106" s="387">
        <f t="shared" si="25"/>
        <v>5</v>
      </c>
      <c r="AA106" s="387">
        <f t="shared" si="25"/>
        <v>6</v>
      </c>
      <c r="AB106" s="387">
        <f t="shared" si="25"/>
        <v>6</v>
      </c>
      <c r="AC106" s="480"/>
      <c r="AD106" s="171" t="str">
        <f>'Основні дані'!$B$1</f>
        <v>ХТ-224з</v>
      </c>
    </row>
    <row r="107" spans="1:82" s="132" customFormat="1" ht="56.4" x14ac:dyDescent="0.45">
      <c r="A107" s="347" t="s">
        <v>592</v>
      </c>
      <c r="B107" s="612" t="s">
        <v>1107</v>
      </c>
      <c r="C107" s="335">
        <v>4</v>
      </c>
      <c r="D107" s="545"/>
      <c r="E107" s="545" t="s">
        <v>980</v>
      </c>
      <c r="F107" s="607">
        <v>6</v>
      </c>
      <c r="G107" s="249">
        <v>180</v>
      </c>
      <c r="H107" s="248">
        <f t="shared" si="13"/>
        <v>10</v>
      </c>
      <c r="I107" s="250">
        <v>4</v>
      </c>
      <c r="J107" s="251">
        <v>2</v>
      </c>
      <c r="K107" s="252">
        <v>4</v>
      </c>
      <c r="L107" s="248">
        <f>IF(H107=I107+J107+K107,G107-H107,"!ОШИБКА!")</f>
        <v>170</v>
      </c>
      <c r="M107" s="250"/>
      <c r="N107" s="251"/>
      <c r="O107" s="251"/>
      <c r="P107" s="251"/>
      <c r="Q107" s="251"/>
      <c r="R107" s="251"/>
      <c r="S107" s="251">
        <v>5</v>
      </c>
      <c r="T107" s="251">
        <v>6</v>
      </c>
      <c r="U107" s="251"/>
      <c r="V107" s="251"/>
      <c r="W107" s="251"/>
      <c r="X107" s="251"/>
      <c r="Y107" s="251"/>
      <c r="Z107" s="251"/>
      <c r="AA107" s="251"/>
      <c r="AB107" s="251"/>
      <c r="AC107" s="614">
        <v>184</v>
      </c>
      <c r="AD107" s="171" t="str">
        <f>'Основні дані'!$B$1</f>
        <v>ХТ-224з</v>
      </c>
    </row>
    <row r="108" spans="1:82" s="132" customFormat="1" ht="28.2" x14ac:dyDescent="0.45">
      <c r="A108" s="347" t="s">
        <v>593</v>
      </c>
      <c r="B108" s="612" t="s">
        <v>1108</v>
      </c>
      <c r="C108" s="545"/>
      <c r="D108" s="268" t="s">
        <v>949</v>
      </c>
      <c r="E108" s="545" t="s">
        <v>976</v>
      </c>
      <c r="F108" s="607">
        <v>6</v>
      </c>
      <c r="G108" s="249">
        <v>180</v>
      </c>
      <c r="H108" s="248">
        <f t="shared" si="13"/>
        <v>14</v>
      </c>
      <c r="I108" s="245">
        <v>6</v>
      </c>
      <c r="J108" s="246">
        <v>2</v>
      </c>
      <c r="K108" s="247">
        <v>6</v>
      </c>
      <c r="L108" s="243">
        <f>IF(H108=I108+J108+K108,G108-H108,"!ОШИБКА!")</f>
        <v>166</v>
      </c>
      <c r="M108" s="250"/>
      <c r="N108" s="251"/>
      <c r="O108" s="251"/>
      <c r="P108" s="251"/>
      <c r="Q108" s="251"/>
      <c r="R108" s="251"/>
      <c r="S108" s="251"/>
      <c r="T108" s="251"/>
      <c r="U108" s="251">
        <v>5</v>
      </c>
      <c r="V108" s="251">
        <v>6</v>
      </c>
      <c r="W108" s="251"/>
      <c r="X108" s="251"/>
      <c r="Y108" s="251"/>
      <c r="Z108" s="251"/>
      <c r="AA108" s="251"/>
      <c r="AB108" s="251"/>
      <c r="AC108" s="614">
        <v>184</v>
      </c>
      <c r="AD108" s="171" t="str">
        <f>'Основні дані'!$B$1</f>
        <v>ХТ-224з</v>
      </c>
    </row>
    <row r="109" spans="1:82" s="132" customFormat="1" ht="56.4" x14ac:dyDescent="0.45">
      <c r="A109" s="347" t="s">
        <v>594</v>
      </c>
      <c r="B109" s="612" t="s">
        <v>1109</v>
      </c>
      <c r="C109" s="613">
        <v>6</v>
      </c>
      <c r="D109" s="545"/>
      <c r="E109" s="545" t="s">
        <v>980</v>
      </c>
      <c r="F109" s="607">
        <v>4</v>
      </c>
      <c r="G109" s="249">
        <v>120</v>
      </c>
      <c r="H109" s="248">
        <f t="shared" si="13"/>
        <v>12</v>
      </c>
      <c r="I109" s="245">
        <v>6</v>
      </c>
      <c r="J109" s="246"/>
      <c r="K109" s="247">
        <v>6</v>
      </c>
      <c r="L109" s="243">
        <f>IF(H109=I109+J109+K109,G109-H109,"!ОШИБКА!")</f>
        <v>108</v>
      </c>
      <c r="M109" s="250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>
        <v>4</v>
      </c>
      <c r="X109" s="251">
        <v>4</v>
      </c>
      <c r="Y109" s="251"/>
      <c r="Z109" s="251"/>
      <c r="AA109" s="251"/>
      <c r="AB109" s="251"/>
      <c r="AC109" s="614">
        <v>184</v>
      </c>
      <c r="AD109" s="171" t="str">
        <f>'Основні дані'!$B$1</f>
        <v>ХТ-224з</v>
      </c>
    </row>
    <row r="110" spans="1:82" s="132" customFormat="1" ht="56.4" x14ac:dyDescent="0.45">
      <c r="A110" s="347" t="s">
        <v>595</v>
      </c>
      <c r="B110" s="612" t="s">
        <v>1110</v>
      </c>
      <c r="C110" s="613">
        <v>7</v>
      </c>
      <c r="D110" s="545"/>
      <c r="E110" s="545" t="s">
        <v>976</v>
      </c>
      <c r="F110" s="607">
        <v>5</v>
      </c>
      <c r="G110" s="249">
        <v>150</v>
      </c>
      <c r="H110" s="248">
        <f t="shared" si="13"/>
        <v>12</v>
      </c>
      <c r="I110" s="245">
        <v>6</v>
      </c>
      <c r="J110" s="246">
        <v>2</v>
      </c>
      <c r="K110" s="247">
        <v>4</v>
      </c>
      <c r="L110" s="243">
        <f>IF(H110=I110+J110+K110,G110-H110,"!ОШИБКА!")</f>
        <v>138</v>
      </c>
      <c r="M110" s="250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>
        <v>4</v>
      </c>
      <c r="Z110" s="251">
        <v>5</v>
      </c>
      <c r="AA110" s="251"/>
      <c r="AB110" s="251"/>
      <c r="AC110" s="614">
        <v>184</v>
      </c>
      <c r="AD110" s="171" t="str">
        <f>'Основні дані'!$B$1</f>
        <v>ХТ-224з</v>
      </c>
    </row>
    <row r="111" spans="1:82" s="132" customFormat="1" ht="56.4" x14ac:dyDescent="0.45">
      <c r="A111" s="347" t="s">
        <v>596</v>
      </c>
      <c r="B111" s="612" t="s">
        <v>1111</v>
      </c>
      <c r="C111" s="613">
        <v>8</v>
      </c>
      <c r="D111" s="545"/>
      <c r="E111" s="545" t="s">
        <v>976</v>
      </c>
      <c r="F111" s="607">
        <v>6</v>
      </c>
      <c r="G111" s="249">
        <v>180</v>
      </c>
      <c r="H111" s="248">
        <f t="shared" si="13"/>
        <v>18</v>
      </c>
      <c r="I111" s="245">
        <v>6</v>
      </c>
      <c r="J111" s="246">
        <v>4</v>
      </c>
      <c r="K111" s="247">
        <v>8</v>
      </c>
      <c r="L111" s="243">
        <f>IF(H111=I111+J111+K111,G111-H111,"!ОШИБКА!")</f>
        <v>162</v>
      </c>
      <c r="M111" s="250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>
        <v>6</v>
      </c>
      <c r="AB111" s="251">
        <v>6</v>
      </c>
      <c r="AC111" s="614">
        <v>184</v>
      </c>
      <c r="AD111" s="171" t="str">
        <f>'Основні дані'!$B$1</f>
        <v>ХТ-224з</v>
      </c>
    </row>
    <row r="112" spans="1:82" s="132" customFormat="1" ht="30" hidden="1" x14ac:dyDescent="0.45">
      <c r="A112" s="347" t="s">
        <v>597</v>
      </c>
      <c r="B112" s="468"/>
      <c r="C112" s="335"/>
      <c r="D112" s="268"/>
      <c r="E112" s="269"/>
      <c r="F112" s="243">
        <f t="shared" ref="F112:F126" si="26">N112+P112+R112+T112+V112+X112+Z112+AB112</f>
        <v>0</v>
      </c>
      <c r="G112" s="244">
        <f t="shared" ref="G112:G126" si="27">F112*30</f>
        <v>0</v>
      </c>
      <c r="H112" s="248">
        <f t="shared" si="13"/>
        <v>0</v>
      </c>
      <c r="I112" s="245"/>
      <c r="J112" s="246"/>
      <c r="K112" s="247"/>
      <c r="L112" s="243">
        <f t="shared" ref="L112:L126" si="28">IF(H112=I112+J112+K112,G112-H112,"!ОШИБКА!")</f>
        <v>0</v>
      </c>
      <c r="M112" s="245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67"/>
      <c r="AD112" s="171" t="str">
        <f>'Основні дані'!$B$1</f>
        <v>ХТ-224з</v>
      </c>
    </row>
    <row r="113" spans="1:30" s="132" customFormat="1" ht="30" hidden="1" x14ac:dyDescent="0.45">
      <c r="A113" s="347" t="s">
        <v>598</v>
      </c>
      <c r="B113" s="468"/>
      <c r="C113" s="335"/>
      <c r="D113" s="268"/>
      <c r="E113" s="269"/>
      <c r="F113" s="243">
        <f t="shared" si="26"/>
        <v>0</v>
      </c>
      <c r="G113" s="244">
        <f t="shared" si="27"/>
        <v>0</v>
      </c>
      <c r="H113" s="248">
        <f t="shared" si="13"/>
        <v>0</v>
      </c>
      <c r="I113" s="245"/>
      <c r="J113" s="246"/>
      <c r="K113" s="247"/>
      <c r="L113" s="243">
        <f t="shared" si="28"/>
        <v>0</v>
      </c>
      <c r="M113" s="245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67"/>
      <c r="AD113" s="171" t="str">
        <f>'Основні дані'!$B$1</f>
        <v>ХТ-224з</v>
      </c>
    </row>
    <row r="114" spans="1:30" s="132" customFormat="1" ht="30" hidden="1" x14ac:dyDescent="0.45">
      <c r="A114" s="347" t="s">
        <v>599</v>
      </c>
      <c r="B114" s="468"/>
      <c r="C114" s="335"/>
      <c r="D114" s="268"/>
      <c r="E114" s="269"/>
      <c r="F114" s="243">
        <f t="shared" si="26"/>
        <v>0</v>
      </c>
      <c r="G114" s="244">
        <f t="shared" si="27"/>
        <v>0</v>
      </c>
      <c r="H114" s="248">
        <f t="shared" si="13"/>
        <v>0</v>
      </c>
      <c r="I114" s="245"/>
      <c r="J114" s="246"/>
      <c r="K114" s="247"/>
      <c r="L114" s="243">
        <f t="shared" si="28"/>
        <v>0</v>
      </c>
      <c r="M114" s="245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67"/>
      <c r="AD114" s="171" t="str">
        <f>'Основні дані'!$B$1</f>
        <v>ХТ-224з</v>
      </c>
    </row>
    <row r="115" spans="1:30" s="132" customFormat="1" ht="30" hidden="1" x14ac:dyDescent="0.45">
      <c r="A115" s="347" t="s">
        <v>600</v>
      </c>
      <c r="B115" s="468"/>
      <c r="C115" s="335"/>
      <c r="D115" s="268"/>
      <c r="E115" s="269"/>
      <c r="F115" s="243">
        <f t="shared" si="26"/>
        <v>0</v>
      </c>
      <c r="G115" s="244">
        <f t="shared" si="27"/>
        <v>0</v>
      </c>
      <c r="H115" s="248">
        <f t="shared" si="13"/>
        <v>0</v>
      </c>
      <c r="I115" s="245"/>
      <c r="J115" s="246"/>
      <c r="K115" s="247"/>
      <c r="L115" s="243">
        <f t="shared" si="28"/>
        <v>0</v>
      </c>
      <c r="M115" s="245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67"/>
      <c r="AD115" s="171" t="str">
        <f>'Основні дані'!$B$1</f>
        <v>ХТ-224з</v>
      </c>
    </row>
    <row r="116" spans="1:30" s="132" customFormat="1" ht="30" hidden="1" x14ac:dyDescent="0.45">
      <c r="A116" s="347" t="s">
        <v>601</v>
      </c>
      <c r="B116" s="468"/>
      <c r="C116" s="335"/>
      <c r="D116" s="268"/>
      <c r="E116" s="269"/>
      <c r="F116" s="243">
        <f t="shared" si="26"/>
        <v>0</v>
      </c>
      <c r="G116" s="244">
        <f t="shared" si="27"/>
        <v>0</v>
      </c>
      <c r="H116" s="248">
        <f t="shared" si="13"/>
        <v>0</v>
      </c>
      <c r="I116" s="245"/>
      <c r="J116" s="246"/>
      <c r="K116" s="247"/>
      <c r="L116" s="243">
        <f t="shared" si="28"/>
        <v>0</v>
      </c>
      <c r="M116" s="245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67"/>
      <c r="AD116" s="171" t="str">
        <f>'Основні дані'!$B$1</f>
        <v>ХТ-224з</v>
      </c>
    </row>
    <row r="117" spans="1:30" s="132" customFormat="1" ht="30" hidden="1" x14ac:dyDescent="0.45">
      <c r="A117" s="347" t="s">
        <v>602</v>
      </c>
      <c r="B117" s="468"/>
      <c r="C117" s="335"/>
      <c r="D117" s="268"/>
      <c r="E117" s="269"/>
      <c r="F117" s="243">
        <f t="shared" si="26"/>
        <v>0</v>
      </c>
      <c r="G117" s="244">
        <f t="shared" si="27"/>
        <v>0</v>
      </c>
      <c r="H117" s="248">
        <f t="shared" si="13"/>
        <v>0</v>
      </c>
      <c r="I117" s="245"/>
      <c r="J117" s="246"/>
      <c r="K117" s="247"/>
      <c r="L117" s="243">
        <f t="shared" si="28"/>
        <v>0</v>
      </c>
      <c r="M117" s="245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67"/>
      <c r="AD117" s="171" t="str">
        <f>'Основні дані'!$B$1</f>
        <v>ХТ-224з</v>
      </c>
    </row>
    <row r="118" spans="1:30" s="132" customFormat="1" ht="30" hidden="1" x14ac:dyDescent="0.45">
      <c r="A118" s="347" t="s">
        <v>603</v>
      </c>
      <c r="B118" s="468"/>
      <c r="C118" s="335"/>
      <c r="D118" s="268"/>
      <c r="E118" s="269"/>
      <c r="F118" s="243">
        <f t="shared" si="26"/>
        <v>0</v>
      </c>
      <c r="G118" s="244">
        <f t="shared" si="27"/>
        <v>0</v>
      </c>
      <c r="H118" s="248">
        <f t="shared" si="13"/>
        <v>0</v>
      </c>
      <c r="I118" s="245"/>
      <c r="J118" s="246"/>
      <c r="K118" s="247"/>
      <c r="L118" s="243">
        <f t="shared" si="28"/>
        <v>0</v>
      </c>
      <c r="M118" s="245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67"/>
      <c r="AD118" s="171" t="str">
        <f>'Основні дані'!$B$1</f>
        <v>ХТ-224з</v>
      </c>
    </row>
    <row r="119" spans="1:30" s="132" customFormat="1" ht="30" hidden="1" x14ac:dyDescent="0.45">
      <c r="A119" s="347" t="s">
        <v>604</v>
      </c>
      <c r="B119" s="468"/>
      <c r="C119" s="335"/>
      <c r="D119" s="268"/>
      <c r="E119" s="269"/>
      <c r="F119" s="243">
        <f t="shared" si="26"/>
        <v>0</v>
      </c>
      <c r="G119" s="244">
        <f t="shared" si="27"/>
        <v>0</v>
      </c>
      <c r="H119" s="248">
        <f t="shared" si="13"/>
        <v>0</v>
      </c>
      <c r="I119" s="245"/>
      <c r="J119" s="246"/>
      <c r="K119" s="247"/>
      <c r="L119" s="243">
        <f t="shared" si="28"/>
        <v>0</v>
      </c>
      <c r="M119" s="245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67"/>
      <c r="AD119" s="171" t="str">
        <f>'Основні дані'!$B$1</f>
        <v>ХТ-224з</v>
      </c>
    </row>
    <row r="120" spans="1:30" s="132" customFormat="1" ht="30" hidden="1" x14ac:dyDescent="0.45">
      <c r="A120" s="347" t="s">
        <v>605</v>
      </c>
      <c r="B120" s="468"/>
      <c r="C120" s="335"/>
      <c r="D120" s="268"/>
      <c r="E120" s="269"/>
      <c r="F120" s="243">
        <f t="shared" si="26"/>
        <v>0</v>
      </c>
      <c r="G120" s="244">
        <f t="shared" si="27"/>
        <v>0</v>
      </c>
      <c r="H120" s="248">
        <f t="shared" si="13"/>
        <v>0</v>
      </c>
      <c r="I120" s="245"/>
      <c r="J120" s="246"/>
      <c r="K120" s="247"/>
      <c r="L120" s="243">
        <f t="shared" si="28"/>
        <v>0</v>
      </c>
      <c r="M120" s="245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67"/>
      <c r="AD120" s="171" t="str">
        <f>'Основні дані'!$B$1</f>
        <v>ХТ-224з</v>
      </c>
    </row>
    <row r="121" spans="1:30" s="132" customFormat="1" ht="30" hidden="1" x14ac:dyDescent="0.45">
      <c r="A121" s="347" t="s">
        <v>606</v>
      </c>
      <c r="B121" s="468"/>
      <c r="C121" s="335"/>
      <c r="D121" s="268"/>
      <c r="E121" s="269"/>
      <c r="F121" s="243">
        <f t="shared" si="26"/>
        <v>0</v>
      </c>
      <c r="G121" s="244">
        <f t="shared" si="27"/>
        <v>0</v>
      </c>
      <c r="H121" s="248">
        <f t="shared" si="13"/>
        <v>0</v>
      </c>
      <c r="I121" s="245"/>
      <c r="J121" s="246"/>
      <c r="K121" s="247"/>
      <c r="L121" s="243">
        <f t="shared" si="28"/>
        <v>0</v>
      </c>
      <c r="M121" s="245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67"/>
      <c r="AD121" s="171" t="str">
        <f>'Основні дані'!$B$1</f>
        <v>ХТ-224з</v>
      </c>
    </row>
    <row r="122" spans="1:30" s="132" customFormat="1" ht="30" hidden="1" x14ac:dyDescent="0.45">
      <c r="A122" s="347" t="s">
        <v>607</v>
      </c>
      <c r="B122" s="468"/>
      <c r="C122" s="335"/>
      <c r="D122" s="268"/>
      <c r="E122" s="269"/>
      <c r="F122" s="243">
        <f t="shared" si="26"/>
        <v>0</v>
      </c>
      <c r="G122" s="244">
        <f t="shared" si="27"/>
        <v>0</v>
      </c>
      <c r="H122" s="248">
        <f t="shared" si="13"/>
        <v>0</v>
      </c>
      <c r="I122" s="245"/>
      <c r="J122" s="246"/>
      <c r="K122" s="247"/>
      <c r="L122" s="243">
        <f t="shared" si="28"/>
        <v>0</v>
      </c>
      <c r="M122" s="245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67"/>
      <c r="AD122" s="171" t="str">
        <f>'Основні дані'!$B$1</f>
        <v>ХТ-224з</v>
      </c>
    </row>
    <row r="123" spans="1:30" s="132" customFormat="1" ht="30" hidden="1" x14ac:dyDescent="0.45">
      <c r="A123" s="347" t="s">
        <v>608</v>
      </c>
      <c r="B123" s="468"/>
      <c r="C123" s="335"/>
      <c r="D123" s="268"/>
      <c r="E123" s="269"/>
      <c r="F123" s="243">
        <f t="shared" si="26"/>
        <v>0</v>
      </c>
      <c r="G123" s="244">
        <f t="shared" si="27"/>
        <v>0</v>
      </c>
      <c r="H123" s="248">
        <f t="shared" si="13"/>
        <v>0</v>
      </c>
      <c r="I123" s="245"/>
      <c r="J123" s="246"/>
      <c r="K123" s="247"/>
      <c r="L123" s="243">
        <f t="shared" si="28"/>
        <v>0</v>
      </c>
      <c r="M123" s="245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67"/>
      <c r="AD123" s="171" t="str">
        <f>'Основні дані'!$B$1</f>
        <v>ХТ-224з</v>
      </c>
    </row>
    <row r="124" spans="1:30" s="132" customFormat="1" ht="30" hidden="1" x14ac:dyDescent="0.45">
      <c r="A124" s="347" t="s">
        <v>609</v>
      </c>
      <c r="B124" s="468"/>
      <c r="C124" s="335"/>
      <c r="D124" s="268"/>
      <c r="E124" s="269"/>
      <c r="F124" s="243">
        <f t="shared" si="26"/>
        <v>0</v>
      </c>
      <c r="G124" s="244">
        <f t="shared" si="27"/>
        <v>0</v>
      </c>
      <c r="H124" s="248">
        <f t="shared" si="13"/>
        <v>0</v>
      </c>
      <c r="I124" s="245"/>
      <c r="J124" s="246"/>
      <c r="K124" s="247"/>
      <c r="L124" s="243">
        <f t="shared" si="28"/>
        <v>0</v>
      </c>
      <c r="M124" s="245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67"/>
      <c r="AD124" s="171" t="str">
        <f>'Основні дані'!$B$1</f>
        <v>ХТ-224з</v>
      </c>
    </row>
    <row r="125" spans="1:30" s="132" customFormat="1" ht="30" hidden="1" x14ac:dyDescent="0.45">
      <c r="A125" s="347" t="s">
        <v>610</v>
      </c>
      <c r="B125" s="468"/>
      <c r="C125" s="335"/>
      <c r="D125" s="268"/>
      <c r="E125" s="269"/>
      <c r="F125" s="243">
        <f t="shared" si="26"/>
        <v>0</v>
      </c>
      <c r="G125" s="244">
        <f t="shared" si="27"/>
        <v>0</v>
      </c>
      <c r="H125" s="248">
        <f t="shared" si="13"/>
        <v>0</v>
      </c>
      <c r="I125" s="245"/>
      <c r="J125" s="246"/>
      <c r="K125" s="247"/>
      <c r="L125" s="243">
        <f t="shared" si="28"/>
        <v>0</v>
      </c>
      <c r="M125" s="245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67"/>
      <c r="AD125" s="171" t="str">
        <f>'Основні дані'!$B$1</f>
        <v>ХТ-224з</v>
      </c>
    </row>
    <row r="126" spans="1:30" s="132" customFormat="1" ht="30" hidden="1" x14ac:dyDescent="0.45">
      <c r="A126" s="347" t="s">
        <v>611</v>
      </c>
      <c r="B126" s="468"/>
      <c r="C126" s="335"/>
      <c r="D126" s="268"/>
      <c r="E126" s="269"/>
      <c r="F126" s="243">
        <f t="shared" si="26"/>
        <v>0</v>
      </c>
      <c r="G126" s="244">
        <f t="shared" si="27"/>
        <v>0</v>
      </c>
      <c r="H126" s="248">
        <f t="shared" si="13"/>
        <v>0</v>
      </c>
      <c r="I126" s="245"/>
      <c r="J126" s="246"/>
      <c r="K126" s="247"/>
      <c r="L126" s="243">
        <f t="shared" si="28"/>
        <v>0</v>
      </c>
      <c r="M126" s="245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67"/>
      <c r="AD126" s="171" t="str">
        <f>'Основні дані'!$B$1</f>
        <v>ХТ-224з</v>
      </c>
    </row>
    <row r="127" spans="1:30" s="132" customFormat="1" ht="112.8" x14ac:dyDescent="0.45">
      <c r="A127" s="383" t="s">
        <v>612</v>
      </c>
      <c r="B127" s="615" t="s">
        <v>1112</v>
      </c>
      <c r="C127" s="385"/>
      <c r="D127" s="385"/>
      <c r="E127" s="385"/>
      <c r="F127" s="392">
        <f>IF(SUM(F128:F147)=F$106,F$106,"ОШИБКА")</f>
        <v>27</v>
      </c>
      <c r="G127" s="392">
        <f>IF(SUM(G128:G147)=G$106,G$106,"ОШИБКА")</f>
        <v>810</v>
      </c>
      <c r="H127" s="392">
        <f>IF(SUM(H128:H147)=H$106,H$106,"ОШИБКА")</f>
        <v>66</v>
      </c>
      <c r="I127" s="387">
        <f t="shared" ref="I127:AB127" si="29">SUM(I128:I147)</f>
        <v>30</v>
      </c>
      <c r="J127" s="387">
        <f t="shared" si="29"/>
        <v>6</v>
      </c>
      <c r="K127" s="387">
        <f t="shared" si="29"/>
        <v>30</v>
      </c>
      <c r="L127" s="387">
        <f t="shared" si="29"/>
        <v>744</v>
      </c>
      <c r="M127" s="387">
        <f t="shared" si="29"/>
        <v>0</v>
      </c>
      <c r="N127" s="387">
        <f t="shared" si="29"/>
        <v>0</v>
      </c>
      <c r="O127" s="387">
        <f t="shared" si="29"/>
        <v>0</v>
      </c>
      <c r="P127" s="387">
        <f t="shared" si="29"/>
        <v>0</v>
      </c>
      <c r="Q127" s="387">
        <f t="shared" si="29"/>
        <v>0</v>
      </c>
      <c r="R127" s="387">
        <f t="shared" si="29"/>
        <v>0</v>
      </c>
      <c r="S127" s="387">
        <f t="shared" si="29"/>
        <v>5</v>
      </c>
      <c r="T127" s="387">
        <f t="shared" si="29"/>
        <v>6</v>
      </c>
      <c r="U127" s="387">
        <f t="shared" si="29"/>
        <v>5</v>
      </c>
      <c r="V127" s="387">
        <f t="shared" si="29"/>
        <v>6</v>
      </c>
      <c r="W127" s="387">
        <f t="shared" si="29"/>
        <v>4</v>
      </c>
      <c r="X127" s="387">
        <f t="shared" si="29"/>
        <v>4</v>
      </c>
      <c r="Y127" s="387">
        <f t="shared" si="29"/>
        <v>4</v>
      </c>
      <c r="Z127" s="387">
        <f t="shared" si="29"/>
        <v>5</v>
      </c>
      <c r="AA127" s="387">
        <f t="shared" si="29"/>
        <v>6</v>
      </c>
      <c r="AB127" s="387">
        <f t="shared" si="29"/>
        <v>6</v>
      </c>
      <c r="AC127" s="480"/>
      <c r="AD127" s="171" t="str">
        <f>'Основні дані'!$B$1</f>
        <v>ХТ-224з</v>
      </c>
    </row>
    <row r="128" spans="1:30" s="132" customFormat="1" ht="56.4" x14ac:dyDescent="0.45">
      <c r="A128" s="347" t="s">
        <v>613</v>
      </c>
      <c r="B128" s="612" t="s">
        <v>1114</v>
      </c>
      <c r="C128" s="335">
        <v>4</v>
      </c>
      <c r="D128" s="545"/>
      <c r="E128" s="545" t="s">
        <v>980</v>
      </c>
      <c r="F128" s="607">
        <v>6</v>
      </c>
      <c r="G128" s="249">
        <v>180</v>
      </c>
      <c r="H128" s="248">
        <f t="shared" si="13"/>
        <v>10</v>
      </c>
      <c r="I128" s="250">
        <v>6</v>
      </c>
      <c r="J128" s="251"/>
      <c r="K128" s="252">
        <v>4</v>
      </c>
      <c r="L128" s="248">
        <f>IF(H128=I128+J128+K128,G128-H128,"!ОШИБКА!")</f>
        <v>170</v>
      </c>
      <c r="M128" s="250"/>
      <c r="N128" s="251"/>
      <c r="O128" s="251"/>
      <c r="P128" s="251"/>
      <c r="Q128" s="251"/>
      <c r="R128" s="251"/>
      <c r="S128" s="251">
        <v>5</v>
      </c>
      <c r="T128" s="251">
        <v>6</v>
      </c>
      <c r="U128" s="251"/>
      <c r="V128" s="251"/>
      <c r="W128" s="251"/>
      <c r="X128" s="251"/>
      <c r="Y128" s="251"/>
      <c r="Z128" s="251"/>
      <c r="AA128" s="251"/>
      <c r="AB128" s="251"/>
      <c r="AC128" s="614">
        <v>184</v>
      </c>
      <c r="AD128" s="171" t="str">
        <f>'Основні дані'!$B$1</f>
        <v>ХТ-224з</v>
      </c>
    </row>
    <row r="129" spans="1:30" s="132" customFormat="1" ht="56.4" x14ac:dyDescent="0.45">
      <c r="A129" s="347" t="s">
        <v>614</v>
      </c>
      <c r="B129" s="612" t="s">
        <v>1115</v>
      </c>
      <c r="C129" s="545"/>
      <c r="D129" s="268" t="s">
        <v>949</v>
      </c>
      <c r="E129" s="545" t="s">
        <v>976</v>
      </c>
      <c r="F129" s="607">
        <v>6</v>
      </c>
      <c r="G129" s="249">
        <v>180</v>
      </c>
      <c r="H129" s="248">
        <f t="shared" si="13"/>
        <v>14</v>
      </c>
      <c r="I129" s="250">
        <v>6</v>
      </c>
      <c r="J129" s="251">
        <v>2</v>
      </c>
      <c r="K129" s="252">
        <v>6</v>
      </c>
      <c r="L129" s="248">
        <f t="shared" ref="L129:L145" si="30">IF(H129=I129+J129+K129,G129-H129,"!ОШИБКА!")</f>
        <v>166</v>
      </c>
      <c r="M129" s="250"/>
      <c r="N129" s="251"/>
      <c r="O129" s="251"/>
      <c r="P129" s="251"/>
      <c r="Q129" s="251"/>
      <c r="R129" s="251"/>
      <c r="S129" s="251"/>
      <c r="T129" s="251"/>
      <c r="U129" s="251">
        <v>5</v>
      </c>
      <c r="V129" s="251">
        <v>6</v>
      </c>
      <c r="W129" s="251"/>
      <c r="X129" s="251"/>
      <c r="Y129" s="251"/>
      <c r="Z129" s="251"/>
      <c r="AA129" s="251"/>
      <c r="AB129" s="251"/>
      <c r="AC129" s="614">
        <v>184</v>
      </c>
      <c r="AD129" s="171" t="str">
        <f>'Основні дані'!$B$1</f>
        <v>ХТ-224з</v>
      </c>
    </row>
    <row r="130" spans="1:30" s="132" customFormat="1" ht="56.4" x14ac:dyDescent="0.45">
      <c r="A130" s="347" t="s">
        <v>615</v>
      </c>
      <c r="B130" s="612" t="s">
        <v>1116</v>
      </c>
      <c r="C130" s="613">
        <v>6</v>
      </c>
      <c r="D130" s="545"/>
      <c r="E130" s="545" t="s">
        <v>980</v>
      </c>
      <c r="F130" s="607">
        <v>4</v>
      </c>
      <c r="G130" s="249">
        <v>120</v>
      </c>
      <c r="H130" s="248">
        <f t="shared" si="13"/>
        <v>12</v>
      </c>
      <c r="I130" s="250">
        <v>6</v>
      </c>
      <c r="J130" s="251"/>
      <c r="K130" s="252">
        <v>6</v>
      </c>
      <c r="L130" s="248">
        <f t="shared" si="30"/>
        <v>108</v>
      </c>
      <c r="M130" s="250"/>
      <c r="N130" s="251"/>
      <c r="O130" s="251"/>
      <c r="P130" s="251"/>
      <c r="Q130" s="251"/>
      <c r="R130" s="251"/>
      <c r="S130" s="251"/>
      <c r="T130" s="251"/>
      <c r="U130" s="251"/>
      <c r="V130" s="251"/>
      <c r="W130" s="251">
        <v>4</v>
      </c>
      <c r="X130" s="251">
        <v>4</v>
      </c>
      <c r="Y130" s="251"/>
      <c r="Z130" s="251"/>
      <c r="AA130" s="251"/>
      <c r="AB130" s="251"/>
      <c r="AC130" s="614">
        <v>184</v>
      </c>
      <c r="AD130" s="171" t="str">
        <f>'Основні дані'!$B$1</f>
        <v>ХТ-224з</v>
      </c>
    </row>
    <row r="131" spans="1:30" s="132" customFormat="1" ht="84.6" x14ac:dyDescent="0.45">
      <c r="A131" s="347" t="s">
        <v>616</v>
      </c>
      <c r="B131" s="612" t="s">
        <v>1117</v>
      </c>
      <c r="C131" s="613">
        <v>7</v>
      </c>
      <c r="D131" s="545"/>
      <c r="E131" s="545" t="s">
        <v>976</v>
      </c>
      <c r="F131" s="607">
        <v>5</v>
      </c>
      <c r="G131" s="249">
        <v>150</v>
      </c>
      <c r="H131" s="248">
        <f t="shared" si="13"/>
        <v>12</v>
      </c>
      <c r="I131" s="250">
        <v>6</v>
      </c>
      <c r="J131" s="251"/>
      <c r="K131" s="252">
        <v>6</v>
      </c>
      <c r="L131" s="248">
        <f t="shared" si="30"/>
        <v>138</v>
      </c>
      <c r="M131" s="250"/>
      <c r="N131" s="251"/>
      <c r="O131" s="251"/>
      <c r="P131" s="251"/>
      <c r="Q131" s="251"/>
      <c r="R131" s="251"/>
      <c r="S131" s="251"/>
      <c r="T131" s="251"/>
      <c r="U131" s="251"/>
      <c r="V131" s="251"/>
      <c r="W131" s="251"/>
      <c r="X131" s="251"/>
      <c r="Y131" s="251">
        <v>4</v>
      </c>
      <c r="Z131" s="251">
        <v>5</v>
      </c>
      <c r="AA131" s="251"/>
      <c r="AB131" s="251"/>
      <c r="AC131" s="614">
        <v>184</v>
      </c>
      <c r="AD131" s="171" t="str">
        <f>'Основні дані'!$B$1</f>
        <v>ХТ-224з</v>
      </c>
    </row>
    <row r="132" spans="1:30" s="132" customFormat="1" ht="28.8" thickBot="1" x14ac:dyDescent="0.5">
      <c r="A132" s="347" t="s">
        <v>617</v>
      </c>
      <c r="B132" s="612" t="s">
        <v>1118</v>
      </c>
      <c r="C132" s="613">
        <v>8</v>
      </c>
      <c r="D132" s="545"/>
      <c r="E132" s="545" t="s">
        <v>980</v>
      </c>
      <c r="F132" s="607">
        <v>6</v>
      </c>
      <c r="G132" s="249">
        <v>180</v>
      </c>
      <c r="H132" s="248">
        <f t="shared" si="13"/>
        <v>18</v>
      </c>
      <c r="I132" s="250">
        <v>6</v>
      </c>
      <c r="J132" s="251">
        <v>4</v>
      </c>
      <c r="K132" s="252">
        <v>8</v>
      </c>
      <c r="L132" s="248">
        <f t="shared" si="30"/>
        <v>162</v>
      </c>
      <c r="M132" s="250"/>
      <c r="N132" s="251"/>
      <c r="O132" s="251"/>
      <c r="P132" s="251"/>
      <c r="Q132" s="251"/>
      <c r="R132" s="251"/>
      <c r="S132" s="251"/>
      <c r="T132" s="251"/>
      <c r="U132" s="251"/>
      <c r="V132" s="251"/>
      <c r="W132" s="251"/>
      <c r="X132" s="251"/>
      <c r="Y132" s="251"/>
      <c r="Z132" s="251"/>
      <c r="AA132" s="251">
        <v>6</v>
      </c>
      <c r="AB132" s="251">
        <v>6</v>
      </c>
      <c r="AC132" s="616">
        <v>184</v>
      </c>
      <c r="AD132" s="171" t="str">
        <f>'Основні дані'!$B$1</f>
        <v>ХТ-224з</v>
      </c>
    </row>
    <row r="133" spans="1:30" s="132" customFormat="1" ht="30" hidden="1" x14ac:dyDescent="0.45">
      <c r="A133" s="347" t="s">
        <v>618</v>
      </c>
      <c r="B133" s="478"/>
      <c r="C133" s="382"/>
      <c r="D133" s="382"/>
      <c r="E133" s="382"/>
      <c r="F133" s="248">
        <f t="shared" ref="F133:F145" si="31">N133+P133+R133+T133+V133+X133+Z133+AB133</f>
        <v>0</v>
      </c>
      <c r="G133" s="249">
        <f t="shared" ref="G133:G147" si="32">F133*30</f>
        <v>0</v>
      </c>
      <c r="H133" s="248">
        <f t="shared" si="13"/>
        <v>0</v>
      </c>
      <c r="I133" s="250"/>
      <c r="J133" s="251"/>
      <c r="K133" s="252"/>
      <c r="L133" s="248">
        <f t="shared" si="30"/>
        <v>0</v>
      </c>
      <c r="M133" s="250"/>
      <c r="N133" s="251"/>
      <c r="O133" s="251"/>
      <c r="P133" s="251"/>
      <c r="Q133" s="251"/>
      <c r="R133" s="251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66"/>
      <c r="AD133" s="171" t="str">
        <f>'Основні дані'!$B$1</f>
        <v>ХТ-224з</v>
      </c>
    </row>
    <row r="134" spans="1:30" s="132" customFormat="1" ht="30" hidden="1" x14ac:dyDescent="0.45">
      <c r="A134" s="347" t="s">
        <v>619</v>
      </c>
      <c r="B134" s="478"/>
      <c r="C134" s="382"/>
      <c r="D134" s="382"/>
      <c r="E134" s="382"/>
      <c r="F134" s="248">
        <f t="shared" si="31"/>
        <v>0</v>
      </c>
      <c r="G134" s="249">
        <f t="shared" si="32"/>
        <v>0</v>
      </c>
      <c r="H134" s="248">
        <f t="shared" si="13"/>
        <v>0</v>
      </c>
      <c r="I134" s="250"/>
      <c r="J134" s="251"/>
      <c r="K134" s="252"/>
      <c r="L134" s="248">
        <f t="shared" si="30"/>
        <v>0</v>
      </c>
      <c r="M134" s="250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66"/>
      <c r="AD134" s="171" t="str">
        <f>'Основні дані'!$B$1</f>
        <v>ХТ-224з</v>
      </c>
    </row>
    <row r="135" spans="1:30" s="132" customFormat="1" ht="30" hidden="1" x14ac:dyDescent="0.45">
      <c r="A135" s="347" t="s">
        <v>620</v>
      </c>
      <c r="B135" s="478"/>
      <c r="C135" s="382"/>
      <c r="D135" s="382"/>
      <c r="E135" s="382"/>
      <c r="F135" s="248">
        <f t="shared" si="31"/>
        <v>0</v>
      </c>
      <c r="G135" s="249">
        <f t="shared" si="32"/>
        <v>0</v>
      </c>
      <c r="H135" s="248">
        <f t="shared" si="13"/>
        <v>0</v>
      </c>
      <c r="I135" s="250"/>
      <c r="J135" s="251"/>
      <c r="K135" s="252"/>
      <c r="L135" s="248">
        <f t="shared" si="30"/>
        <v>0</v>
      </c>
      <c r="M135" s="250"/>
      <c r="N135" s="251"/>
      <c r="O135" s="251"/>
      <c r="P135" s="251"/>
      <c r="Q135" s="251"/>
      <c r="R135" s="251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66"/>
      <c r="AD135" s="171" t="str">
        <f>'Основні дані'!$B$1</f>
        <v>ХТ-224з</v>
      </c>
    </row>
    <row r="136" spans="1:30" s="132" customFormat="1" ht="30" hidden="1" x14ac:dyDescent="0.45">
      <c r="A136" s="347" t="s">
        <v>621</v>
      </c>
      <c r="B136" s="478"/>
      <c r="C136" s="382"/>
      <c r="D136" s="382"/>
      <c r="E136" s="382"/>
      <c r="F136" s="248">
        <f t="shared" si="31"/>
        <v>0</v>
      </c>
      <c r="G136" s="249">
        <f t="shared" si="32"/>
        <v>0</v>
      </c>
      <c r="H136" s="248">
        <f t="shared" si="13"/>
        <v>0</v>
      </c>
      <c r="I136" s="250"/>
      <c r="J136" s="251"/>
      <c r="K136" s="252"/>
      <c r="L136" s="248">
        <f t="shared" si="30"/>
        <v>0</v>
      </c>
      <c r="M136" s="250"/>
      <c r="N136" s="251"/>
      <c r="O136" s="251"/>
      <c r="P136" s="251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66"/>
      <c r="AD136" s="171" t="str">
        <f>'Основні дані'!$B$1</f>
        <v>ХТ-224з</v>
      </c>
    </row>
    <row r="137" spans="1:30" s="132" customFormat="1" ht="30" hidden="1" x14ac:dyDescent="0.45">
      <c r="A137" s="347" t="s">
        <v>622</v>
      </c>
      <c r="B137" s="478"/>
      <c r="C137" s="382"/>
      <c r="D137" s="382"/>
      <c r="E137" s="382"/>
      <c r="F137" s="248">
        <f t="shared" si="31"/>
        <v>0</v>
      </c>
      <c r="G137" s="249">
        <f t="shared" si="32"/>
        <v>0</v>
      </c>
      <c r="H137" s="248">
        <f t="shared" si="13"/>
        <v>0</v>
      </c>
      <c r="I137" s="250"/>
      <c r="J137" s="251"/>
      <c r="K137" s="252"/>
      <c r="L137" s="248">
        <f t="shared" si="30"/>
        <v>0</v>
      </c>
      <c r="M137" s="250"/>
      <c r="N137" s="251"/>
      <c r="O137" s="251"/>
      <c r="P137" s="251"/>
      <c r="Q137" s="251"/>
      <c r="R137" s="251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66"/>
      <c r="AD137" s="171" t="str">
        <f>'Основні дані'!$B$1</f>
        <v>ХТ-224з</v>
      </c>
    </row>
    <row r="138" spans="1:30" s="132" customFormat="1" ht="30" hidden="1" x14ac:dyDescent="0.45">
      <c r="A138" s="347" t="s">
        <v>623</v>
      </c>
      <c r="B138" s="478"/>
      <c r="C138" s="382"/>
      <c r="D138" s="382"/>
      <c r="E138" s="382"/>
      <c r="F138" s="248">
        <f t="shared" si="31"/>
        <v>0</v>
      </c>
      <c r="G138" s="249">
        <f t="shared" si="32"/>
        <v>0</v>
      </c>
      <c r="H138" s="248">
        <f t="shared" si="13"/>
        <v>0</v>
      </c>
      <c r="I138" s="250"/>
      <c r="J138" s="251"/>
      <c r="K138" s="252"/>
      <c r="L138" s="248">
        <f t="shared" si="30"/>
        <v>0</v>
      </c>
      <c r="M138" s="250"/>
      <c r="N138" s="251"/>
      <c r="O138" s="251"/>
      <c r="P138" s="251"/>
      <c r="Q138" s="251"/>
      <c r="R138" s="251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66"/>
      <c r="AD138" s="171" t="str">
        <f>'Основні дані'!$B$1</f>
        <v>ХТ-224з</v>
      </c>
    </row>
    <row r="139" spans="1:30" s="132" customFormat="1" ht="30" hidden="1" x14ac:dyDescent="0.45">
      <c r="A139" s="347" t="s">
        <v>624</v>
      </c>
      <c r="B139" s="478"/>
      <c r="C139" s="382"/>
      <c r="D139" s="382"/>
      <c r="E139" s="382"/>
      <c r="F139" s="248">
        <f t="shared" si="31"/>
        <v>0</v>
      </c>
      <c r="G139" s="249">
        <f t="shared" si="32"/>
        <v>0</v>
      </c>
      <c r="H139" s="248">
        <f t="shared" si="13"/>
        <v>0</v>
      </c>
      <c r="I139" s="250"/>
      <c r="J139" s="251"/>
      <c r="K139" s="252"/>
      <c r="L139" s="248">
        <f t="shared" si="30"/>
        <v>0</v>
      </c>
      <c r="M139" s="250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66"/>
      <c r="AD139" s="171" t="str">
        <f>'Основні дані'!$B$1</f>
        <v>ХТ-224з</v>
      </c>
    </row>
    <row r="140" spans="1:30" s="132" customFormat="1" ht="30" hidden="1" x14ac:dyDescent="0.45">
      <c r="A140" s="347" t="s">
        <v>625</v>
      </c>
      <c r="B140" s="478"/>
      <c r="C140" s="382"/>
      <c r="D140" s="382"/>
      <c r="E140" s="382"/>
      <c r="F140" s="248">
        <f t="shared" si="31"/>
        <v>0</v>
      </c>
      <c r="G140" s="249">
        <f t="shared" si="32"/>
        <v>0</v>
      </c>
      <c r="H140" s="248">
        <f t="shared" si="13"/>
        <v>0</v>
      </c>
      <c r="I140" s="250"/>
      <c r="J140" s="251"/>
      <c r="K140" s="252"/>
      <c r="L140" s="248">
        <f t="shared" si="30"/>
        <v>0</v>
      </c>
      <c r="M140" s="250"/>
      <c r="N140" s="251"/>
      <c r="O140" s="251"/>
      <c r="P140" s="251"/>
      <c r="Q140" s="251"/>
      <c r="R140" s="251"/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66"/>
      <c r="AD140" s="171" t="str">
        <f>'Основні дані'!$B$1</f>
        <v>ХТ-224з</v>
      </c>
    </row>
    <row r="141" spans="1:30" s="132" customFormat="1" ht="30" hidden="1" x14ac:dyDescent="0.45">
      <c r="A141" s="347" t="s">
        <v>626</v>
      </c>
      <c r="B141" s="478"/>
      <c r="C141" s="382"/>
      <c r="D141" s="382"/>
      <c r="E141" s="382"/>
      <c r="F141" s="248">
        <f t="shared" si="31"/>
        <v>0</v>
      </c>
      <c r="G141" s="249">
        <f t="shared" si="32"/>
        <v>0</v>
      </c>
      <c r="H141" s="248">
        <f t="shared" si="13"/>
        <v>0</v>
      </c>
      <c r="I141" s="250"/>
      <c r="J141" s="251"/>
      <c r="K141" s="252"/>
      <c r="L141" s="248">
        <f t="shared" si="30"/>
        <v>0</v>
      </c>
      <c r="M141" s="250"/>
      <c r="N141" s="251"/>
      <c r="O141" s="251"/>
      <c r="P141" s="251"/>
      <c r="Q141" s="251"/>
      <c r="R141" s="251"/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66"/>
      <c r="AD141" s="171" t="str">
        <f>'Основні дані'!$B$1</f>
        <v>ХТ-224з</v>
      </c>
    </row>
    <row r="142" spans="1:30" s="132" customFormat="1" ht="30" hidden="1" x14ac:dyDescent="0.45">
      <c r="A142" s="347" t="s">
        <v>627</v>
      </c>
      <c r="B142" s="478"/>
      <c r="C142" s="382"/>
      <c r="D142" s="382"/>
      <c r="E142" s="382"/>
      <c r="F142" s="248">
        <f t="shared" si="31"/>
        <v>0</v>
      </c>
      <c r="G142" s="249">
        <f t="shared" si="32"/>
        <v>0</v>
      </c>
      <c r="H142" s="248">
        <f t="shared" si="13"/>
        <v>0</v>
      </c>
      <c r="I142" s="250"/>
      <c r="J142" s="251"/>
      <c r="K142" s="252"/>
      <c r="L142" s="248">
        <f t="shared" si="30"/>
        <v>0</v>
      </c>
      <c r="M142" s="250"/>
      <c r="N142" s="251"/>
      <c r="O142" s="251"/>
      <c r="P142" s="251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66"/>
      <c r="AD142" s="171" t="str">
        <f>'Основні дані'!$B$1</f>
        <v>ХТ-224з</v>
      </c>
    </row>
    <row r="143" spans="1:30" s="132" customFormat="1" ht="30" hidden="1" x14ac:dyDescent="0.45">
      <c r="A143" s="347" t="s">
        <v>628</v>
      </c>
      <c r="B143" s="478"/>
      <c r="C143" s="382"/>
      <c r="D143" s="382"/>
      <c r="E143" s="382"/>
      <c r="F143" s="248">
        <f t="shared" si="31"/>
        <v>0</v>
      </c>
      <c r="G143" s="249">
        <f t="shared" si="32"/>
        <v>0</v>
      </c>
      <c r="H143" s="248">
        <f t="shared" ref="H143:H206" si="33">3*M143 + 3*O143 + 2*Q143 + 2*S143 + 3*U143 + 3*W143 + 3*Y143 + 3*AA143 - MOD(3*M143 + 3*O143 + 2*Q143 + 2*S143 + 3*U143 + 3*W143 + 3*Y143 + 3*AA143, 2)</f>
        <v>0</v>
      </c>
      <c r="I143" s="250"/>
      <c r="J143" s="251"/>
      <c r="K143" s="252"/>
      <c r="L143" s="248">
        <f t="shared" si="30"/>
        <v>0</v>
      </c>
      <c r="M143" s="250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66"/>
      <c r="AD143" s="171" t="str">
        <f>'Основні дані'!$B$1</f>
        <v>ХТ-224з</v>
      </c>
    </row>
    <row r="144" spans="1:30" s="132" customFormat="1" ht="30" hidden="1" x14ac:dyDescent="0.45">
      <c r="A144" s="347" t="s">
        <v>629</v>
      </c>
      <c r="B144" s="478"/>
      <c r="C144" s="382"/>
      <c r="D144" s="382"/>
      <c r="E144" s="382"/>
      <c r="F144" s="248">
        <f t="shared" si="31"/>
        <v>0</v>
      </c>
      <c r="G144" s="249">
        <f t="shared" si="32"/>
        <v>0</v>
      </c>
      <c r="H144" s="248">
        <f t="shared" si="33"/>
        <v>0</v>
      </c>
      <c r="I144" s="250"/>
      <c r="J144" s="251"/>
      <c r="K144" s="252"/>
      <c r="L144" s="248">
        <f t="shared" si="30"/>
        <v>0</v>
      </c>
      <c r="M144" s="250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66"/>
      <c r="AD144" s="171" t="str">
        <f>'Основні дані'!$B$1</f>
        <v>ХТ-224з</v>
      </c>
    </row>
    <row r="145" spans="1:30" s="132" customFormat="1" ht="30" hidden="1" x14ac:dyDescent="0.45">
      <c r="A145" s="347" t="s">
        <v>630</v>
      </c>
      <c r="B145" s="478"/>
      <c r="C145" s="382"/>
      <c r="D145" s="382"/>
      <c r="E145" s="382"/>
      <c r="F145" s="248">
        <f t="shared" si="31"/>
        <v>0</v>
      </c>
      <c r="G145" s="249">
        <f t="shared" si="32"/>
        <v>0</v>
      </c>
      <c r="H145" s="248">
        <f t="shared" si="33"/>
        <v>0</v>
      </c>
      <c r="I145" s="250"/>
      <c r="J145" s="251"/>
      <c r="K145" s="252"/>
      <c r="L145" s="248">
        <f t="shared" si="30"/>
        <v>0</v>
      </c>
      <c r="M145" s="250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66"/>
      <c r="AD145" s="171" t="str">
        <f>'Основні дані'!$B$1</f>
        <v>ХТ-224з</v>
      </c>
    </row>
    <row r="146" spans="1:30" s="132" customFormat="1" ht="30" hidden="1" x14ac:dyDescent="0.45">
      <c r="A146" s="347" t="s">
        <v>631</v>
      </c>
      <c r="B146" s="478"/>
      <c r="C146" s="382"/>
      <c r="D146" s="382"/>
      <c r="E146" s="382"/>
      <c r="F146" s="248">
        <f>N146+P146+R146+T146+V146+X146+Z146+AB146</f>
        <v>0</v>
      </c>
      <c r="G146" s="249">
        <f t="shared" si="32"/>
        <v>0</v>
      </c>
      <c r="H146" s="248">
        <f t="shared" si="33"/>
        <v>0</v>
      </c>
      <c r="I146" s="250"/>
      <c r="J146" s="251"/>
      <c r="K146" s="252"/>
      <c r="L146" s="248">
        <f>IF(H146=I146+J146+K146,G146-H146,"!ОШИБКА!")</f>
        <v>0</v>
      </c>
      <c r="M146" s="250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66"/>
      <c r="AD146" s="171" t="str">
        <f>'Основні дані'!$B$1</f>
        <v>ХТ-224з</v>
      </c>
    </row>
    <row r="147" spans="1:30" s="132" customFormat="1" ht="30.6" hidden="1" thickBot="1" x14ac:dyDescent="0.5">
      <c r="A147" s="347" t="s">
        <v>632</v>
      </c>
      <c r="B147" s="478"/>
      <c r="C147" s="382"/>
      <c r="D147" s="382"/>
      <c r="E147" s="382"/>
      <c r="F147" s="248">
        <f>N147+P147+R147+T147+V147+X147+Z147+AB147</f>
        <v>0</v>
      </c>
      <c r="G147" s="249">
        <f t="shared" si="32"/>
        <v>0</v>
      </c>
      <c r="H147" s="248">
        <f t="shared" si="33"/>
        <v>0</v>
      </c>
      <c r="I147" s="250"/>
      <c r="J147" s="251"/>
      <c r="K147" s="252"/>
      <c r="L147" s="248">
        <f>IF(H147=I147+J147+K147,G147-H147,"!ОШИБКА!")</f>
        <v>0</v>
      </c>
      <c r="M147" s="250"/>
      <c r="N147" s="251"/>
      <c r="O147" s="251"/>
      <c r="P147" s="251"/>
      <c r="Q147" s="251"/>
      <c r="R147" s="251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66"/>
      <c r="AD147" s="171" t="str">
        <f>'Основні дані'!$B$1</f>
        <v>ХТ-224з</v>
      </c>
    </row>
    <row r="148" spans="1:30" s="132" customFormat="1" ht="49.2" hidden="1" x14ac:dyDescent="0.45">
      <c r="A148" s="383" t="s">
        <v>1077</v>
      </c>
      <c r="B148" s="384" t="s">
        <v>633</v>
      </c>
      <c r="C148" s="385"/>
      <c r="D148" s="385"/>
      <c r="E148" s="385"/>
      <c r="F148" s="392" t="str">
        <f>IF(SUM(F149:F168)=F$106,F$106,"ОШИБКА")</f>
        <v>ОШИБКА</v>
      </c>
      <c r="G148" s="392" t="str">
        <f>IF(SUM(G149:G168)=G$106,G$106,"ОШИБКА")</f>
        <v>ОШИБКА</v>
      </c>
      <c r="H148" s="392" t="str">
        <f>IF(SUM(H149:H168)=H$106,H$106,"ОШИБКА")</f>
        <v>ОШИБКА</v>
      </c>
      <c r="I148" s="387">
        <f t="shared" ref="I148:AB148" si="34">SUM(I149:I168)</f>
        <v>0</v>
      </c>
      <c r="J148" s="387">
        <f t="shared" si="34"/>
        <v>0</v>
      </c>
      <c r="K148" s="387">
        <f t="shared" si="34"/>
        <v>0</v>
      </c>
      <c r="L148" s="387">
        <f t="shared" si="34"/>
        <v>0</v>
      </c>
      <c r="M148" s="387">
        <f t="shared" si="34"/>
        <v>0</v>
      </c>
      <c r="N148" s="387">
        <f t="shared" si="34"/>
        <v>0</v>
      </c>
      <c r="O148" s="387">
        <f t="shared" si="34"/>
        <v>0</v>
      </c>
      <c r="P148" s="387">
        <f t="shared" si="34"/>
        <v>0</v>
      </c>
      <c r="Q148" s="387">
        <f t="shared" si="34"/>
        <v>0</v>
      </c>
      <c r="R148" s="387">
        <f t="shared" si="34"/>
        <v>0</v>
      </c>
      <c r="S148" s="387">
        <f t="shared" si="34"/>
        <v>0</v>
      </c>
      <c r="T148" s="387">
        <f t="shared" si="34"/>
        <v>0</v>
      </c>
      <c r="U148" s="387">
        <f t="shared" si="34"/>
        <v>0</v>
      </c>
      <c r="V148" s="387">
        <f t="shared" si="34"/>
        <v>0</v>
      </c>
      <c r="W148" s="387">
        <f t="shared" si="34"/>
        <v>0</v>
      </c>
      <c r="X148" s="387">
        <f t="shared" si="34"/>
        <v>0</v>
      </c>
      <c r="Y148" s="387">
        <f t="shared" si="34"/>
        <v>0</v>
      </c>
      <c r="Z148" s="387">
        <f t="shared" si="34"/>
        <v>0</v>
      </c>
      <c r="AA148" s="387">
        <f t="shared" si="34"/>
        <v>0</v>
      </c>
      <c r="AB148" s="387">
        <f t="shared" si="34"/>
        <v>0</v>
      </c>
      <c r="AC148" s="480"/>
      <c r="AD148" s="171" t="str">
        <f>'Основні дані'!$B$1</f>
        <v>ХТ-224з</v>
      </c>
    </row>
    <row r="149" spans="1:30" s="132" customFormat="1" ht="30" hidden="1" x14ac:dyDescent="0.45">
      <c r="A149" s="347" t="s">
        <v>634</v>
      </c>
      <c r="B149" s="478"/>
      <c r="C149" s="382"/>
      <c r="D149" s="382"/>
      <c r="E149" s="382"/>
      <c r="F149" s="248">
        <f>N149+P149+R149+T149+V149+X149+Z149+AB149</f>
        <v>0</v>
      </c>
      <c r="G149" s="249">
        <f t="shared" ref="G149:G168" si="35">F149*30</f>
        <v>0</v>
      </c>
      <c r="H149" s="248">
        <f t="shared" si="33"/>
        <v>0</v>
      </c>
      <c r="I149" s="250"/>
      <c r="J149" s="251"/>
      <c r="K149" s="252"/>
      <c r="L149" s="248">
        <f>IF(H149=I149+J149+K149,G149-H149,"!ОШИБКА!")</f>
        <v>0</v>
      </c>
      <c r="M149" s="250"/>
      <c r="N149" s="251"/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66"/>
      <c r="AD149" s="171" t="str">
        <f>'Основні дані'!$B$1</f>
        <v>ХТ-224з</v>
      </c>
    </row>
    <row r="150" spans="1:30" s="132" customFormat="1" ht="30" hidden="1" x14ac:dyDescent="0.45">
      <c r="A150" s="347" t="s">
        <v>635</v>
      </c>
      <c r="B150" s="468"/>
      <c r="C150" s="335"/>
      <c r="D150" s="335"/>
      <c r="E150" s="335"/>
      <c r="F150" s="243">
        <f>N150+P150+R150+T150+V150+X150+Z150+AB150</f>
        <v>0</v>
      </c>
      <c r="G150" s="244">
        <f t="shared" si="35"/>
        <v>0</v>
      </c>
      <c r="H150" s="248">
        <f t="shared" si="33"/>
        <v>0</v>
      </c>
      <c r="I150" s="245"/>
      <c r="J150" s="246"/>
      <c r="K150" s="247"/>
      <c r="L150" s="243">
        <f>IF(H150=I150+J150+K150,G150-H150,"!ОШИБКА!")</f>
        <v>0</v>
      </c>
      <c r="M150" s="245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67"/>
      <c r="AD150" s="171" t="str">
        <f>'Основні дані'!$B$1</f>
        <v>ХТ-224з</v>
      </c>
    </row>
    <row r="151" spans="1:30" s="132" customFormat="1" ht="30" hidden="1" x14ac:dyDescent="0.45">
      <c r="A151" s="347" t="s">
        <v>636</v>
      </c>
      <c r="B151" s="468"/>
      <c r="C151" s="335"/>
      <c r="D151" s="335"/>
      <c r="E151" s="335"/>
      <c r="F151" s="243">
        <f t="shared" ref="F151:F168" si="36">N151+P151+R151+T151+V151+X151+Z151+AB151</f>
        <v>0</v>
      </c>
      <c r="G151" s="244">
        <f t="shared" si="35"/>
        <v>0</v>
      </c>
      <c r="H151" s="248">
        <f t="shared" si="33"/>
        <v>0</v>
      </c>
      <c r="I151" s="245"/>
      <c r="J151" s="246"/>
      <c r="K151" s="247"/>
      <c r="L151" s="243">
        <f t="shared" ref="L151:L168" si="37">IF(H151=I151+J151+K151,G151-H151,"!ОШИБКА!")</f>
        <v>0</v>
      </c>
      <c r="M151" s="245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67"/>
      <c r="AD151" s="171" t="str">
        <f>'Основні дані'!$B$1</f>
        <v>ХТ-224з</v>
      </c>
    </row>
    <row r="152" spans="1:30" s="132" customFormat="1" ht="30" hidden="1" x14ac:dyDescent="0.45">
      <c r="A152" s="347" t="s">
        <v>637</v>
      </c>
      <c r="B152" s="468"/>
      <c r="C152" s="335"/>
      <c r="D152" s="335"/>
      <c r="E152" s="335"/>
      <c r="F152" s="243">
        <f t="shared" si="36"/>
        <v>0</v>
      </c>
      <c r="G152" s="244">
        <f t="shared" si="35"/>
        <v>0</v>
      </c>
      <c r="H152" s="248">
        <f t="shared" si="33"/>
        <v>0</v>
      </c>
      <c r="I152" s="245"/>
      <c r="J152" s="246"/>
      <c r="K152" s="247"/>
      <c r="L152" s="243">
        <f t="shared" si="37"/>
        <v>0</v>
      </c>
      <c r="M152" s="245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67"/>
      <c r="AD152" s="171" t="str">
        <f>'Основні дані'!$B$1</f>
        <v>ХТ-224з</v>
      </c>
    </row>
    <row r="153" spans="1:30" s="132" customFormat="1" ht="30" hidden="1" x14ac:dyDescent="0.45">
      <c r="A153" s="347" t="s">
        <v>638</v>
      </c>
      <c r="B153" s="468"/>
      <c r="C153" s="335"/>
      <c r="D153" s="335"/>
      <c r="E153" s="335"/>
      <c r="F153" s="243">
        <f t="shared" si="36"/>
        <v>0</v>
      </c>
      <c r="G153" s="244">
        <f t="shared" si="35"/>
        <v>0</v>
      </c>
      <c r="H153" s="248">
        <f t="shared" si="33"/>
        <v>0</v>
      </c>
      <c r="I153" s="245"/>
      <c r="J153" s="246"/>
      <c r="K153" s="247"/>
      <c r="L153" s="243">
        <f t="shared" si="37"/>
        <v>0</v>
      </c>
      <c r="M153" s="245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67"/>
      <c r="AD153" s="171" t="str">
        <f>'Основні дані'!$B$1</f>
        <v>ХТ-224з</v>
      </c>
    </row>
    <row r="154" spans="1:30" s="132" customFormat="1" ht="30" hidden="1" x14ac:dyDescent="0.45">
      <c r="A154" s="347" t="s">
        <v>639</v>
      </c>
      <c r="B154" s="468"/>
      <c r="C154" s="335"/>
      <c r="D154" s="335"/>
      <c r="E154" s="335"/>
      <c r="F154" s="243">
        <f t="shared" si="36"/>
        <v>0</v>
      </c>
      <c r="G154" s="244">
        <f t="shared" si="35"/>
        <v>0</v>
      </c>
      <c r="H154" s="248">
        <f t="shared" si="33"/>
        <v>0</v>
      </c>
      <c r="I154" s="245"/>
      <c r="J154" s="246"/>
      <c r="K154" s="247"/>
      <c r="L154" s="243">
        <f t="shared" si="37"/>
        <v>0</v>
      </c>
      <c r="M154" s="245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67"/>
      <c r="AD154" s="171" t="str">
        <f>'Основні дані'!$B$1</f>
        <v>ХТ-224з</v>
      </c>
    </row>
    <row r="155" spans="1:30" s="132" customFormat="1" ht="30" hidden="1" x14ac:dyDescent="0.45">
      <c r="A155" s="347" t="s">
        <v>640</v>
      </c>
      <c r="B155" s="468"/>
      <c r="C155" s="335"/>
      <c r="D155" s="335"/>
      <c r="E155" s="335"/>
      <c r="F155" s="243">
        <f t="shared" si="36"/>
        <v>0</v>
      </c>
      <c r="G155" s="244">
        <f t="shared" si="35"/>
        <v>0</v>
      </c>
      <c r="H155" s="248">
        <f t="shared" si="33"/>
        <v>0</v>
      </c>
      <c r="I155" s="245"/>
      <c r="J155" s="246"/>
      <c r="K155" s="247"/>
      <c r="L155" s="243">
        <f t="shared" si="37"/>
        <v>0</v>
      </c>
      <c r="M155" s="245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67"/>
      <c r="AD155" s="171" t="str">
        <f>'Основні дані'!$B$1</f>
        <v>ХТ-224з</v>
      </c>
    </row>
    <row r="156" spans="1:30" s="132" customFormat="1" ht="30" hidden="1" x14ac:dyDescent="0.45">
      <c r="A156" s="347" t="s">
        <v>641</v>
      </c>
      <c r="B156" s="468"/>
      <c r="C156" s="335"/>
      <c r="D156" s="335"/>
      <c r="E156" s="335"/>
      <c r="F156" s="243">
        <f t="shared" si="36"/>
        <v>0</v>
      </c>
      <c r="G156" s="244">
        <f t="shared" si="35"/>
        <v>0</v>
      </c>
      <c r="H156" s="248">
        <f t="shared" si="33"/>
        <v>0</v>
      </c>
      <c r="I156" s="245"/>
      <c r="J156" s="246"/>
      <c r="K156" s="247"/>
      <c r="L156" s="243">
        <f t="shared" si="37"/>
        <v>0</v>
      </c>
      <c r="M156" s="245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67"/>
      <c r="AD156" s="171" t="str">
        <f>'Основні дані'!$B$1</f>
        <v>ХТ-224з</v>
      </c>
    </row>
    <row r="157" spans="1:30" s="132" customFormat="1" ht="30" hidden="1" x14ac:dyDescent="0.45">
      <c r="A157" s="347" t="s">
        <v>642</v>
      </c>
      <c r="B157" s="468"/>
      <c r="C157" s="335"/>
      <c r="D157" s="335"/>
      <c r="E157" s="335"/>
      <c r="F157" s="243">
        <f t="shared" si="36"/>
        <v>0</v>
      </c>
      <c r="G157" s="244">
        <f t="shared" si="35"/>
        <v>0</v>
      </c>
      <c r="H157" s="248">
        <f t="shared" si="33"/>
        <v>0</v>
      </c>
      <c r="I157" s="245"/>
      <c r="J157" s="246"/>
      <c r="K157" s="247"/>
      <c r="L157" s="243">
        <f t="shared" si="37"/>
        <v>0</v>
      </c>
      <c r="M157" s="245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67"/>
      <c r="AD157" s="171" t="str">
        <f>'Основні дані'!$B$1</f>
        <v>ХТ-224з</v>
      </c>
    </row>
    <row r="158" spans="1:30" s="132" customFormat="1" ht="30" hidden="1" x14ac:dyDescent="0.45">
      <c r="A158" s="347" t="s">
        <v>643</v>
      </c>
      <c r="B158" s="468"/>
      <c r="C158" s="335"/>
      <c r="D158" s="335"/>
      <c r="E158" s="335"/>
      <c r="F158" s="243">
        <f t="shared" si="36"/>
        <v>0</v>
      </c>
      <c r="G158" s="244">
        <f t="shared" si="35"/>
        <v>0</v>
      </c>
      <c r="H158" s="248">
        <f t="shared" si="33"/>
        <v>0</v>
      </c>
      <c r="I158" s="245"/>
      <c r="J158" s="246"/>
      <c r="K158" s="247"/>
      <c r="L158" s="243">
        <f t="shared" si="37"/>
        <v>0</v>
      </c>
      <c r="M158" s="245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67"/>
      <c r="AD158" s="171" t="str">
        <f>'Основні дані'!$B$1</f>
        <v>ХТ-224з</v>
      </c>
    </row>
    <row r="159" spans="1:30" s="132" customFormat="1" ht="30" hidden="1" x14ac:dyDescent="0.45">
      <c r="A159" s="347" t="s">
        <v>644</v>
      </c>
      <c r="B159" s="468"/>
      <c r="C159" s="335"/>
      <c r="D159" s="335"/>
      <c r="E159" s="335"/>
      <c r="F159" s="243">
        <f t="shared" si="36"/>
        <v>0</v>
      </c>
      <c r="G159" s="244">
        <f t="shared" si="35"/>
        <v>0</v>
      </c>
      <c r="H159" s="248">
        <f t="shared" si="33"/>
        <v>0</v>
      </c>
      <c r="I159" s="245"/>
      <c r="J159" s="246"/>
      <c r="K159" s="247"/>
      <c r="L159" s="243">
        <f t="shared" si="37"/>
        <v>0</v>
      </c>
      <c r="M159" s="245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67"/>
      <c r="AD159" s="171" t="str">
        <f>'Основні дані'!$B$1</f>
        <v>ХТ-224з</v>
      </c>
    </row>
    <row r="160" spans="1:30" s="132" customFormat="1" ht="30" hidden="1" x14ac:dyDescent="0.45">
      <c r="A160" s="347" t="s">
        <v>645</v>
      </c>
      <c r="B160" s="468"/>
      <c r="C160" s="335"/>
      <c r="D160" s="335"/>
      <c r="E160" s="335"/>
      <c r="F160" s="243">
        <f t="shared" si="36"/>
        <v>0</v>
      </c>
      <c r="G160" s="244">
        <f t="shared" si="35"/>
        <v>0</v>
      </c>
      <c r="H160" s="248">
        <f t="shared" si="33"/>
        <v>0</v>
      </c>
      <c r="I160" s="245"/>
      <c r="J160" s="246"/>
      <c r="K160" s="247"/>
      <c r="L160" s="243">
        <f t="shared" si="37"/>
        <v>0</v>
      </c>
      <c r="M160" s="245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67"/>
      <c r="AD160" s="171" t="str">
        <f>'Основні дані'!$B$1</f>
        <v>ХТ-224з</v>
      </c>
    </row>
    <row r="161" spans="1:30" s="132" customFormat="1" ht="30" hidden="1" x14ac:dyDescent="0.45">
      <c r="A161" s="347" t="s">
        <v>646</v>
      </c>
      <c r="B161" s="468"/>
      <c r="C161" s="335"/>
      <c r="D161" s="335"/>
      <c r="E161" s="335"/>
      <c r="F161" s="243">
        <f t="shared" si="36"/>
        <v>0</v>
      </c>
      <c r="G161" s="244">
        <f t="shared" si="35"/>
        <v>0</v>
      </c>
      <c r="H161" s="248">
        <f t="shared" si="33"/>
        <v>0</v>
      </c>
      <c r="I161" s="245"/>
      <c r="J161" s="246"/>
      <c r="K161" s="247"/>
      <c r="L161" s="243">
        <f t="shared" si="37"/>
        <v>0</v>
      </c>
      <c r="M161" s="245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67"/>
      <c r="AD161" s="171" t="str">
        <f>'Основні дані'!$B$1</f>
        <v>ХТ-224з</v>
      </c>
    </row>
    <row r="162" spans="1:30" s="132" customFormat="1" ht="30" hidden="1" x14ac:dyDescent="0.45">
      <c r="A162" s="347" t="s">
        <v>647</v>
      </c>
      <c r="B162" s="468"/>
      <c r="C162" s="335"/>
      <c r="D162" s="335"/>
      <c r="E162" s="335"/>
      <c r="F162" s="243">
        <f t="shared" si="36"/>
        <v>0</v>
      </c>
      <c r="G162" s="244">
        <f t="shared" si="35"/>
        <v>0</v>
      </c>
      <c r="H162" s="248">
        <f t="shared" si="33"/>
        <v>0</v>
      </c>
      <c r="I162" s="245"/>
      <c r="J162" s="246"/>
      <c r="K162" s="247"/>
      <c r="L162" s="243">
        <f t="shared" si="37"/>
        <v>0</v>
      </c>
      <c r="M162" s="245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67"/>
      <c r="AD162" s="171" t="str">
        <f>'Основні дані'!$B$1</f>
        <v>ХТ-224з</v>
      </c>
    </row>
    <row r="163" spans="1:30" s="132" customFormat="1" ht="30" hidden="1" x14ac:dyDescent="0.45">
      <c r="A163" s="347" t="s">
        <v>648</v>
      </c>
      <c r="B163" s="468"/>
      <c r="C163" s="335"/>
      <c r="D163" s="335"/>
      <c r="E163" s="335"/>
      <c r="F163" s="243">
        <f t="shared" si="36"/>
        <v>0</v>
      </c>
      <c r="G163" s="244">
        <f t="shared" si="35"/>
        <v>0</v>
      </c>
      <c r="H163" s="248">
        <f t="shared" si="33"/>
        <v>0</v>
      </c>
      <c r="I163" s="245"/>
      <c r="J163" s="246"/>
      <c r="K163" s="247"/>
      <c r="L163" s="243">
        <f t="shared" si="37"/>
        <v>0</v>
      </c>
      <c r="M163" s="245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67"/>
      <c r="AD163" s="171" t="str">
        <f>'Основні дані'!$B$1</f>
        <v>ХТ-224з</v>
      </c>
    </row>
    <row r="164" spans="1:30" s="132" customFormat="1" ht="30" hidden="1" x14ac:dyDescent="0.45">
      <c r="A164" s="347" t="s">
        <v>649</v>
      </c>
      <c r="B164" s="468"/>
      <c r="C164" s="335"/>
      <c r="D164" s="335"/>
      <c r="E164" s="335"/>
      <c r="F164" s="243">
        <f t="shared" si="36"/>
        <v>0</v>
      </c>
      <c r="G164" s="244">
        <f t="shared" si="35"/>
        <v>0</v>
      </c>
      <c r="H164" s="248">
        <f t="shared" si="33"/>
        <v>0</v>
      </c>
      <c r="I164" s="245"/>
      <c r="J164" s="246"/>
      <c r="K164" s="247"/>
      <c r="L164" s="243">
        <f t="shared" si="37"/>
        <v>0</v>
      </c>
      <c r="M164" s="245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67"/>
      <c r="AD164" s="171" t="str">
        <f>'Основні дані'!$B$1</f>
        <v>ХТ-224з</v>
      </c>
    </row>
    <row r="165" spans="1:30" s="132" customFormat="1" ht="30" hidden="1" x14ac:dyDescent="0.45">
      <c r="A165" s="347" t="s">
        <v>650</v>
      </c>
      <c r="B165" s="468"/>
      <c r="C165" s="335"/>
      <c r="D165" s="335"/>
      <c r="E165" s="335"/>
      <c r="F165" s="243">
        <f t="shared" si="36"/>
        <v>0</v>
      </c>
      <c r="G165" s="244">
        <f t="shared" si="35"/>
        <v>0</v>
      </c>
      <c r="H165" s="248">
        <f t="shared" si="33"/>
        <v>0</v>
      </c>
      <c r="I165" s="245"/>
      <c r="J165" s="246"/>
      <c r="K165" s="247"/>
      <c r="L165" s="243">
        <f t="shared" si="37"/>
        <v>0</v>
      </c>
      <c r="M165" s="245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67"/>
      <c r="AD165" s="171" t="str">
        <f>'Основні дані'!$B$1</f>
        <v>ХТ-224з</v>
      </c>
    </row>
    <row r="166" spans="1:30" s="132" customFormat="1" ht="30" hidden="1" x14ac:dyDescent="0.45">
      <c r="A166" s="347" t="s">
        <v>651</v>
      </c>
      <c r="B166" s="468"/>
      <c r="C166" s="335"/>
      <c r="D166" s="335"/>
      <c r="E166" s="335"/>
      <c r="F166" s="243">
        <f t="shared" si="36"/>
        <v>0</v>
      </c>
      <c r="G166" s="244">
        <f t="shared" si="35"/>
        <v>0</v>
      </c>
      <c r="H166" s="248">
        <f t="shared" si="33"/>
        <v>0</v>
      </c>
      <c r="I166" s="245"/>
      <c r="J166" s="246"/>
      <c r="K166" s="247"/>
      <c r="L166" s="243">
        <f t="shared" si="37"/>
        <v>0</v>
      </c>
      <c r="M166" s="245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67"/>
      <c r="AD166" s="171" t="str">
        <f>'Основні дані'!$B$1</f>
        <v>ХТ-224з</v>
      </c>
    </row>
    <row r="167" spans="1:30" s="132" customFormat="1" ht="30" hidden="1" x14ac:dyDescent="0.45">
      <c r="A167" s="347" t="s">
        <v>652</v>
      </c>
      <c r="B167" s="468"/>
      <c r="C167" s="335"/>
      <c r="D167" s="335"/>
      <c r="E167" s="335"/>
      <c r="F167" s="243">
        <f t="shared" si="36"/>
        <v>0</v>
      </c>
      <c r="G167" s="244">
        <f t="shared" si="35"/>
        <v>0</v>
      </c>
      <c r="H167" s="248">
        <f t="shared" si="33"/>
        <v>0</v>
      </c>
      <c r="I167" s="245"/>
      <c r="J167" s="246"/>
      <c r="K167" s="247"/>
      <c r="L167" s="243">
        <f t="shared" si="37"/>
        <v>0</v>
      </c>
      <c r="M167" s="245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67"/>
      <c r="AD167" s="171" t="str">
        <f>'Основні дані'!$B$1</f>
        <v>ХТ-224з</v>
      </c>
    </row>
    <row r="168" spans="1:30" s="132" customFormat="1" ht="30" hidden="1" x14ac:dyDescent="0.45">
      <c r="A168" s="347" t="s">
        <v>653</v>
      </c>
      <c r="B168" s="468"/>
      <c r="C168" s="335"/>
      <c r="D168" s="335"/>
      <c r="E168" s="335"/>
      <c r="F168" s="243">
        <f t="shared" si="36"/>
        <v>0</v>
      </c>
      <c r="G168" s="244">
        <f t="shared" si="35"/>
        <v>0</v>
      </c>
      <c r="H168" s="248">
        <f t="shared" si="33"/>
        <v>0</v>
      </c>
      <c r="I168" s="245"/>
      <c r="J168" s="246"/>
      <c r="K168" s="247"/>
      <c r="L168" s="243">
        <f t="shared" si="37"/>
        <v>0</v>
      </c>
      <c r="M168" s="245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67"/>
      <c r="AD168" s="171" t="str">
        <f>'Основні дані'!$B$1</f>
        <v>ХТ-224з</v>
      </c>
    </row>
    <row r="169" spans="1:30" s="132" customFormat="1" ht="49.2" hidden="1" x14ac:dyDescent="0.45">
      <c r="A169" s="383" t="s">
        <v>654</v>
      </c>
      <c r="B169" s="384" t="s">
        <v>655</v>
      </c>
      <c r="C169" s="385"/>
      <c r="D169" s="385"/>
      <c r="E169" s="385"/>
      <c r="F169" s="392" t="str">
        <f>IF(SUM(F170:F189)=F$106,F$106,"ОШИБКА")</f>
        <v>ОШИБКА</v>
      </c>
      <c r="G169" s="392" t="str">
        <f>IF(SUM(G170:G189)=G$106,G$106,"ОШИБКА")</f>
        <v>ОШИБКА</v>
      </c>
      <c r="H169" s="392" t="str">
        <f>IF(SUM(H170:H189)=H$106,H$106,"ОШИБКА")</f>
        <v>ОШИБКА</v>
      </c>
      <c r="I169" s="387">
        <f t="shared" ref="I169:AB169" si="38">SUM(I170:I189)</f>
        <v>0</v>
      </c>
      <c r="J169" s="387">
        <f t="shared" si="38"/>
        <v>0</v>
      </c>
      <c r="K169" s="387">
        <f t="shared" si="38"/>
        <v>0</v>
      </c>
      <c r="L169" s="387">
        <f t="shared" si="38"/>
        <v>0</v>
      </c>
      <c r="M169" s="387">
        <f t="shared" si="38"/>
        <v>0</v>
      </c>
      <c r="N169" s="387">
        <f t="shared" si="38"/>
        <v>0</v>
      </c>
      <c r="O169" s="387">
        <f t="shared" si="38"/>
        <v>0</v>
      </c>
      <c r="P169" s="387">
        <f t="shared" si="38"/>
        <v>0</v>
      </c>
      <c r="Q169" s="387">
        <f t="shared" si="38"/>
        <v>0</v>
      </c>
      <c r="R169" s="387">
        <f t="shared" si="38"/>
        <v>0</v>
      </c>
      <c r="S169" s="387">
        <f t="shared" si="38"/>
        <v>0</v>
      </c>
      <c r="T169" s="387">
        <f t="shared" si="38"/>
        <v>0</v>
      </c>
      <c r="U169" s="387">
        <f t="shared" si="38"/>
        <v>0</v>
      </c>
      <c r="V169" s="387">
        <f t="shared" si="38"/>
        <v>0</v>
      </c>
      <c r="W169" s="387">
        <f t="shared" si="38"/>
        <v>0</v>
      </c>
      <c r="X169" s="387">
        <f t="shared" si="38"/>
        <v>0</v>
      </c>
      <c r="Y169" s="387">
        <f t="shared" si="38"/>
        <v>0</v>
      </c>
      <c r="Z169" s="387">
        <f t="shared" si="38"/>
        <v>0</v>
      </c>
      <c r="AA169" s="387">
        <f t="shared" si="38"/>
        <v>0</v>
      </c>
      <c r="AB169" s="387">
        <f t="shared" si="38"/>
        <v>0</v>
      </c>
      <c r="AC169" s="480"/>
      <c r="AD169" s="171" t="str">
        <f>'Основні дані'!$B$1</f>
        <v>ХТ-224з</v>
      </c>
    </row>
    <row r="170" spans="1:30" s="132" customFormat="1" ht="30" hidden="1" x14ac:dyDescent="0.45">
      <c r="A170" s="347" t="s">
        <v>656</v>
      </c>
      <c r="B170" s="478"/>
      <c r="C170" s="382"/>
      <c r="D170" s="382"/>
      <c r="E170" s="382"/>
      <c r="F170" s="248">
        <f>N170+P170+R170+T170+V170+X170+Z170+AB170</f>
        <v>0</v>
      </c>
      <c r="G170" s="249">
        <f t="shared" ref="G170:G189" si="39">F170*30</f>
        <v>0</v>
      </c>
      <c r="H170" s="248">
        <f t="shared" si="33"/>
        <v>0</v>
      </c>
      <c r="I170" s="250"/>
      <c r="J170" s="251"/>
      <c r="K170" s="252"/>
      <c r="L170" s="248">
        <f>IF(H170=I170+J170+K170,G170-H170,"!ОШИБКА!")</f>
        <v>0</v>
      </c>
      <c r="M170" s="250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66"/>
      <c r="AD170" s="171" t="str">
        <f>'Основні дані'!$B$1</f>
        <v>ХТ-224з</v>
      </c>
    </row>
    <row r="171" spans="1:30" s="132" customFormat="1" ht="30" hidden="1" x14ac:dyDescent="0.45">
      <c r="A171" s="347" t="s">
        <v>657</v>
      </c>
      <c r="B171" s="468"/>
      <c r="C171" s="335"/>
      <c r="D171" s="335"/>
      <c r="E171" s="335"/>
      <c r="F171" s="243">
        <f>N171+P171+R171+T171+V171+X171+Z171+AB171</f>
        <v>0</v>
      </c>
      <c r="G171" s="244">
        <f t="shared" si="39"/>
        <v>0</v>
      </c>
      <c r="H171" s="248">
        <f t="shared" si="33"/>
        <v>0</v>
      </c>
      <c r="I171" s="245"/>
      <c r="J171" s="246"/>
      <c r="K171" s="247"/>
      <c r="L171" s="243">
        <f>IF(H171=I171+J171+K171,G171-H171,"!ОШИБКА!")</f>
        <v>0</v>
      </c>
      <c r="M171" s="245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67"/>
      <c r="AD171" s="171" t="str">
        <f>'Основні дані'!$B$1</f>
        <v>ХТ-224з</v>
      </c>
    </row>
    <row r="172" spans="1:30" s="132" customFormat="1" ht="30" hidden="1" x14ac:dyDescent="0.45">
      <c r="A172" s="347" t="s">
        <v>658</v>
      </c>
      <c r="B172" s="468"/>
      <c r="C172" s="335"/>
      <c r="D172" s="335"/>
      <c r="E172" s="335"/>
      <c r="F172" s="243">
        <f t="shared" ref="F172:F189" si="40">N172+P172+R172+T172+V172+X172+Z172+AB172</f>
        <v>0</v>
      </c>
      <c r="G172" s="244">
        <f t="shared" si="39"/>
        <v>0</v>
      </c>
      <c r="H172" s="248">
        <f t="shared" si="33"/>
        <v>0</v>
      </c>
      <c r="I172" s="245"/>
      <c r="J172" s="246"/>
      <c r="K172" s="247"/>
      <c r="L172" s="243">
        <f t="shared" ref="L172:L189" si="41">IF(H172=I172+J172+K172,G172-H172,"!ОШИБКА!")</f>
        <v>0</v>
      </c>
      <c r="M172" s="245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67"/>
      <c r="AD172" s="171" t="str">
        <f>'Основні дані'!$B$1</f>
        <v>ХТ-224з</v>
      </c>
    </row>
    <row r="173" spans="1:30" s="132" customFormat="1" ht="30" hidden="1" x14ac:dyDescent="0.45">
      <c r="A173" s="347" t="s">
        <v>659</v>
      </c>
      <c r="B173" s="468"/>
      <c r="C173" s="335"/>
      <c r="D173" s="335"/>
      <c r="E173" s="335"/>
      <c r="F173" s="243">
        <f t="shared" si="40"/>
        <v>0</v>
      </c>
      <c r="G173" s="244">
        <f t="shared" si="39"/>
        <v>0</v>
      </c>
      <c r="H173" s="248">
        <f t="shared" si="33"/>
        <v>0</v>
      </c>
      <c r="I173" s="245"/>
      <c r="J173" s="246"/>
      <c r="K173" s="247"/>
      <c r="L173" s="243">
        <f t="shared" si="41"/>
        <v>0</v>
      </c>
      <c r="M173" s="245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67"/>
      <c r="AD173" s="171" t="str">
        <f>'Основні дані'!$B$1</f>
        <v>ХТ-224з</v>
      </c>
    </row>
    <row r="174" spans="1:30" s="132" customFormat="1" ht="30" hidden="1" x14ac:dyDescent="0.45">
      <c r="A174" s="347" t="s">
        <v>660</v>
      </c>
      <c r="B174" s="468"/>
      <c r="C174" s="335"/>
      <c r="D174" s="335"/>
      <c r="E174" s="335"/>
      <c r="F174" s="243">
        <f t="shared" si="40"/>
        <v>0</v>
      </c>
      <c r="G174" s="244">
        <f t="shared" si="39"/>
        <v>0</v>
      </c>
      <c r="H174" s="248">
        <f t="shared" si="33"/>
        <v>0</v>
      </c>
      <c r="I174" s="245"/>
      <c r="J174" s="246"/>
      <c r="K174" s="247"/>
      <c r="L174" s="243">
        <f t="shared" si="41"/>
        <v>0</v>
      </c>
      <c r="M174" s="245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67"/>
      <c r="AD174" s="171" t="str">
        <f>'Основні дані'!$B$1</f>
        <v>ХТ-224з</v>
      </c>
    </row>
    <row r="175" spans="1:30" s="132" customFormat="1" ht="30" hidden="1" x14ac:dyDescent="0.45">
      <c r="A175" s="347" t="s">
        <v>661</v>
      </c>
      <c r="B175" s="468"/>
      <c r="C175" s="335"/>
      <c r="D175" s="335"/>
      <c r="E175" s="335"/>
      <c r="F175" s="243">
        <f t="shared" si="40"/>
        <v>0</v>
      </c>
      <c r="G175" s="244">
        <f t="shared" si="39"/>
        <v>0</v>
      </c>
      <c r="H175" s="248">
        <f t="shared" si="33"/>
        <v>0</v>
      </c>
      <c r="I175" s="245"/>
      <c r="J175" s="246"/>
      <c r="K175" s="247"/>
      <c r="L175" s="243">
        <f t="shared" si="41"/>
        <v>0</v>
      </c>
      <c r="M175" s="245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67"/>
      <c r="AD175" s="171" t="str">
        <f>'Основні дані'!$B$1</f>
        <v>ХТ-224з</v>
      </c>
    </row>
    <row r="176" spans="1:30" s="132" customFormat="1" ht="30" hidden="1" x14ac:dyDescent="0.45">
      <c r="A176" s="347" t="s">
        <v>662</v>
      </c>
      <c r="B176" s="468"/>
      <c r="C176" s="335"/>
      <c r="D176" s="335"/>
      <c r="E176" s="335"/>
      <c r="F176" s="243">
        <f t="shared" si="40"/>
        <v>0</v>
      </c>
      <c r="G176" s="244">
        <f t="shared" si="39"/>
        <v>0</v>
      </c>
      <c r="H176" s="248">
        <f t="shared" si="33"/>
        <v>0</v>
      </c>
      <c r="I176" s="245"/>
      <c r="J176" s="246"/>
      <c r="K176" s="247"/>
      <c r="L176" s="243">
        <f t="shared" si="41"/>
        <v>0</v>
      </c>
      <c r="M176" s="245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67"/>
      <c r="AD176" s="171" t="str">
        <f>'Основні дані'!$B$1</f>
        <v>ХТ-224з</v>
      </c>
    </row>
    <row r="177" spans="1:30" s="132" customFormat="1" ht="30" hidden="1" x14ac:dyDescent="0.45">
      <c r="A177" s="347" t="s">
        <v>663</v>
      </c>
      <c r="B177" s="468"/>
      <c r="C177" s="335"/>
      <c r="D177" s="335"/>
      <c r="E177" s="335"/>
      <c r="F177" s="243">
        <f t="shared" si="40"/>
        <v>0</v>
      </c>
      <c r="G177" s="244">
        <f t="shared" si="39"/>
        <v>0</v>
      </c>
      <c r="H177" s="248">
        <f t="shared" si="33"/>
        <v>0</v>
      </c>
      <c r="I177" s="245"/>
      <c r="J177" s="246"/>
      <c r="K177" s="247"/>
      <c r="L177" s="243">
        <f t="shared" si="41"/>
        <v>0</v>
      </c>
      <c r="M177" s="245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67"/>
      <c r="AD177" s="171" t="str">
        <f>'Основні дані'!$B$1</f>
        <v>ХТ-224з</v>
      </c>
    </row>
    <row r="178" spans="1:30" s="132" customFormat="1" ht="30" hidden="1" x14ac:dyDescent="0.45">
      <c r="A178" s="347" t="s">
        <v>664</v>
      </c>
      <c r="B178" s="468"/>
      <c r="C178" s="335"/>
      <c r="D178" s="335"/>
      <c r="E178" s="335"/>
      <c r="F178" s="243">
        <f t="shared" si="40"/>
        <v>0</v>
      </c>
      <c r="G178" s="244">
        <f t="shared" si="39"/>
        <v>0</v>
      </c>
      <c r="H178" s="248">
        <f t="shared" si="33"/>
        <v>0</v>
      </c>
      <c r="I178" s="245"/>
      <c r="J178" s="246"/>
      <c r="K178" s="247"/>
      <c r="L178" s="243">
        <f t="shared" si="41"/>
        <v>0</v>
      </c>
      <c r="M178" s="245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67"/>
      <c r="AD178" s="171" t="str">
        <f>'Основні дані'!$B$1</f>
        <v>ХТ-224з</v>
      </c>
    </row>
    <row r="179" spans="1:30" s="132" customFormat="1" ht="30" hidden="1" x14ac:dyDescent="0.45">
      <c r="A179" s="347" t="s">
        <v>665</v>
      </c>
      <c r="B179" s="468"/>
      <c r="C179" s="335"/>
      <c r="D179" s="335"/>
      <c r="E179" s="335"/>
      <c r="F179" s="243">
        <f t="shared" si="40"/>
        <v>0</v>
      </c>
      <c r="G179" s="244">
        <f t="shared" si="39"/>
        <v>0</v>
      </c>
      <c r="H179" s="248">
        <f t="shared" si="33"/>
        <v>0</v>
      </c>
      <c r="I179" s="245"/>
      <c r="J179" s="246"/>
      <c r="K179" s="247"/>
      <c r="L179" s="243">
        <f t="shared" si="41"/>
        <v>0</v>
      </c>
      <c r="M179" s="245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67"/>
      <c r="AD179" s="171" t="str">
        <f>'Основні дані'!$B$1</f>
        <v>ХТ-224з</v>
      </c>
    </row>
    <row r="180" spans="1:30" s="132" customFormat="1" ht="30" hidden="1" x14ac:dyDescent="0.45">
      <c r="A180" s="347" t="s">
        <v>666</v>
      </c>
      <c r="B180" s="468"/>
      <c r="C180" s="335"/>
      <c r="D180" s="335"/>
      <c r="E180" s="335"/>
      <c r="F180" s="243">
        <f t="shared" si="40"/>
        <v>0</v>
      </c>
      <c r="G180" s="244">
        <f t="shared" si="39"/>
        <v>0</v>
      </c>
      <c r="H180" s="248">
        <f t="shared" si="33"/>
        <v>0</v>
      </c>
      <c r="I180" s="245"/>
      <c r="J180" s="246"/>
      <c r="K180" s="247"/>
      <c r="L180" s="243">
        <f t="shared" si="41"/>
        <v>0</v>
      </c>
      <c r="M180" s="245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67"/>
      <c r="AD180" s="171" t="str">
        <f>'Основні дані'!$B$1</f>
        <v>ХТ-224з</v>
      </c>
    </row>
    <row r="181" spans="1:30" s="132" customFormat="1" ht="30" hidden="1" x14ac:dyDescent="0.45">
      <c r="A181" s="347" t="s">
        <v>667</v>
      </c>
      <c r="B181" s="468"/>
      <c r="C181" s="335"/>
      <c r="D181" s="335"/>
      <c r="E181" s="335"/>
      <c r="F181" s="243">
        <f t="shared" si="40"/>
        <v>0</v>
      </c>
      <c r="G181" s="244">
        <f t="shared" si="39"/>
        <v>0</v>
      </c>
      <c r="H181" s="248">
        <f t="shared" si="33"/>
        <v>0</v>
      </c>
      <c r="I181" s="245"/>
      <c r="J181" s="246"/>
      <c r="K181" s="247"/>
      <c r="L181" s="243">
        <f t="shared" si="41"/>
        <v>0</v>
      </c>
      <c r="M181" s="245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67"/>
      <c r="AD181" s="171" t="str">
        <f>'Основні дані'!$B$1</f>
        <v>ХТ-224з</v>
      </c>
    </row>
    <row r="182" spans="1:30" s="132" customFormat="1" ht="30" hidden="1" x14ac:dyDescent="0.45">
      <c r="A182" s="347" t="s">
        <v>668</v>
      </c>
      <c r="B182" s="468"/>
      <c r="C182" s="335"/>
      <c r="D182" s="335"/>
      <c r="E182" s="335"/>
      <c r="F182" s="243">
        <f t="shared" si="40"/>
        <v>0</v>
      </c>
      <c r="G182" s="244">
        <f t="shared" si="39"/>
        <v>0</v>
      </c>
      <c r="H182" s="248">
        <f t="shared" si="33"/>
        <v>0</v>
      </c>
      <c r="I182" s="245"/>
      <c r="J182" s="246"/>
      <c r="K182" s="247"/>
      <c r="L182" s="243">
        <f t="shared" si="41"/>
        <v>0</v>
      </c>
      <c r="M182" s="245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67"/>
      <c r="AD182" s="171" t="str">
        <f>'Основні дані'!$B$1</f>
        <v>ХТ-224з</v>
      </c>
    </row>
    <row r="183" spans="1:30" s="132" customFormat="1" ht="30" hidden="1" x14ac:dyDescent="0.45">
      <c r="A183" s="347" t="s">
        <v>669</v>
      </c>
      <c r="B183" s="468"/>
      <c r="C183" s="335"/>
      <c r="D183" s="335"/>
      <c r="E183" s="335"/>
      <c r="F183" s="243">
        <f t="shared" si="40"/>
        <v>0</v>
      </c>
      <c r="G183" s="244">
        <f t="shared" si="39"/>
        <v>0</v>
      </c>
      <c r="H183" s="248">
        <f t="shared" si="33"/>
        <v>0</v>
      </c>
      <c r="I183" s="245"/>
      <c r="J183" s="246"/>
      <c r="K183" s="247"/>
      <c r="L183" s="243">
        <f t="shared" si="41"/>
        <v>0</v>
      </c>
      <c r="M183" s="245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67"/>
      <c r="AD183" s="171" t="str">
        <f>'Основні дані'!$B$1</f>
        <v>ХТ-224з</v>
      </c>
    </row>
    <row r="184" spans="1:30" s="132" customFormat="1" ht="30" hidden="1" x14ac:dyDescent="0.45">
      <c r="A184" s="347" t="s">
        <v>670</v>
      </c>
      <c r="B184" s="468"/>
      <c r="C184" s="335"/>
      <c r="D184" s="335"/>
      <c r="E184" s="335"/>
      <c r="F184" s="243">
        <f t="shared" si="40"/>
        <v>0</v>
      </c>
      <c r="G184" s="244">
        <f t="shared" si="39"/>
        <v>0</v>
      </c>
      <c r="H184" s="248">
        <f t="shared" si="33"/>
        <v>0</v>
      </c>
      <c r="I184" s="245"/>
      <c r="J184" s="246"/>
      <c r="K184" s="247"/>
      <c r="L184" s="243">
        <f t="shared" si="41"/>
        <v>0</v>
      </c>
      <c r="M184" s="245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67"/>
      <c r="AD184" s="171" t="str">
        <f>'Основні дані'!$B$1</f>
        <v>ХТ-224з</v>
      </c>
    </row>
    <row r="185" spans="1:30" s="132" customFormat="1" ht="30" hidden="1" x14ac:dyDescent="0.45">
      <c r="A185" s="347" t="s">
        <v>671</v>
      </c>
      <c r="B185" s="468"/>
      <c r="C185" s="335"/>
      <c r="D185" s="335"/>
      <c r="E185" s="335"/>
      <c r="F185" s="243">
        <f t="shared" si="40"/>
        <v>0</v>
      </c>
      <c r="G185" s="244">
        <f t="shared" si="39"/>
        <v>0</v>
      </c>
      <c r="H185" s="248">
        <f t="shared" si="33"/>
        <v>0</v>
      </c>
      <c r="I185" s="245"/>
      <c r="J185" s="246"/>
      <c r="K185" s="247"/>
      <c r="L185" s="243">
        <f t="shared" si="41"/>
        <v>0</v>
      </c>
      <c r="M185" s="245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67"/>
      <c r="AD185" s="171" t="str">
        <f>'Основні дані'!$B$1</f>
        <v>ХТ-224з</v>
      </c>
    </row>
    <row r="186" spans="1:30" s="132" customFormat="1" ht="30" hidden="1" x14ac:dyDescent="0.45">
      <c r="A186" s="347" t="s">
        <v>672</v>
      </c>
      <c r="B186" s="468"/>
      <c r="C186" s="335"/>
      <c r="D186" s="335"/>
      <c r="E186" s="335"/>
      <c r="F186" s="243">
        <f t="shared" si="40"/>
        <v>0</v>
      </c>
      <c r="G186" s="244">
        <f t="shared" si="39"/>
        <v>0</v>
      </c>
      <c r="H186" s="248">
        <f t="shared" si="33"/>
        <v>0</v>
      </c>
      <c r="I186" s="245"/>
      <c r="J186" s="246"/>
      <c r="K186" s="247"/>
      <c r="L186" s="243">
        <f t="shared" si="41"/>
        <v>0</v>
      </c>
      <c r="M186" s="245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67"/>
      <c r="AD186" s="171" t="str">
        <f>'Основні дані'!$B$1</f>
        <v>ХТ-224з</v>
      </c>
    </row>
    <row r="187" spans="1:30" s="132" customFormat="1" ht="30" hidden="1" x14ac:dyDescent="0.45">
      <c r="A187" s="347" t="s">
        <v>673</v>
      </c>
      <c r="B187" s="468"/>
      <c r="C187" s="335"/>
      <c r="D187" s="335"/>
      <c r="E187" s="335"/>
      <c r="F187" s="243">
        <f t="shared" si="40"/>
        <v>0</v>
      </c>
      <c r="G187" s="244">
        <f t="shared" si="39"/>
        <v>0</v>
      </c>
      <c r="H187" s="248">
        <f t="shared" si="33"/>
        <v>0</v>
      </c>
      <c r="I187" s="245"/>
      <c r="J187" s="246"/>
      <c r="K187" s="247"/>
      <c r="L187" s="243">
        <f t="shared" si="41"/>
        <v>0</v>
      </c>
      <c r="M187" s="245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67"/>
      <c r="AD187" s="171" t="str">
        <f>'Основні дані'!$B$1</f>
        <v>ХТ-224з</v>
      </c>
    </row>
    <row r="188" spans="1:30" s="132" customFormat="1" ht="30" hidden="1" x14ac:dyDescent="0.45">
      <c r="A188" s="347" t="s">
        <v>674</v>
      </c>
      <c r="B188" s="468"/>
      <c r="C188" s="335"/>
      <c r="D188" s="335"/>
      <c r="E188" s="335"/>
      <c r="F188" s="243">
        <f t="shared" si="40"/>
        <v>0</v>
      </c>
      <c r="G188" s="244">
        <f t="shared" si="39"/>
        <v>0</v>
      </c>
      <c r="H188" s="248">
        <f t="shared" si="33"/>
        <v>0</v>
      </c>
      <c r="I188" s="245"/>
      <c r="J188" s="246"/>
      <c r="K188" s="247"/>
      <c r="L188" s="243">
        <f t="shared" si="41"/>
        <v>0</v>
      </c>
      <c r="M188" s="245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67"/>
      <c r="AD188" s="171" t="str">
        <f>'Основні дані'!$B$1</f>
        <v>ХТ-224з</v>
      </c>
    </row>
    <row r="189" spans="1:30" s="132" customFormat="1" ht="30" hidden="1" x14ac:dyDescent="0.45">
      <c r="A189" s="347" t="s">
        <v>675</v>
      </c>
      <c r="B189" s="468"/>
      <c r="C189" s="335"/>
      <c r="D189" s="335"/>
      <c r="E189" s="335"/>
      <c r="F189" s="243">
        <f t="shared" si="40"/>
        <v>0</v>
      </c>
      <c r="G189" s="244">
        <f t="shared" si="39"/>
        <v>0</v>
      </c>
      <c r="H189" s="248">
        <f t="shared" si="33"/>
        <v>0</v>
      </c>
      <c r="I189" s="245"/>
      <c r="J189" s="246"/>
      <c r="K189" s="247"/>
      <c r="L189" s="243">
        <f t="shared" si="41"/>
        <v>0</v>
      </c>
      <c r="M189" s="245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67"/>
      <c r="AD189" s="171" t="str">
        <f>'Основні дані'!$B$1</f>
        <v>ХТ-224з</v>
      </c>
    </row>
    <row r="190" spans="1:30" s="132" customFormat="1" ht="49.2" hidden="1" x14ac:dyDescent="0.45">
      <c r="A190" s="383" t="s">
        <v>676</v>
      </c>
      <c r="B190" s="384" t="s">
        <v>677</v>
      </c>
      <c r="C190" s="385"/>
      <c r="D190" s="385"/>
      <c r="E190" s="385"/>
      <c r="F190" s="392" t="str">
        <f>IF(SUM(F191:F210)=F$106,F$106,"ОШИБКА")</f>
        <v>ОШИБКА</v>
      </c>
      <c r="G190" s="392" t="str">
        <f>IF(SUM(G191:G210)=G$106,G$106,"ОШИБКА")</f>
        <v>ОШИБКА</v>
      </c>
      <c r="H190" s="392" t="str">
        <f>IF(SUM(H191:H210)=H$106,H$106,"ОШИБКА")</f>
        <v>ОШИБКА</v>
      </c>
      <c r="I190" s="387">
        <f t="shared" ref="I190:AB190" si="42">SUM(I191:I210)</f>
        <v>0</v>
      </c>
      <c r="J190" s="387">
        <f t="shared" si="42"/>
        <v>0</v>
      </c>
      <c r="K190" s="387">
        <f t="shared" si="42"/>
        <v>0</v>
      </c>
      <c r="L190" s="387">
        <f t="shared" si="42"/>
        <v>0</v>
      </c>
      <c r="M190" s="387">
        <f t="shared" si="42"/>
        <v>0</v>
      </c>
      <c r="N190" s="387">
        <f t="shared" si="42"/>
        <v>0</v>
      </c>
      <c r="O190" s="387">
        <f t="shared" si="42"/>
        <v>0</v>
      </c>
      <c r="P190" s="387">
        <f t="shared" si="42"/>
        <v>0</v>
      </c>
      <c r="Q190" s="387">
        <f t="shared" si="42"/>
        <v>0</v>
      </c>
      <c r="R190" s="387">
        <f t="shared" si="42"/>
        <v>0</v>
      </c>
      <c r="S190" s="387">
        <f t="shared" si="42"/>
        <v>0</v>
      </c>
      <c r="T190" s="387">
        <f t="shared" si="42"/>
        <v>0</v>
      </c>
      <c r="U190" s="387">
        <f t="shared" si="42"/>
        <v>0</v>
      </c>
      <c r="V190" s="387">
        <f t="shared" si="42"/>
        <v>0</v>
      </c>
      <c r="W190" s="387">
        <f t="shared" si="42"/>
        <v>0</v>
      </c>
      <c r="X190" s="387">
        <f t="shared" si="42"/>
        <v>0</v>
      </c>
      <c r="Y190" s="387">
        <f t="shared" si="42"/>
        <v>0</v>
      </c>
      <c r="Z190" s="387">
        <f t="shared" si="42"/>
        <v>0</v>
      </c>
      <c r="AA190" s="387">
        <f t="shared" si="42"/>
        <v>0</v>
      </c>
      <c r="AB190" s="387">
        <f t="shared" si="42"/>
        <v>0</v>
      </c>
      <c r="AC190" s="480"/>
      <c r="AD190" s="171" t="str">
        <f>'Основні дані'!$B$1</f>
        <v>ХТ-224з</v>
      </c>
    </row>
    <row r="191" spans="1:30" s="132" customFormat="1" ht="30" hidden="1" x14ac:dyDescent="0.45">
      <c r="A191" s="347" t="s">
        <v>678</v>
      </c>
      <c r="B191" s="478"/>
      <c r="C191" s="382"/>
      <c r="D191" s="382"/>
      <c r="E191" s="382"/>
      <c r="F191" s="248">
        <f>N191+P191+R191+T191+V191+X191+Z191+AB191</f>
        <v>0</v>
      </c>
      <c r="G191" s="249">
        <f t="shared" ref="G191:G210" si="43">F191*30</f>
        <v>0</v>
      </c>
      <c r="H191" s="248">
        <f t="shared" si="33"/>
        <v>0</v>
      </c>
      <c r="I191" s="250"/>
      <c r="J191" s="251"/>
      <c r="K191" s="252"/>
      <c r="L191" s="248">
        <f>IF(H191=I191+J191+K191,G191-H191,"!ОШИБКА!")</f>
        <v>0</v>
      </c>
      <c r="M191" s="250"/>
      <c r="N191" s="251"/>
      <c r="O191" s="251"/>
      <c r="P191" s="251"/>
      <c r="Q191" s="251"/>
      <c r="R191" s="251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66"/>
      <c r="AD191" s="171" t="str">
        <f>'Основні дані'!$B$1</f>
        <v>ХТ-224з</v>
      </c>
    </row>
    <row r="192" spans="1:30" s="132" customFormat="1" ht="30" hidden="1" x14ac:dyDescent="0.45">
      <c r="A192" s="347" t="s">
        <v>679</v>
      </c>
      <c r="B192" s="468"/>
      <c r="C192" s="335"/>
      <c r="D192" s="335"/>
      <c r="E192" s="335"/>
      <c r="F192" s="243">
        <f>N192+P192+R192+T192+V192+X192+Z192+AB192</f>
        <v>0</v>
      </c>
      <c r="G192" s="244">
        <f t="shared" si="43"/>
        <v>0</v>
      </c>
      <c r="H192" s="248">
        <f t="shared" si="33"/>
        <v>0</v>
      </c>
      <c r="I192" s="245"/>
      <c r="J192" s="246"/>
      <c r="K192" s="247"/>
      <c r="L192" s="243">
        <f>IF(H192=I192+J192+K192,G192-H192,"!ОШИБКА!")</f>
        <v>0</v>
      </c>
      <c r="M192" s="245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67"/>
      <c r="AD192" s="171" t="str">
        <f>'Основні дані'!$B$1</f>
        <v>ХТ-224з</v>
      </c>
    </row>
    <row r="193" spans="1:30" s="132" customFormat="1" ht="30" hidden="1" x14ac:dyDescent="0.45">
      <c r="A193" s="347" t="s">
        <v>680</v>
      </c>
      <c r="B193" s="468"/>
      <c r="C193" s="335"/>
      <c r="D193" s="335"/>
      <c r="E193" s="335"/>
      <c r="F193" s="243">
        <f t="shared" ref="F193:F210" si="44">N193+P193+R193+T193+V193+X193+Z193+AB193</f>
        <v>0</v>
      </c>
      <c r="G193" s="244">
        <f t="shared" si="43"/>
        <v>0</v>
      </c>
      <c r="H193" s="248">
        <f t="shared" si="33"/>
        <v>0</v>
      </c>
      <c r="I193" s="245"/>
      <c r="J193" s="246"/>
      <c r="K193" s="247"/>
      <c r="L193" s="243">
        <f t="shared" ref="L193:L210" si="45">IF(H193=I193+J193+K193,G193-H193,"!ОШИБКА!")</f>
        <v>0</v>
      </c>
      <c r="M193" s="245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67"/>
      <c r="AD193" s="171" t="str">
        <f>'Основні дані'!$B$1</f>
        <v>ХТ-224з</v>
      </c>
    </row>
    <row r="194" spans="1:30" s="132" customFormat="1" ht="30" hidden="1" x14ac:dyDescent="0.45">
      <c r="A194" s="347" t="s">
        <v>681</v>
      </c>
      <c r="B194" s="468"/>
      <c r="C194" s="335"/>
      <c r="D194" s="335"/>
      <c r="E194" s="335"/>
      <c r="F194" s="243">
        <f t="shared" si="44"/>
        <v>0</v>
      </c>
      <c r="G194" s="244">
        <f t="shared" si="43"/>
        <v>0</v>
      </c>
      <c r="H194" s="248">
        <f t="shared" si="33"/>
        <v>0</v>
      </c>
      <c r="I194" s="245"/>
      <c r="J194" s="246"/>
      <c r="K194" s="247"/>
      <c r="L194" s="243">
        <f t="shared" si="45"/>
        <v>0</v>
      </c>
      <c r="M194" s="245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67"/>
      <c r="AD194" s="171" t="str">
        <f>'Основні дані'!$B$1</f>
        <v>ХТ-224з</v>
      </c>
    </row>
    <row r="195" spans="1:30" s="132" customFormat="1" ht="30" hidden="1" x14ac:dyDescent="0.45">
      <c r="A195" s="347" t="s">
        <v>682</v>
      </c>
      <c r="B195" s="468"/>
      <c r="C195" s="335"/>
      <c r="D195" s="335"/>
      <c r="E195" s="335"/>
      <c r="F195" s="243">
        <f t="shared" si="44"/>
        <v>0</v>
      </c>
      <c r="G195" s="244">
        <f t="shared" si="43"/>
        <v>0</v>
      </c>
      <c r="H195" s="248">
        <f t="shared" si="33"/>
        <v>0</v>
      </c>
      <c r="I195" s="245"/>
      <c r="J195" s="246"/>
      <c r="K195" s="247"/>
      <c r="L195" s="243">
        <f t="shared" si="45"/>
        <v>0</v>
      </c>
      <c r="M195" s="245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67"/>
      <c r="AD195" s="171" t="str">
        <f>'Основні дані'!$B$1</f>
        <v>ХТ-224з</v>
      </c>
    </row>
    <row r="196" spans="1:30" s="132" customFormat="1" ht="30" hidden="1" x14ac:dyDescent="0.45">
      <c r="A196" s="347" t="s">
        <v>683</v>
      </c>
      <c r="B196" s="468"/>
      <c r="C196" s="335"/>
      <c r="D196" s="335"/>
      <c r="E196" s="335"/>
      <c r="F196" s="243">
        <f t="shared" si="44"/>
        <v>0</v>
      </c>
      <c r="G196" s="244">
        <f t="shared" si="43"/>
        <v>0</v>
      </c>
      <c r="H196" s="248">
        <f t="shared" si="33"/>
        <v>0</v>
      </c>
      <c r="I196" s="245"/>
      <c r="J196" s="246"/>
      <c r="K196" s="247"/>
      <c r="L196" s="243">
        <f t="shared" si="45"/>
        <v>0</v>
      </c>
      <c r="M196" s="245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67"/>
      <c r="AD196" s="171" t="str">
        <f>'Основні дані'!$B$1</f>
        <v>ХТ-224з</v>
      </c>
    </row>
    <row r="197" spans="1:30" s="132" customFormat="1" ht="30" hidden="1" x14ac:dyDescent="0.45">
      <c r="A197" s="347" t="s">
        <v>684</v>
      </c>
      <c r="B197" s="468"/>
      <c r="C197" s="335"/>
      <c r="D197" s="335"/>
      <c r="E197" s="335"/>
      <c r="F197" s="243">
        <f t="shared" si="44"/>
        <v>0</v>
      </c>
      <c r="G197" s="244">
        <f t="shared" si="43"/>
        <v>0</v>
      </c>
      <c r="H197" s="248">
        <f t="shared" si="33"/>
        <v>0</v>
      </c>
      <c r="I197" s="245"/>
      <c r="J197" s="246"/>
      <c r="K197" s="247"/>
      <c r="L197" s="243">
        <f t="shared" si="45"/>
        <v>0</v>
      </c>
      <c r="M197" s="245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67"/>
      <c r="AD197" s="171" t="str">
        <f>'Основні дані'!$B$1</f>
        <v>ХТ-224з</v>
      </c>
    </row>
    <row r="198" spans="1:30" s="132" customFormat="1" ht="30" hidden="1" x14ac:dyDescent="0.45">
      <c r="A198" s="347" t="s">
        <v>685</v>
      </c>
      <c r="B198" s="468"/>
      <c r="C198" s="335"/>
      <c r="D198" s="335"/>
      <c r="E198" s="335"/>
      <c r="F198" s="243">
        <f t="shared" si="44"/>
        <v>0</v>
      </c>
      <c r="G198" s="244">
        <f t="shared" si="43"/>
        <v>0</v>
      </c>
      <c r="H198" s="248">
        <f t="shared" si="33"/>
        <v>0</v>
      </c>
      <c r="I198" s="245"/>
      <c r="J198" s="246"/>
      <c r="K198" s="247"/>
      <c r="L198" s="243">
        <f t="shared" si="45"/>
        <v>0</v>
      </c>
      <c r="M198" s="245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67"/>
      <c r="AD198" s="171" t="str">
        <f>'Основні дані'!$B$1</f>
        <v>ХТ-224з</v>
      </c>
    </row>
    <row r="199" spans="1:30" s="132" customFormat="1" ht="30" hidden="1" x14ac:dyDescent="0.45">
      <c r="A199" s="347" t="s">
        <v>686</v>
      </c>
      <c r="B199" s="468"/>
      <c r="C199" s="335"/>
      <c r="D199" s="335"/>
      <c r="E199" s="335"/>
      <c r="F199" s="243">
        <f t="shared" si="44"/>
        <v>0</v>
      </c>
      <c r="G199" s="244">
        <f t="shared" si="43"/>
        <v>0</v>
      </c>
      <c r="H199" s="248">
        <f t="shared" si="33"/>
        <v>0</v>
      </c>
      <c r="I199" s="245"/>
      <c r="J199" s="246"/>
      <c r="K199" s="247"/>
      <c r="L199" s="243">
        <f t="shared" si="45"/>
        <v>0</v>
      </c>
      <c r="M199" s="245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67"/>
      <c r="AD199" s="171" t="str">
        <f>'Основні дані'!$B$1</f>
        <v>ХТ-224з</v>
      </c>
    </row>
    <row r="200" spans="1:30" s="132" customFormat="1" ht="30" hidden="1" x14ac:dyDescent="0.45">
      <c r="A200" s="347" t="s">
        <v>687</v>
      </c>
      <c r="B200" s="468"/>
      <c r="C200" s="335"/>
      <c r="D200" s="335"/>
      <c r="E200" s="335"/>
      <c r="F200" s="243">
        <f t="shared" si="44"/>
        <v>0</v>
      </c>
      <c r="G200" s="244">
        <f t="shared" si="43"/>
        <v>0</v>
      </c>
      <c r="H200" s="248">
        <f t="shared" si="33"/>
        <v>0</v>
      </c>
      <c r="I200" s="245"/>
      <c r="J200" s="246"/>
      <c r="K200" s="247"/>
      <c r="L200" s="243">
        <f t="shared" si="45"/>
        <v>0</v>
      </c>
      <c r="M200" s="245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67"/>
      <c r="AD200" s="171" t="str">
        <f>'Основні дані'!$B$1</f>
        <v>ХТ-224з</v>
      </c>
    </row>
    <row r="201" spans="1:30" s="132" customFormat="1" ht="30" hidden="1" x14ac:dyDescent="0.45">
      <c r="A201" s="347" t="s">
        <v>688</v>
      </c>
      <c r="B201" s="468"/>
      <c r="C201" s="335"/>
      <c r="D201" s="335"/>
      <c r="E201" s="335"/>
      <c r="F201" s="243">
        <f t="shared" si="44"/>
        <v>0</v>
      </c>
      <c r="G201" s="244">
        <f t="shared" si="43"/>
        <v>0</v>
      </c>
      <c r="H201" s="248">
        <f t="shared" si="33"/>
        <v>0</v>
      </c>
      <c r="I201" s="245"/>
      <c r="J201" s="246"/>
      <c r="K201" s="247"/>
      <c r="L201" s="243">
        <f t="shared" si="45"/>
        <v>0</v>
      </c>
      <c r="M201" s="245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67"/>
      <c r="AD201" s="171" t="str">
        <f>'Основні дані'!$B$1</f>
        <v>ХТ-224з</v>
      </c>
    </row>
    <row r="202" spans="1:30" s="132" customFormat="1" ht="30" hidden="1" x14ac:dyDescent="0.45">
      <c r="A202" s="347" t="s">
        <v>689</v>
      </c>
      <c r="B202" s="468"/>
      <c r="C202" s="335"/>
      <c r="D202" s="335"/>
      <c r="E202" s="335"/>
      <c r="F202" s="243">
        <f t="shared" si="44"/>
        <v>0</v>
      </c>
      <c r="G202" s="244">
        <f t="shared" si="43"/>
        <v>0</v>
      </c>
      <c r="H202" s="248">
        <f t="shared" si="33"/>
        <v>0</v>
      </c>
      <c r="I202" s="245"/>
      <c r="J202" s="246"/>
      <c r="K202" s="247"/>
      <c r="L202" s="243">
        <f t="shared" si="45"/>
        <v>0</v>
      </c>
      <c r="M202" s="245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67"/>
      <c r="AD202" s="171" t="str">
        <f>'Основні дані'!$B$1</f>
        <v>ХТ-224з</v>
      </c>
    </row>
    <row r="203" spans="1:30" s="132" customFormat="1" ht="30" hidden="1" x14ac:dyDescent="0.45">
      <c r="A203" s="347" t="s">
        <v>690</v>
      </c>
      <c r="B203" s="468"/>
      <c r="C203" s="335"/>
      <c r="D203" s="335"/>
      <c r="E203" s="335"/>
      <c r="F203" s="243">
        <f t="shared" si="44"/>
        <v>0</v>
      </c>
      <c r="G203" s="244">
        <f t="shared" si="43"/>
        <v>0</v>
      </c>
      <c r="H203" s="248">
        <f t="shared" si="33"/>
        <v>0</v>
      </c>
      <c r="I203" s="245"/>
      <c r="J203" s="246"/>
      <c r="K203" s="247"/>
      <c r="L203" s="243">
        <f t="shared" si="45"/>
        <v>0</v>
      </c>
      <c r="M203" s="245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67"/>
      <c r="AD203" s="171" t="str">
        <f>'Основні дані'!$B$1</f>
        <v>ХТ-224з</v>
      </c>
    </row>
    <row r="204" spans="1:30" s="132" customFormat="1" ht="30" hidden="1" x14ac:dyDescent="0.45">
      <c r="A204" s="347" t="s">
        <v>691</v>
      </c>
      <c r="B204" s="468"/>
      <c r="C204" s="335"/>
      <c r="D204" s="335"/>
      <c r="E204" s="335"/>
      <c r="F204" s="243">
        <f t="shared" si="44"/>
        <v>0</v>
      </c>
      <c r="G204" s="244">
        <f t="shared" si="43"/>
        <v>0</v>
      </c>
      <c r="H204" s="248">
        <f t="shared" si="33"/>
        <v>0</v>
      </c>
      <c r="I204" s="245"/>
      <c r="J204" s="246"/>
      <c r="K204" s="247"/>
      <c r="L204" s="243">
        <f t="shared" si="45"/>
        <v>0</v>
      </c>
      <c r="M204" s="245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67"/>
      <c r="AD204" s="171" t="str">
        <f>'Основні дані'!$B$1</f>
        <v>ХТ-224з</v>
      </c>
    </row>
    <row r="205" spans="1:30" s="132" customFormat="1" ht="30" hidden="1" x14ac:dyDescent="0.45">
      <c r="A205" s="347" t="s">
        <v>692</v>
      </c>
      <c r="B205" s="468"/>
      <c r="C205" s="335"/>
      <c r="D205" s="335"/>
      <c r="E205" s="335"/>
      <c r="F205" s="243">
        <f t="shared" si="44"/>
        <v>0</v>
      </c>
      <c r="G205" s="244">
        <f t="shared" si="43"/>
        <v>0</v>
      </c>
      <c r="H205" s="248">
        <f t="shared" si="33"/>
        <v>0</v>
      </c>
      <c r="I205" s="245"/>
      <c r="J205" s="246"/>
      <c r="K205" s="247"/>
      <c r="L205" s="243">
        <f t="shared" si="45"/>
        <v>0</v>
      </c>
      <c r="M205" s="245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67"/>
      <c r="AD205" s="171" t="str">
        <f>'Основні дані'!$B$1</f>
        <v>ХТ-224з</v>
      </c>
    </row>
    <row r="206" spans="1:30" s="132" customFormat="1" ht="30" hidden="1" x14ac:dyDescent="0.45">
      <c r="A206" s="347" t="s">
        <v>693</v>
      </c>
      <c r="B206" s="468"/>
      <c r="C206" s="335"/>
      <c r="D206" s="335"/>
      <c r="E206" s="335"/>
      <c r="F206" s="243">
        <f t="shared" si="44"/>
        <v>0</v>
      </c>
      <c r="G206" s="244">
        <f t="shared" si="43"/>
        <v>0</v>
      </c>
      <c r="H206" s="248">
        <f t="shared" si="33"/>
        <v>0</v>
      </c>
      <c r="I206" s="245"/>
      <c r="J206" s="246"/>
      <c r="K206" s="247"/>
      <c r="L206" s="243">
        <f t="shared" si="45"/>
        <v>0</v>
      </c>
      <c r="M206" s="245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67"/>
      <c r="AD206" s="171" t="str">
        <f>'Основні дані'!$B$1</f>
        <v>ХТ-224з</v>
      </c>
    </row>
    <row r="207" spans="1:30" s="132" customFormat="1" ht="30" hidden="1" x14ac:dyDescent="0.45">
      <c r="A207" s="347" t="s">
        <v>694</v>
      </c>
      <c r="B207" s="468"/>
      <c r="C207" s="335"/>
      <c r="D207" s="335"/>
      <c r="E207" s="335"/>
      <c r="F207" s="243">
        <f t="shared" si="44"/>
        <v>0</v>
      </c>
      <c r="G207" s="244">
        <f t="shared" si="43"/>
        <v>0</v>
      </c>
      <c r="H207" s="248">
        <f t="shared" ref="H207:H270" si="46">3*M207 + 3*O207 + 2*Q207 + 2*S207 + 3*U207 + 3*W207 + 3*Y207 + 3*AA207 - MOD(3*M207 + 3*O207 + 2*Q207 + 2*S207 + 3*U207 + 3*W207 + 3*Y207 + 3*AA207, 2)</f>
        <v>0</v>
      </c>
      <c r="I207" s="245"/>
      <c r="J207" s="246"/>
      <c r="K207" s="247"/>
      <c r="L207" s="243">
        <f t="shared" si="45"/>
        <v>0</v>
      </c>
      <c r="M207" s="245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67"/>
      <c r="AD207" s="171" t="str">
        <f>'Основні дані'!$B$1</f>
        <v>ХТ-224з</v>
      </c>
    </row>
    <row r="208" spans="1:30" s="132" customFormat="1" ht="30" hidden="1" x14ac:dyDescent="0.45">
      <c r="A208" s="347" t="s">
        <v>695</v>
      </c>
      <c r="B208" s="468"/>
      <c r="C208" s="335"/>
      <c r="D208" s="335"/>
      <c r="E208" s="335"/>
      <c r="F208" s="243">
        <f t="shared" si="44"/>
        <v>0</v>
      </c>
      <c r="G208" s="244">
        <f t="shared" si="43"/>
        <v>0</v>
      </c>
      <c r="H208" s="248">
        <f t="shared" si="46"/>
        <v>0</v>
      </c>
      <c r="I208" s="245"/>
      <c r="J208" s="246"/>
      <c r="K208" s="247"/>
      <c r="L208" s="243">
        <f t="shared" si="45"/>
        <v>0</v>
      </c>
      <c r="M208" s="245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67"/>
      <c r="AD208" s="171" t="str">
        <f>'Основні дані'!$B$1</f>
        <v>ХТ-224з</v>
      </c>
    </row>
    <row r="209" spans="1:30" s="132" customFormat="1" ht="30" hidden="1" x14ac:dyDescent="0.45">
      <c r="A209" s="347" t="s">
        <v>696</v>
      </c>
      <c r="B209" s="468"/>
      <c r="C209" s="335"/>
      <c r="D209" s="335"/>
      <c r="E209" s="335"/>
      <c r="F209" s="243">
        <f t="shared" si="44"/>
        <v>0</v>
      </c>
      <c r="G209" s="244">
        <f t="shared" si="43"/>
        <v>0</v>
      </c>
      <c r="H209" s="248">
        <f t="shared" si="46"/>
        <v>0</v>
      </c>
      <c r="I209" s="245"/>
      <c r="J209" s="246"/>
      <c r="K209" s="247"/>
      <c r="L209" s="243">
        <f t="shared" si="45"/>
        <v>0</v>
      </c>
      <c r="M209" s="245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67"/>
      <c r="AD209" s="171" t="str">
        <f>'Основні дані'!$B$1</f>
        <v>ХТ-224з</v>
      </c>
    </row>
    <row r="210" spans="1:30" s="132" customFormat="1" ht="30" hidden="1" x14ac:dyDescent="0.45">
      <c r="A210" s="347" t="s">
        <v>697</v>
      </c>
      <c r="B210" s="468"/>
      <c r="C210" s="335"/>
      <c r="D210" s="335"/>
      <c r="E210" s="335"/>
      <c r="F210" s="243">
        <f t="shared" si="44"/>
        <v>0</v>
      </c>
      <c r="G210" s="244">
        <f t="shared" si="43"/>
        <v>0</v>
      </c>
      <c r="H210" s="248">
        <f t="shared" si="46"/>
        <v>0</v>
      </c>
      <c r="I210" s="245"/>
      <c r="J210" s="246"/>
      <c r="K210" s="247"/>
      <c r="L210" s="243">
        <f t="shared" si="45"/>
        <v>0</v>
      </c>
      <c r="M210" s="245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67"/>
      <c r="AD210" s="171" t="str">
        <f>'Основні дані'!$B$1</f>
        <v>ХТ-224з</v>
      </c>
    </row>
    <row r="211" spans="1:30" s="132" customFormat="1" ht="49.2" hidden="1" x14ac:dyDescent="0.45">
      <c r="A211" s="383" t="s">
        <v>698</v>
      </c>
      <c r="B211" s="384" t="s">
        <v>699</v>
      </c>
      <c r="C211" s="385"/>
      <c r="D211" s="385"/>
      <c r="E211" s="385"/>
      <c r="F211" s="392" t="str">
        <f>IF(SUM(F212:F231)=F$106,F$106,"ОШИБКА")</f>
        <v>ОШИБКА</v>
      </c>
      <c r="G211" s="392" t="str">
        <f>IF(SUM(G212:G231)=G$106,G$106,"ОШИБКА")</f>
        <v>ОШИБКА</v>
      </c>
      <c r="H211" s="392" t="str">
        <f>IF(SUM(H212:H231)=H$106,H$106,"ОШИБКА")</f>
        <v>ОШИБКА</v>
      </c>
      <c r="I211" s="387">
        <f t="shared" ref="I211:AB211" si="47">SUM(I212:I231)</f>
        <v>0</v>
      </c>
      <c r="J211" s="387">
        <f t="shared" si="47"/>
        <v>0</v>
      </c>
      <c r="K211" s="387">
        <f t="shared" si="47"/>
        <v>0</v>
      </c>
      <c r="L211" s="387">
        <f t="shared" si="47"/>
        <v>0</v>
      </c>
      <c r="M211" s="387">
        <f t="shared" si="47"/>
        <v>0</v>
      </c>
      <c r="N211" s="387">
        <f t="shared" si="47"/>
        <v>0</v>
      </c>
      <c r="O211" s="387">
        <f t="shared" si="47"/>
        <v>0</v>
      </c>
      <c r="P211" s="387">
        <f t="shared" si="47"/>
        <v>0</v>
      </c>
      <c r="Q211" s="387">
        <f t="shared" si="47"/>
        <v>0</v>
      </c>
      <c r="R211" s="387">
        <f t="shared" si="47"/>
        <v>0</v>
      </c>
      <c r="S211" s="387">
        <f t="shared" si="47"/>
        <v>0</v>
      </c>
      <c r="T211" s="387">
        <f t="shared" si="47"/>
        <v>0</v>
      </c>
      <c r="U211" s="387">
        <f t="shared" si="47"/>
        <v>0</v>
      </c>
      <c r="V211" s="387">
        <f t="shared" si="47"/>
        <v>0</v>
      </c>
      <c r="W211" s="387">
        <f t="shared" si="47"/>
        <v>0</v>
      </c>
      <c r="X211" s="387">
        <f t="shared" si="47"/>
        <v>0</v>
      </c>
      <c r="Y211" s="387">
        <f t="shared" si="47"/>
        <v>0</v>
      </c>
      <c r="Z211" s="387">
        <f t="shared" si="47"/>
        <v>0</v>
      </c>
      <c r="AA211" s="387">
        <f t="shared" si="47"/>
        <v>0</v>
      </c>
      <c r="AB211" s="387">
        <f t="shared" si="47"/>
        <v>0</v>
      </c>
      <c r="AC211" s="480"/>
      <c r="AD211" s="171" t="str">
        <f>'Основні дані'!$B$1</f>
        <v>ХТ-224з</v>
      </c>
    </row>
    <row r="212" spans="1:30" s="132" customFormat="1" ht="30" hidden="1" x14ac:dyDescent="0.45">
      <c r="A212" s="347" t="s">
        <v>700</v>
      </c>
      <c r="B212" s="478"/>
      <c r="C212" s="382"/>
      <c r="D212" s="382"/>
      <c r="E212" s="382"/>
      <c r="F212" s="248">
        <f>N212+P212+R212+T212+V212+X212+Z212+AB212</f>
        <v>0</v>
      </c>
      <c r="G212" s="249">
        <f t="shared" ref="G212:G231" si="48">F212*30</f>
        <v>0</v>
      </c>
      <c r="H212" s="248">
        <f t="shared" si="46"/>
        <v>0</v>
      </c>
      <c r="I212" s="250"/>
      <c r="J212" s="251"/>
      <c r="K212" s="252"/>
      <c r="L212" s="248">
        <f>IF(H212=I212+J212+K212,G212-H212,"!ОШИБКА!")</f>
        <v>0</v>
      </c>
      <c r="M212" s="250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66"/>
      <c r="AD212" s="171" t="str">
        <f>'Основні дані'!$B$1</f>
        <v>ХТ-224з</v>
      </c>
    </row>
    <row r="213" spans="1:30" s="132" customFormat="1" ht="30" hidden="1" x14ac:dyDescent="0.45">
      <c r="A213" s="347" t="s">
        <v>701</v>
      </c>
      <c r="B213" s="468"/>
      <c r="C213" s="335"/>
      <c r="D213" s="335"/>
      <c r="E213" s="335"/>
      <c r="F213" s="243">
        <f>N213+P213+R213+T213+V213+X213+Z213+AB213</f>
        <v>0</v>
      </c>
      <c r="G213" s="244">
        <f t="shared" si="48"/>
        <v>0</v>
      </c>
      <c r="H213" s="248">
        <f t="shared" si="46"/>
        <v>0</v>
      </c>
      <c r="I213" s="245"/>
      <c r="J213" s="246"/>
      <c r="K213" s="247"/>
      <c r="L213" s="243">
        <f>IF(H213=I213+J213+K213,G213-H213,"!ОШИБКА!")</f>
        <v>0</v>
      </c>
      <c r="M213" s="245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67"/>
      <c r="AD213" s="171" t="str">
        <f>'Основні дані'!$B$1</f>
        <v>ХТ-224з</v>
      </c>
    </row>
    <row r="214" spans="1:30" s="132" customFormat="1" ht="30" hidden="1" x14ac:dyDescent="0.45">
      <c r="A214" s="347" t="s">
        <v>702</v>
      </c>
      <c r="B214" s="468"/>
      <c r="C214" s="335"/>
      <c r="D214" s="335"/>
      <c r="E214" s="335"/>
      <c r="F214" s="243">
        <f t="shared" ref="F214:F231" si="49">N214+P214+R214+T214+V214+X214+Z214+AB214</f>
        <v>0</v>
      </c>
      <c r="G214" s="244">
        <f t="shared" si="48"/>
        <v>0</v>
      </c>
      <c r="H214" s="248">
        <f t="shared" si="46"/>
        <v>0</v>
      </c>
      <c r="I214" s="245"/>
      <c r="J214" s="246"/>
      <c r="K214" s="247"/>
      <c r="L214" s="243">
        <f t="shared" ref="L214:L231" si="50">IF(H214=I214+J214+K214,G214-H214,"!ОШИБКА!")</f>
        <v>0</v>
      </c>
      <c r="M214" s="245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67"/>
      <c r="AD214" s="171" t="str">
        <f>'Основні дані'!$B$1</f>
        <v>ХТ-224з</v>
      </c>
    </row>
    <row r="215" spans="1:30" s="132" customFormat="1" ht="30" hidden="1" x14ac:dyDescent="0.45">
      <c r="A215" s="347" t="s">
        <v>703</v>
      </c>
      <c r="B215" s="468"/>
      <c r="C215" s="335"/>
      <c r="D215" s="335"/>
      <c r="E215" s="335"/>
      <c r="F215" s="243">
        <f t="shared" si="49"/>
        <v>0</v>
      </c>
      <c r="G215" s="244">
        <f t="shared" si="48"/>
        <v>0</v>
      </c>
      <c r="H215" s="248">
        <f t="shared" si="46"/>
        <v>0</v>
      </c>
      <c r="I215" s="245"/>
      <c r="J215" s="246"/>
      <c r="K215" s="247"/>
      <c r="L215" s="243">
        <f t="shared" si="50"/>
        <v>0</v>
      </c>
      <c r="M215" s="245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67"/>
      <c r="AD215" s="171" t="str">
        <f>'Основні дані'!$B$1</f>
        <v>ХТ-224з</v>
      </c>
    </row>
    <row r="216" spans="1:30" s="132" customFormat="1" ht="30" hidden="1" x14ac:dyDescent="0.45">
      <c r="A216" s="347" t="s">
        <v>704</v>
      </c>
      <c r="B216" s="468"/>
      <c r="C216" s="335"/>
      <c r="D216" s="335"/>
      <c r="E216" s="335"/>
      <c r="F216" s="243">
        <f t="shared" si="49"/>
        <v>0</v>
      </c>
      <c r="G216" s="244">
        <f t="shared" si="48"/>
        <v>0</v>
      </c>
      <c r="H216" s="248">
        <f t="shared" si="46"/>
        <v>0</v>
      </c>
      <c r="I216" s="245"/>
      <c r="J216" s="246"/>
      <c r="K216" s="247"/>
      <c r="L216" s="243">
        <f t="shared" si="50"/>
        <v>0</v>
      </c>
      <c r="M216" s="245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67"/>
      <c r="AD216" s="171" t="str">
        <f>'Основні дані'!$B$1</f>
        <v>ХТ-224з</v>
      </c>
    </row>
    <row r="217" spans="1:30" s="132" customFormat="1" ht="30" hidden="1" x14ac:dyDescent="0.45">
      <c r="A217" s="347" t="s">
        <v>705</v>
      </c>
      <c r="B217" s="468"/>
      <c r="C217" s="335"/>
      <c r="D217" s="335"/>
      <c r="E217" s="335"/>
      <c r="F217" s="243">
        <f t="shared" si="49"/>
        <v>0</v>
      </c>
      <c r="G217" s="244">
        <f t="shared" si="48"/>
        <v>0</v>
      </c>
      <c r="H217" s="248">
        <f t="shared" si="46"/>
        <v>0</v>
      </c>
      <c r="I217" s="245"/>
      <c r="J217" s="246"/>
      <c r="K217" s="247"/>
      <c r="L217" s="243">
        <f t="shared" si="50"/>
        <v>0</v>
      </c>
      <c r="M217" s="245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67"/>
      <c r="AD217" s="171" t="str">
        <f>'Основні дані'!$B$1</f>
        <v>ХТ-224з</v>
      </c>
    </row>
    <row r="218" spans="1:30" s="132" customFormat="1" ht="30" hidden="1" x14ac:dyDescent="0.45">
      <c r="A218" s="347" t="s">
        <v>706</v>
      </c>
      <c r="B218" s="468"/>
      <c r="C218" s="335"/>
      <c r="D218" s="335"/>
      <c r="E218" s="335"/>
      <c r="F218" s="243">
        <f t="shared" si="49"/>
        <v>0</v>
      </c>
      <c r="G218" s="244">
        <f t="shared" si="48"/>
        <v>0</v>
      </c>
      <c r="H218" s="248">
        <f t="shared" si="46"/>
        <v>0</v>
      </c>
      <c r="I218" s="245"/>
      <c r="J218" s="246"/>
      <c r="K218" s="247"/>
      <c r="L218" s="243">
        <f t="shared" si="50"/>
        <v>0</v>
      </c>
      <c r="M218" s="245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67"/>
      <c r="AD218" s="171" t="str">
        <f>'Основні дані'!$B$1</f>
        <v>ХТ-224з</v>
      </c>
    </row>
    <row r="219" spans="1:30" s="132" customFormat="1" ht="30" hidden="1" x14ac:dyDescent="0.45">
      <c r="A219" s="347" t="s">
        <v>707</v>
      </c>
      <c r="B219" s="468"/>
      <c r="C219" s="335"/>
      <c r="D219" s="335"/>
      <c r="E219" s="335"/>
      <c r="F219" s="243">
        <f t="shared" si="49"/>
        <v>0</v>
      </c>
      <c r="G219" s="244">
        <f t="shared" si="48"/>
        <v>0</v>
      </c>
      <c r="H219" s="248">
        <f t="shared" si="46"/>
        <v>0</v>
      </c>
      <c r="I219" s="245"/>
      <c r="J219" s="246"/>
      <c r="K219" s="247"/>
      <c r="L219" s="243">
        <f t="shared" si="50"/>
        <v>0</v>
      </c>
      <c r="M219" s="245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67"/>
      <c r="AD219" s="171" t="str">
        <f>'Основні дані'!$B$1</f>
        <v>ХТ-224з</v>
      </c>
    </row>
    <row r="220" spans="1:30" s="132" customFormat="1" ht="30" hidden="1" x14ac:dyDescent="0.45">
      <c r="A220" s="347" t="s">
        <v>708</v>
      </c>
      <c r="B220" s="468"/>
      <c r="C220" s="335"/>
      <c r="D220" s="335"/>
      <c r="E220" s="335"/>
      <c r="F220" s="243">
        <f t="shared" si="49"/>
        <v>0</v>
      </c>
      <c r="G220" s="244">
        <f t="shared" si="48"/>
        <v>0</v>
      </c>
      <c r="H220" s="248">
        <f t="shared" si="46"/>
        <v>0</v>
      </c>
      <c r="I220" s="245"/>
      <c r="J220" s="246"/>
      <c r="K220" s="247"/>
      <c r="L220" s="243">
        <f t="shared" si="50"/>
        <v>0</v>
      </c>
      <c r="M220" s="245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67"/>
      <c r="AD220" s="171" t="str">
        <f>'Основні дані'!$B$1</f>
        <v>ХТ-224з</v>
      </c>
    </row>
    <row r="221" spans="1:30" s="132" customFormat="1" ht="30" hidden="1" x14ac:dyDescent="0.45">
      <c r="A221" s="347" t="s">
        <v>709</v>
      </c>
      <c r="B221" s="468"/>
      <c r="C221" s="335"/>
      <c r="D221" s="335"/>
      <c r="E221" s="335"/>
      <c r="F221" s="243">
        <f t="shared" si="49"/>
        <v>0</v>
      </c>
      <c r="G221" s="244">
        <f t="shared" si="48"/>
        <v>0</v>
      </c>
      <c r="H221" s="248">
        <f t="shared" si="46"/>
        <v>0</v>
      </c>
      <c r="I221" s="245"/>
      <c r="J221" s="246"/>
      <c r="K221" s="247"/>
      <c r="L221" s="243">
        <f t="shared" si="50"/>
        <v>0</v>
      </c>
      <c r="M221" s="245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67"/>
      <c r="AD221" s="171" t="str">
        <f>'Основні дані'!$B$1</f>
        <v>ХТ-224з</v>
      </c>
    </row>
    <row r="222" spans="1:30" s="132" customFormat="1" ht="30" hidden="1" x14ac:dyDescent="0.45">
      <c r="A222" s="347" t="s">
        <v>710</v>
      </c>
      <c r="B222" s="468"/>
      <c r="C222" s="335"/>
      <c r="D222" s="335"/>
      <c r="E222" s="335"/>
      <c r="F222" s="243">
        <f t="shared" si="49"/>
        <v>0</v>
      </c>
      <c r="G222" s="244">
        <f t="shared" si="48"/>
        <v>0</v>
      </c>
      <c r="H222" s="248">
        <f t="shared" si="46"/>
        <v>0</v>
      </c>
      <c r="I222" s="245"/>
      <c r="J222" s="246"/>
      <c r="K222" s="247"/>
      <c r="L222" s="243">
        <f t="shared" si="50"/>
        <v>0</v>
      </c>
      <c r="M222" s="245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67"/>
      <c r="AD222" s="171" t="str">
        <f>'Основні дані'!$B$1</f>
        <v>ХТ-224з</v>
      </c>
    </row>
    <row r="223" spans="1:30" s="132" customFormat="1" ht="30" hidden="1" x14ac:dyDescent="0.45">
      <c r="A223" s="347" t="s">
        <v>711</v>
      </c>
      <c r="B223" s="468"/>
      <c r="C223" s="335"/>
      <c r="D223" s="335"/>
      <c r="E223" s="335"/>
      <c r="F223" s="243">
        <f t="shared" si="49"/>
        <v>0</v>
      </c>
      <c r="G223" s="244">
        <f t="shared" si="48"/>
        <v>0</v>
      </c>
      <c r="H223" s="248">
        <f t="shared" si="46"/>
        <v>0</v>
      </c>
      <c r="I223" s="245"/>
      <c r="J223" s="246"/>
      <c r="K223" s="247"/>
      <c r="L223" s="243">
        <f t="shared" si="50"/>
        <v>0</v>
      </c>
      <c r="M223" s="245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67"/>
      <c r="AD223" s="171" t="str">
        <f>'Основні дані'!$B$1</f>
        <v>ХТ-224з</v>
      </c>
    </row>
    <row r="224" spans="1:30" s="132" customFormat="1" ht="30" hidden="1" x14ac:dyDescent="0.45">
      <c r="A224" s="347" t="s">
        <v>712</v>
      </c>
      <c r="B224" s="468"/>
      <c r="C224" s="335"/>
      <c r="D224" s="335"/>
      <c r="E224" s="335"/>
      <c r="F224" s="243">
        <f t="shared" si="49"/>
        <v>0</v>
      </c>
      <c r="G224" s="244">
        <f t="shared" si="48"/>
        <v>0</v>
      </c>
      <c r="H224" s="248">
        <f t="shared" si="46"/>
        <v>0</v>
      </c>
      <c r="I224" s="245"/>
      <c r="J224" s="246"/>
      <c r="K224" s="247"/>
      <c r="L224" s="243">
        <f t="shared" si="50"/>
        <v>0</v>
      </c>
      <c r="M224" s="245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67"/>
      <c r="AD224" s="171" t="str">
        <f>'Основні дані'!$B$1</f>
        <v>ХТ-224з</v>
      </c>
    </row>
    <row r="225" spans="1:30" s="132" customFormat="1" ht="30" hidden="1" x14ac:dyDescent="0.45">
      <c r="A225" s="347" t="s">
        <v>713</v>
      </c>
      <c r="B225" s="468"/>
      <c r="C225" s="335"/>
      <c r="D225" s="335"/>
      <c r="E225" s="335"/>
      <c r="F225" s="243">
        <f t="shared" si="49"/>
        <v>0</v>
      </c>
      <c r="G225" s="244">
        <f t="shared" si="48"/>
        <v>0</v>
      </c>
      <c r="H225" s="248">
        <f t="shared" si="46"/>
        <v>0</v>
      </c>
      <c r="I225" s="245"/>
      <c r="J225" s="246"/>
      <c r="K225" s="247"/>
      <c r="L225" s="243">
        <f t="shared" si="50"/>
        <v>0</v>
      </c>
      <c r="M225" s="245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67"/>
      <c r="AD225" s="171" t="str">
        <f>'Основні дані'!$B$1</f>
        <v>ХТ-224з</v>
      </c>
    </row>
    <row r="226" spans="1:30" s="132" customFormat="1" ht="30" hidden="1" x14ac:dyDescent="0.45">
      <c r="A226" s="347" t="s">
        <v>714</v>
      </c>
      <c r="B226" s="468"/>
      <c r="C226" s="335"/>
      <c r="D226" s="335"/>
      <c r="E226" s="335"/>
      <c r="F226" s="243">
        <f t="shared" si="49"/>
        <v>0</v>
      </c>
      <c r="G226" s="244">
        <f t="shared" si="48"/>
        <v>0</v>
      </c>
      <c r="H226" s="248">
        <f t="shared" si="46"/>
        <v>0</v>
      </c>
      <c r="I226" s="245"/>
      <c r="J226" s="246"/>
      <c r="K226" s="247"/>
      <c r="L226" s="243">
        <f t="shared" si="50"/>
        <v>0</v>
      </c>
      <c r="M226" s="245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67"/>
      <c r="AD226" s="171" t="str">
        <f>'Основні дані'!$B$1</f>
        <v>ХТ-224з</v>
      </c>
    </row>
    <row r="227" spans="1:30" s="132" customFormat="1" ht="30" hidden="1" x14ac:dyDescent="0.45">
      <c r="A227" s="347" t="s">
        <v>715</v>
      </c>
      <c r="B227" s="468"/>
      <c r="C227" s="335"/>
      <c r="D227" s="335"/>
      <c r="E227" s="335"/>
      <c r="F227" s="243">
        <f t="shared" si="49"/>
        <v>0</v>
      </c>
      <c r="G227" s="244">
        <f t="shared" si="48"/>
        <v>0</v>
      </c>
      <c r="H227" s="248">
        <f t="shared" si="46"/>
        <v>0</v>
      </c>
      <c r="I227" s="245"/>
      <c r="J227" s="246"/>
      <c r="K227" s="247"/>
      <c r="L227" s="243">
        <f t="shared" si="50"/>
        <v>0</v>
      </c>
      <c r="M227" s="245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67"/>
      <c r="AD227" s="171" t="str">
        <f>'Основні дані'!$B$1</f>
        <v>ХТ-224з</v>
      </c>
    </row>
    <row r="228" spans="1:30" s="132" customFormat="1" ht="30" hidden="1" x14ac:dyDescent="0.45">
      <c r="A228" s="347" t="s">
        <v>716</v>
      </c>
      <c r="B228" s="468"/>
      <c r="C228" s="335"/>
      <c r="D228" s="335"/>
      <c r="E228" s="335"/>
      <c r="F228" s="243">
        <f t="shared" si="49"/>
        <v>0</v>
      </c>
      <c r="G228" s="244">
        <f t="shared" si="48"/>
        <v>0</v>
      </c>
      <c r="H228" s="248">
        <f t="shared" si="46"/>
        <v>0</v>
      </c>
      <c r="I228" s="245"/>
      <c r="J228" s="246"/>
      <c r="K228" s="247"/>
      <c r="L228" s="243">
        <f t="shared" si="50"/>
        <v>0</v>
      </c>
      <c r="M228" s="245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67"/>
      <c r="AD228" s="171" t="str">
        <f>'Основні дані'!$B$1</f>
        <v>ХТ-224з</v>
      </c>
    </row>
    <row r="229" spans="1:30" s="132" customFormat="1" ht="30" hidden="1" x14ac:dyDescent="0.45">
      <c r="A229" s="347" t="s">
        <v>717</v>
      </c>
      <c r="B229" s="468"/>
      <c r="C229" s="335"/>
      <c r="D229" s="335"/>
      <c r="E229" s="335"/>
      <c r="F229" s="243">
        <f t="shared" si="49"/>
        <v>0</v>
      </c>
      <c r="G229" s="244">
        <f t="shared" si="48"/>
        <v>0</v>
      </c>
      <c r="H229" s="248">
        <f t="shared" si="46"/>
        <v>0</v>
      </c>
      <c r="I229" s="245"/>
      <c r="J229" s="246"/>
      <c r="K229" s="247"/>
      <c r="L229" s="243">
        <f t="shared" si="50"/>
        <v>0</v>
      </c>
      <c r="M229" s="245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67"/>
      <c r="AD229" s="171" t="str">
        <f>'Основні дані'!$B$1</f>
        <v>ХТ-224з</v>
      </c>
    </row>
    <row r="230" spans="1:30" s="132" customFormat="1" ht="30" hidden="1" x14ac:dyDescent="0.45">
      <c r="A230" s="347" t="s">
        <v>718</v>
      </c>
      <c r="B230" s="468"/>
      <c r="C230" s="335"/>
      <c r="D230" s="335"/>
      <c r="E230" s="335"/>
      <c r="F230" s="243">
        <f t="shared" si="49"/>
        <v>0</v>
      </c>
      <c r="G230" s="244">
        <f t="shared" si="48"/>
        <v>0</v>
      </c>
      <c r="H230" s="248">
        <f t="shared" si="46"/>
        <v>0</v>
      </c>
      <c r="I230" s="245"/>
      <c r="J230" s="246"/>
      <c r="K230" s="247"/>
      <c r="L230" s="243">
        <f t="shared" si="50"/>
        <v>0</v>
      </c>
      <c r="M230" s="245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67"/>
      <c r="AD230" s="171" t="str">
        <f>'Основні дані'!$B$1</f>
        <v>ХТ-224з</v>
      </c>
    </row>
    <row r="231" spans="1:30" s="132" customFormat="1" ht="30" hidden="1" x14ac:dyDescent="0.45">
      <c r="A231" s="347" t="s">
        <v>719</v>
      </c>
      <c r="B231" s="468"/>
      <c r="C231" s="335"/>
      <c r="D231" s="335"/>
      <c r="E231" s="335"/>
      <c r="F231" s="243">
        <f t="shared" si="49"/>
        <v>0</v>
      </c>
      <c r="G231" s="244">
        <f t="shared" si="48"/>
        <v>0</v>
      </c>
      <c r="H231" s="248">
        <f t="shared" si="46"/>
        <v>0</v>
      </c>
      <c r="I231" s="245"/>
      <c r="J231" s="246"/>
      <c r="K231" s="247"/>
      <c r="L231" s="243">
        <f t="shared" si="50"/>
        <v>0</v>
      </c>
      <c r="M231" s="245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67"/>
      <c r="AD231" s="171" t="str">
        <f>'Основні дані'!$B$1</f>
        <v>ХТ-224з</v>
      </c>
    </row>
    <row r="232" spans="1:30" s="132" customFormat="1" ht="49.2" hidden="1" x14ac:dyDescent="0.45">
      <c r="A232" s="383" t="s">
        <v>720</v>
      </c>
      <c r="B232" s="384" t="s">
        <v>721</v>
      </c>
      <c r="C232" s="385"/>
      <c r="D232" s="385"/>
      <c r="E232" s="385"/>
      <c r="F232" s="392" t="str">
        <f>IF(SUM(F233:F252)=F$106,F$106,"ОШИБКА")</f>
        <v>ОШИБКА</v>
      </c>
      <c r="G232" s="392" t="str">
        <f>IF(SUM(G233:G252)=G$106,G$106,"ОШИБКА")</f>
        <v>ОШИБКА</v>
      </c>
      <c r="H232" s="392" t="str">
        <f>IF(SUM(H233:H252)=H$106,H$106,"ОШИБКА")</f>
        <v>ОШИБКА</v>
      </c>
      <c r="I232" s="387">
        <f t="shared" ref="I232:AB232" si="51">SUM(I233:I252)</f>
        <v>0</v>
      </c>
      <c r="J232" s="387">
        <f t="shared" si="51"/>
        <v>0</v>
      </c>
      <c r="K232" s="387">
        <f t="shared" si="51"/>
        <v>0</v>
      </c>
      <c r="L232" s="387">
        <f t="shared" si="51"/>
        <v>0</v>
      </c>
      <c r="M232" s="387">
        <f t="shared" si="51"/>
        <v>0</v>
      </c>
      <c r="N232" s="387">
        <f t="shared" si="51"/>
        <v>0</v>
      </c>
      <c r="O232" s="387">
        <f t="shared" si="51"/>
        <v>0</v>
      </c>
      <c r="P232" s="387">
        <f t="shared" si="51"/>
        <v>0</v>
      </c>
      <c r="Q232" s="387">
        <f t="shared" si="51"/>
        <v>0</v>
      </c>
      <c r="R232" s="387">
        <f t="shared" si="51"/>
        <v>0</v>
      </c>
      <c r="S232" s="387">
        <f t="shared" si="51"/>
        <v>0</v>
      </c>
      <c r="T232" s="387">
        <f t="shared" si="51"/>
        <v>0</v>
      </c>
      <c r="U232" s="387">
        <f t="shared" si="51"/>
        <v>0</v>
      </c>
      <c r="V232" s="387">
        <f t="shared" si="51"/>
        <v>0</v>
      </c>
      <c r="W232" s="387">
        <f t="shared" si="51"/>
        <v>0</v>
      </c>
      <c r="X232" s="387">
        <f t="shared" si="51"/>
        <v>0</v>
      </c>
      <c r="Y232" s="387">
        <f t="shared" si="51"/>
        <v>0</v>
      </c>
      <c r="Z232" s="387">
        <f t="shared" si="51"/>
        <v>0</v>
      </c>
      <c r="AA232" s="387">
        <f t="shared" si="51"/>
        <v>0</v>
      </c>
      <c r="AB232" s="387">
        <f t="shared" si="51"/>
        <v>0</v>
      </c>
      <c r="AC232" s="480"/>
      <c r="AD232" s="171" t="str">
        <f>'Основні дані'!$B$1</f>
        <v>ХТ-224з</v>
      </c>
    </row>
    <row r="233" spans="1:30" s="132" customFormat="1" ht="30" hidden="1" x14ac:dyDescent="0.45">
      <c r="A233" s="347" t="s">
        <v>722</v>
      </c>
      <c r="B233" s="478"/>
      <c r="C233" s="382"/>
      <c r="D233" s="382"/>
      <c r="E233" s="382"/>
      <c r="F233" s="248">
        <f>N233+P233+R233+T233+V233+X233+Z233+AB233</f>
        <v>0</v>
      </c>
      <c r="G233" s="249">
        <f t="shared" ref="G233:G252" si="52">F233*30</f>
        <v>0</v>
      </c>
      <c r="H233" s="248">
        <f t="shared" si="46"/>
        <v>0</v>
      </c>
      <c r="I233" s="250"/>
      <c r="J233" s="251"/>
      <c r="K233" s="252"/>
      <c r="L233" s="248">
        <f>IF(H233=I233+J233+K233,G233-H233,"!ОШИБКА!")</f>
        <v>0</v>
      </c>
      <c r="M233" s="250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66"/>
      <c r="AD233" s="171" t="str">
        <f>'Основні дані'!$B$1</f>
        <v>ХТ-224з</v>
      </c>
    </row>
    <row r="234" spans="1:30" s="132" customFormat="1" ht="30" hidden="1" x14ac:dyDescent="0.45">
      <c r="A234" s="347" t="s">
        <v>723</v>
      </c>
      <c r="B234" s="468"/>
      <c r="C234" s="335"/>
      <c r="D234" s="335"/>
      <c r="E234" s="335"/>
      <c r="F234" s="243">
        <f>N234+P234+R234+T234+V234+X234+Z234+AB234</f>
        <v>0</v>
      </c>
      <c r="G234" s="244">
        <f t="shared" si="52"/>
        <v>0</v>
      </c>
      <c r="H234" s="248">
        <f t="shared" si="46"/>
        <v>0</v>
      </c>
      <c r="I234" s="245"/>
      <c r="J234" s="246"/>
      <c r="K234" s="247"/>
      <c r="L234" s="243">
        <f>IF(H234=I234+J234+K234,G234-H234,"!ОШИБКА!")</f>
        <v>0</v>
      </c>
      <c r="M234" s="245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67"/>
      <c r="AD234" s="171" t="str">
        <f>'Основні дані'!$B$1</f>
        <v>ХТ-224з</v>
      </c>
    </row>
    <row r="235" spans="1:30" s="132" customFormat="1" ht="30" hidden="1" x14ac:dyDescent="0.45">
      <c r="A235" s="347" t="s">
        <v>724</v>
      </c>
      <c r="B235" s="468"/>
      <c r="C235" s="335"/>
      <c r="D235" s="335"/>
      <c r="E235" s="335"/>
      <c r="F235" s="243">
        <f t="shared" ref="F235:F252" si="53">N235+P235+R235+T235+V235+X235+Z235+AB235</f>
        <v>0</v>
      </c>
      <c r="G235" s="244">
        <f t="shared" si="52"/>
        <v>0</v>
      </c>
      <c r="H235" s="248">
        <f t="shared" si="46"/>
        <v>0</v>
      </c>
      <c r="I235" s="245"/>
      <c r="J235" s="246"/>
      <c r="K235" s="247"/>
      <c r="L235" s="243">
        <f t="shared" ref="L235:L252" si="54">IF(H235=I235+J235+K235,G235-H235,"!ОШИБКА!")</f>
        <v>0</v>
      </c>
      <c r="M235" s="245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67"/>
      <c r="AD235" s="171" t="str">
        <f>'Основні дані'!$B$1</f>
        <v>ХТ-224з</v>
      </c>
    </row>
    <row r="236" spans="1:30" s="132" customFormat="1" ht="30" hidden="1" x14ac:dyDescent="0.45">
      <c r="A236" s="347" t="s">
        <v>725</v>
      </c>
      <c r="B236" s="468"/>
      <c r="C236" s="335"/>
      <c r="D236" s="335"/>
      <c r="E236" s="335"/>
      <c r="F236" s="243">
        <f t="shared" si="53"/>
        <v>0</v>
      </c>
      <c r="G236" s="244">
        <f t="shared" si="52"/>
        <v>0</v>
      </c>
      <c r="H236" s="248">
        <f t="shared" si="46"/>
        <v>0</v>
      </c>
      <c r="I236" s="245"/>
      <c r="J236" s="246"/>
      <c r="K236" s="247"/>
      <c r="L236" s="243">
        <f t="shared" si="54"/>
        <v>0</v>
      </c>
      <c r="M236" s="245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67"/>
      <c r="AD236" s="171" t="str">
        <f>'Основні дані'!$B$1</f>
        <v>ХТ-224з</v>
      </c>
    </row>
    <row r="237" spans="1:30" s="132" customFormat="1" ht="30" hidden="1" x14ac:dyDescent="0.45">
      <c r="A237" s="347" t="s">
        <v>726</v>
      </c>
      <c r="B237" s="468"/>
      <c r="C237" s="335"/>
      <c r="D237" s="335"/>
      <c r="E237" s="335"/>
      <c r="F237" s="243">
        <f t="shared" si="53"/>
        <v>0</v>
      </c>
      <c r="G237" s="244">
        <f t="shared" si="52"/>
        <v>0</v>
      </c>
      <c r="H237" s="248">
        <f t="shared" si="46"/>
        <v>0</v>
      </c>
      <c r="I237" s="245"/>
      <c r="J237" s="246"/>
      <c r="K237" s="247"/>
      <c r="L237" s="243">
        <f t="shared" si="54"/>
        <v>0</v>
      </c>
      <c r="M237" s="245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67"/>
      <c r="AD237" s="171" t="str">
        <f>'Основні дані'!$B$1</f>
        <v>ХТ-224з</v>
      </c>
    </row>
    <row r="238" spans="1:30" s="132" customFormat="1" ht="30" hidden="1" x14ac:dyDescent="0.45">
      <c r="A238" s="347" t="s">
        <v>727</v>
      </c>
      <c r="B238" s="468"/>
      <c r="C238" s="335"/>
      <c r="D238" s="335"/>
      <c r="E238" s="335"/>
      <c r="F238" s="243">
        <f t="shared" si="53"/>
        <v>0</v>
      </c>
      <c r="G238" s="244">
        <f t="shared" si="52"/>
        <v>0</v>
      </c>
      <c r="H238" s="248">
        <f t="shared" si="46"/>
        <v>0</v>
      </c>
      <c r="I238" s="245"/>
      <c r="J238" s="246"/>
      <c r="K238" s="247"/>
      <c r="L238" s="243">
        <f t="shared" si="54"/>
        <v>0</v>
      </c>
      <c r="M238" s="245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67"/>
      <c r="AD238" s="171" t="str">
        <f>'Основні дані'!$B$1</f>
        <v>ХТ-224з</v>
      </c>
    </row>
    <row r="239" spans="1:30" s="132" customFormat="1" ht="30" hidden="1" x14ac:dyDescent="0.45">
      <c r="A239" s="347" t="s">
        <v>728</v>
      </c>
      <c r="B239" s="468"/>
      <c r="C239" s="335"/>
      <c r="D239" s="335"/>
      <c r="E239" s="335"/>
      <c r="F239" s="243">
        <f t="shared" si="53"/>
        <v>0</v>
      </c>
      <c r="G239" s="244">
        <f t="shared" si="52"/>
        <v>0</v>
      </c>
      <c r="H239" s="248">
        <f t="shared" si="46"/>
        <v>0</v>
      </c>
      <c r="I239" s="245"/>
      <c r="J239" s="246"/>
      <c r="K239" s="247"/>
      <c r="L239" s="243">
        <f t="shared" si="54"/>
        <v>0</v>
      </c>
      <c r="M239" s="245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67"/>
      <c r="AD239" s="171" t="str">
        <f>'Основні дані'!$B$1</f>
        <v>ХТ-224з</v>
      </c>
    </row>
    <row r="240" spans="1:30" s="132" customFormat="1" ht="30" hidden="1" x14ac:dyDescent="0.45">
      <c r="A240" s="347" t="s">
        <v>729</v>
      </c>
      <c r="B240" s="468"/>
      <c r="C240" s="335"/>
      <c r="D240" s="335"/>
      <c r="E240" s="335"/>
      <c r="F240" s="243">
        <f t="shared" si="53"/>
        <v>0</v>
      </c>
      <c r="G240" s="244">
        <f t="shared" si="52"/>
        <v>0</v>
      </c>
      <c r="H240" s="248">
        <f t="shared" si="46"/>
        <v>0</v>
      </c>
      <c r="I240" s="245"/>
      <c r="J240" s="246"/>
      <c r="K240" s="247"/>
      <c r="L240" s="243">
        <f t="shared" si="54"/>
        <v>0</v>
      </c>
      <c r="M240" s="245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67"/>
      <c r="AD240" s="171" t="str">
        <f>'Основні дані'!$B$1</f>
        <v>ХТ-224з</v>
      </c>
    </row>
    <row r="241" spans="1:30" s="132" customFormat="1" ht="30" hidden="1" x14ac:dyDescent="0.45">
      <c r="A241" s="347" t="s">
        <v>730</v>
      </c>
      <c r="B241" s="468"/>
      <c r="C241" s="335"/>
      <c r="D241" s="335"/>
      <c r="E241" s="335"/>
      <c r="F241" s="243">
        <f t="shared" si="53"/>
        <v>0</v>
      </c>
      <c r="G241" s="244">
        <f t="shared" si="52"/>
        <v>0</v>
      </c>
      <c r="H241" s="248">
        <f t="shared" si="46"/>
        <v>0</v>
      </c>
      <c r="I241" s="245"/>
      <c r="J241" s="246"/>
      <c r="K241" s="247"/>
      <c r="L241" s="243">
        <f t="shared" si="54"/>
        <v>0</v>
      </c>
      <c r="M241" s="245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67"/>
      <c r="AD241" s="171" t="str">
        <f>'Основні дані'!$B$1</f>
        <v>ХТ-224з</v>
      </c>
    </row>
    <row r="242" spans="1:30" s="132" customFormat="1" ht="30" hidden="1" x14ac:dyDescent="0.45">
      <c r="A242" s="347" t="s">
        <v>731</v>
      </c>
      <c r="B242" s="468"/>
      <c r="C242" s="335"/>
      <c r="D242" s="335"/>
      <c r="E242" s="335"/>
      <c r="F242" s="243">
        <f t="shared" si="53"/>
        <v>0</v>
      </c>
      <c r="G242" s="244">
        <f t="shared" si="52"/>
        <v>0</v>
      </c>
      <c r="H242" s="248">
        <f t="shared" si="46"/>
        <v>0</v>
      </c>
      <c r="I242" s="245"/>
      <c r="J242" s="246"/>
      <c r="K242" s="247"/>
      <c r="L242" s="243">
        <f t="shared" si="54"/>
        <v>0</v>
      </c>
      <c r="M242" s="245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67"/>
      <c r="AD242" s="171" t="str">
        <f>'Основні дані'!$B$1</f>
        <v>ХТ-224з</v>
      </c>
    </row>
    <row r="243" spans="1:30" s="132" customFormat="1" ht="30" hidden="1" x14ac:dyDescent="0.45">
      <c r="A243" s="347" t="s">
        <v>732</v>
      </c>
      <c r="B243" s="468"/>
      <c r="C243" s="335"/>
      <c r="D243" s="335"/>
      <c r="E243" s="335"/>
      <c r="F243" s="243">
        <f t="shared" si="53"/>
        <v>0</v>
      </c>
      <c r="G243" s="244">
        <f t="shared" si="52"/>
        <v>0</v>
      </c>
      <c r="H243" s="248">
        <f t="shared" si="46"/>
        <v>0</v>
      </c>
      <c r="I243" s="245"/>
      <c r="J243" s="246"/>
      <c r="K243" s="247"/>
      <c r="L243" s="243">
        <f t="shared" si="54"/>
        <v>0</v>
      </c>
      <c r="M243" s="245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67"/>
      <c r="AD243" s="171" t="str">
        <f>'Основні дані'!$B$1</f>
        <v>ХТ-224з</v>
      </c>
    </row>
    <row r="244" spans="1:30" s="132" customFormat="1" ht="30" hidden="1" x14ac:dyDescent="0.45">
      <c r="A244" s="347" t="s">
        <v>733</v>
      </c>
      <c r="B244" s="468"/>
      <c r="C244" s="335"/>
      <c r="D244" s="335"/>
      <c r="E244" s="335"/>
      <c r="F244" s="243">
        <f t="shared" si="53"/>
        <v>0</v>
      </c>
      <c r="G244" s="244">
        <f t="shared" si="52"/>
        <v>0</v>
      </c>
      <c r="H244" s="248">
        <f t="shared" si="46"/>
        <v>0</v>
      </c>
      <c r="I244" s="245"/>
      <c r="J244" s="246"/>
      <c r="K244" s="247"/>
      <c r="L244" s="243">
        <f t="shared" si="54"/>
        <v>0</v>
      </c>
      <c r="M244" s="245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67"/>
      <c r="AD244" s="171" t="str">
        <f>'Основні дані'!$B$1</f>
        <v>ХТ-224з</v>
      </c>
    </row>
    <row r="245" spans="1:30" s="132" customFormat="1" ht="30" hidden="1" x14ac:dyDescent="0.45">
      <c r="A245" s="347" t="s">
        <v>734</v>
      </c>
      <c r="B245" s="468"/>
      <c r="C245" s="335"/>
      <c r="D245" s="335"/>
      <c r="E245" s="335"/>
      <c r="F245" s="243">
        <f t="shared" si="53"/>
        <v>0</v>
      </c>
      <c r="G245" s="244">
        <f t="shared" si="52"/>
        <v>0</v>
      </c>
      <c r="H245" s="248">
        <f t="shared" si="46"/>
        <v>0</v>
      </c>
      <c r="I245" s="245"/>
      <c r="J245" s="246"/>
      <c r="K245" s="247"/>
      <c r="L245" s="243">
        <f t="shared" si="54"/>
        <v>0</v>
      </c>
      <c r="M245" s="245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67"/>
      <c r="AD245" s="171" t="str">
        <f>'Основні дані'!$B$1</f>
        <v>ХТ-224з</v>
      </c>
    </row>
    <row r="246" spans="1:30" s="132" customFormat="1" ht="30" hidden="1" x14ac:dyDescent="0.45">
      <c r="A246" s="347" t="s">
        <v>735</v>
      </c>
      <c r="B246" s="468"/>
      <c r="C246" s="335"/>
      <c r="D246" s="335"/>
      <c r="E246" s="335"/>
      <c r="F246" s="243">
        <f t="shared" si="53"/>
        <v>0</v>
      </c>
      <c r="G246" s="244">
        <f t="shared" si="52"/>
        <v>0</v>
      </c>
      <c r="H246" s="248">
        <f t="shared" si="46"/>
        <v>0</v>
      </c>
      <c r="I246" s="245"/>
      <c r="J246" s="246"/>
      <c r="K246" s="247"/>
      <c r="L246" s="243">
        <f t="shared" si="54"/>
        <v>0</v>
      </c>
      <c r="M246" s="245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67"/>
      <c r="AD246" s="171" t="str">
        <f>'Основні дані'!$B$1</f>
        <v>ХТ-224з</v>
      </c>
    </row>
    <row r="247" spans="1:30" s="132" customFormat="1" ht="30" hidden="1" x14ac:dyDescent="0.45">
      <c r="A247" s="347" t="s">
        <v>736</v>
      </c>
      <c r="B247" s="468"/>
      <c r="C247" s="335"/>
      <c r="D247" s="335"/>
      <c r="E247" s="335"/>
      <c r="F247" s="243">
        <f t="shared" si="53"/>
        <v>0</v>
      </c>
      <c r="G247" s="244">
        <f t="shared" si="52"/>
        <v>0</v>
      </c>
      <c r="H247" s="248">
        <f t="shared" si="46"/>
        <v>0</v>
      </c>
      <c r="I247" s="245"/>
      <c r="J247" s="246"/>
      <c r="K247" s="247"/>
      <c r="L247" s="243">
        <f t="shared" si="54"/>
        <v>0</v>
      </c>
      <c r="M247" s="245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67"/>
      <c r="AD247" s="171" t="str">
        <f>'Основні дані'!$B$1</f>
        <v>ХТ-224з</v>
      </c>
    </row>
    <row r="248" spans="1:30" s="132" customFormat="1" ht="30" hidden="1" x14ac:dyDescent="0.45">
      <c r="A248" s="347" t="s">
        <v>737</v>
      </c>
      <c r="B248" s="468"/>
      <c r="C248" s="335"/>
      <c r="D248" s="335"/>
      <c r="E248" s="335"/>
      <c r="F248" s="243">
        <f t="shared" si="53"/>
        <v>0</v>
      </c>
      <c r="G248" s="244">
        <f t="shared" si="52"/>
        <v>0</v>
      </c>
      <c r="H248" s="248">
        <f t="shared" si="46"/>
        <v>0</v>
      </c>
      <c r="I248" s="245"/>
      <c r="J248" s="246"/>
      <c r="K248" s="247"/>
      <c r="L248" s="243">
        <f t="shared" si="54"/>
        <v>0</v>
      </c>
      <c r="M248" s="245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67"/>
      <c r="AD248" s="171" t="str">
        <f>'Основні дані'!$B$1</f>
        <v>ХТ-224з</v>
      </c>
    </row>
    <row r="249" spans="1:30" s="132" customFormat="1" ht="30" hidden="1" x14ac:dyDescent="0.45">
      <c r="A249" s="347" t="s">
        <v>738</v>
      </c>
      <c r="B249" s="468"/>
      <c r="C249" s="335"/>
      <c r="D249" s="335"/>
      <c r="E249" s="335"/>
      <c r="F249" s="243">
        <f t="shared" si="53"/>
        <v>0</v>
      </c>
      <c r="G249" s="244">
        <f t="shared" si="52"/>
        <v>0</v>
      </c>
      <c r="H249" s="248">
        <f t="shared" si="46"/>
        <v>0</v>
      </c>
      <c r="I249" s="245"/>
      <c r="J249" s="246"/>
      <c r="K249" s="247"/>
      <c r="L249" s="243">
        <f t="shared" si="54"/>
        <v>0</v>
      </c>
      <c r="M249" s="245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67"/>
      <c r="AD249" s="171" t="str">
        <f>'Основні дані'!$B$1</f>
        <v>ХТ-224з</v>
      </c>
    </row>
    <row r="250" spans="1:30" s="132" customFormat="1" ht="30" hidden="1" x14ac:dyDescent="0.45">
      <c r="A250" s="347" t="s">
        <v>739</v>
      </c>
      <c r="B250" s="468"/>
      <c r="C250" s="335"/>
      <c r="D250" s="335"/>
      <c r="E250" s="335"/>
      <c r="F250" s="243">
        <f t="shared" si="53"/>
        <v>0</v>
      </c>
      <c r="G250" s="244">
        <f t="shared" si="52"/>
        <v>0</v>
      </c>
      <c r="H250" s="248">
        <f t="shared" si="46"/>
        <v>0</v>
      </c>
      <c r="I250" s="245"/>
      <c r="J250" s="246"/>
      <c r="K250" s="247"/>
      <c r="L250" s="243">
        <f t="shared" si="54"/>
        <v>0</v>
      </c>
      <c r="M250" s="245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67"/>
      <c r="AD250" s="171" t="str">
        <f>'Основні дані'!$B$1</f>
        <v>ХТ-224з</v>
      </c>
    </row>
    <row r="251" spans="1:30" s="132" customFormat="1" ht="30" hidden="1" x14ac:dyDescent="0.45">
      <c r="A251" s="347" t="s">
        <v>740</v>
      </c>
      <c r="B251" s="468"/>
      <c r="C251" s="335"/>
      <c r="D251" s="335"/>
      <c r="E251" s="335"/>
      <c r="F251" s="243">
        <f t="shared" si="53"/>
        <v>0</v>
      </c>
      <c r="G251" s="244">
        <f t="shared" si="52"/>
        <v>0</v>
      </c>
      <c r="H251" s="248">
        <f t="shared" si="46"/>
        <v>0</v>
      </c>
      <c r="I251" s="245"/>
      <c r="J251" s="246"/>
      <c r="K251" s="247"/>
      <c r="L251" s="243">
        <f t="shared" si="54"/>
        <v>0</v>
      </c>
      <c r="M251" s="245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67"/>
      <c r="AD251" s="171" t="str">
        <f>'Основні дані'!$B$1</f>
        <v>ХТ-224з</v>
      </c>
    </row>
    <row r="252" spans="1:30" s="132" customFormat="1" ht="30" hidden="1" x14ac:dyDescent="0.45">
      <c r="A252" s="347" t="s">
        <v>741</v>
      </c>
      <c r="B252" s="468"/>
      <c r="C252" s="335"/>
      <c r="D252" s="335"/>
      <c r="E252" s="335"/>
      <c r="F252" s="243">
        <f t="shared" si="53"/>
        <v>0</v>
      </c>
      <c r="G252" s="244">
        <f t="shared" si="52"/>
        <v>0</v>
      </c>
      <c r="H252" s="248">
        <f t="shared" si="46"/>
        <v>0</v>
      </c>
      <c r="I252" s="245"/>
      <c r="J252" s="246"/>
      <c r="K252" s="247"/>
      <c r="L252" s="243">
        <f t="shared" si="54"/>
        <v>0</v>
      </c>
      <c r="M252" s="245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67"/>
      <c r="AD252" s="171" t="str">
        <f>'Основні дані'!$B$1</f>
        <v>ХТ-224з</v>
      </c>
    </row>
    <row r="253" spans="1:30" s="132" customFormat="1" ht="49.2" hidden="1" x14ac:dyDescent="0.45">
      <c r="A253" s="383" t="s">
        <v>742</v>
      </c>
      <c r="B253" s="384" t="s">
        <v>721</v>
      </c>
      <c r="C253" s="385"/>
      <c r="D253" s="385"/>
      <c r="E253" s="385"/>
      <c r="F253" s="392" t="str">
        <f>IF(SUM(F254:F273)=F$106,F$106,"ОШИБКА")</f>
        <v>ОШИБКА</v>
      </c>
      <c r="G253" s="392" t="str">
        <f>IF(SUM(G254:G273)=G$106,G$106,"ОШИБКА")</f>
        <v>ОШИБКА</v>
      </c>
      <c r="H253" s="392" t="str">
        <f>IF(SUM(H254:H273)=H$106,H$106,"ОШИБКА")</f>
        <v>ОШИБКА</v>
      </c>
      <c r="I253" s="387">
        <f t="shared" ref="I253:AB253" si="55">SUM(I254:I273)</f>
        <v>0</v>
      </c>
      <c r="J253" s="387">
        <f t="shared" si="55"/>
        <v>0</v>
      </c>
      <c r="K253" s="387">
        <f t="shared" si="55"/>
        <v>0</v>
      </c>
      <c r="L253" s="387">
        <f t="shared" si="55"/>
        <v>0</v>
      </c>
      <c r="M253" s="387">
        <f t="shared" si="55"/>
        <v>0</v>
      </c>
      <c r="N253" s="387">
        <f t="shared" si="55"/>
        <v>0</v>
      </c>
      <c r="O253" s="387">
        <f t="shared" si="55"/>
        <v>0</v>
      </c>
      <c r="P253" s="387">
        <f t="shared" si="55"/>
        <v>0</v>
      </c>
      <c r="Q253" s="387">
        <f t="shared" si="55"/>
        <v>0</v>
      </c>
      <c r="R253" s="387">
        <f t="shared" si="55"/>
        <v>0</v>
      </c>
      <c r="S253" s="387">
        <f t="shared" si="55"/>
        <v>0</v>
      </c>
      <c r="T253" s="387">
        <f t="shared" si="55"/>
        <v>0</v>
      </c>
      <c r="U253" s="387">
        <f t="shared" si="55"/>
        <v>0</v>
      </c>
      <c r="V253" s="387">
        <f t="shared" si="55"/>
        <v>0</v>
      </c>
      <c r="W253" s="387">
        <f t="shared" si="55"/>
        <v>0</v>
      </c>
      <c r="X253" s="387">
        <f t="shared" si="55"/>
        <v>0</v>
      </c>
      <c r="Y253" s="387">
        <f t="shared" si="55"/>
        <v>0</v>
      </c>
      <c r="Z253" s="387">
        <f t="shared" si="55"/>
        <v>0</v>
      </c>
      <c r="AA253" s="387">
        <f t="shared" si="55"/>
        <v>0</v>
      </c>
      <c r="AB253" s="387">
        <f t="shared" si="55"/>
        <v>0</v>
      </c>
      <c r="AC253" s="480"/>
      <c r="AD253" s="171" t="str">
        <f>'Основні дані'!$B$1</f>
        <v>ХТ-224з</v>
      </c>
    </row>
    <row r="254" spans="1:30" s="132" customFormat="1" ht="30" hidden="1" x14ac:dyDescent="0.45">
      <c r="A254" s="347" t="s">
        <v>743</v>
      </c>
      <c r="B254" s="478"/>
      <c r="C254" s="382"/>
      <c r="D254" s="382"/>
      <c r="E254" s="382"/>
      <c r="F254" s="248">
        <f>N254+P254+R254+T254+V254+X254+Z254+AB254</f>
        <v>0</v>
      </c>
      <c r="G254" s="249">
        <f t="shared" ref="G254:G273" si="56">F254*30</f>
        <v>0</v>
      </c>
      <c r="H254" s="248">
        <f t="shared" si="46"/>
        <v>0</v>
      </c>
      <c r="I254" s="250"/>
      <c r="J254" s="251"/>
      <c r="K254" s="252"/>
      <c r="L254" s="248">
        <f>IF(H254=I254+J254+K254,G254-H254,"!ОШИБКА!")</f>
        <v>0</v>
      </c>
      <c r="M254" s="250"/>
      <c r="N254" s="251"/>
      <c r="O254" s="251"/>
      <c r="P254" s="251"/>
      <c r="Q254" s="251"/>
      <c r="R254" s="25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66"/>
      <c r="AD254" s="171" t="str">
        <f>'Основні дані'!$B$1</f>
        <v>ХТ-224з</v>
      </c>
    </row>
    <row r="255" spans="1:30" s="132" customFormat="1" ht="30" hidden="1" x14ac:dyDescent="0.45">
      <c r="A255" s="347" t="s">
        <v>744</v>
      </c>
      <c r="B255" s="468"/>
      <c r="C255" s="335"/>
      <c r="D255" s="335"/>
      <c r="E255" s="335"/>
      <c r="F255" s="243">
        <f>N255+P255+R255+T255+V255+X255+Z255+AB255</f>
        <v>0</v>
      </c>
      <c r="G255" s="244">
        <f t="shared" si="56"/>
        <v>0</v>
      </c>
      <c r="H255" s="248">
        <f t="shared" si="46"/>
        <v>0</v>
      </c>
      <c r="I255" s="245"/>
      <c r="J255" s="246"/>
      <c r="K255" s="247"/>
      <c r="L255" s="243">
        <f>IF(H255=I255+J255+K255,G255-H255,"!ОШИБКА!")</f>
        <v>0</v>
      </c>
      <c r="M255" s="245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67"/>
      <c r="AD255" s="171" t="str">
        <f>'Основні дані'!$B$1</f>
        <v>ХТ-224з</v>
      </c>
    </row>
    <row r="256" spans="1:30" s="132" customFormat="1" ht="30" hidden="1" x14ac:dyDescent="0.45">
      <c r="A256" s="347" t="s">
        <v>745</v>
      </c>
      <c r="B256" s="468"/>
      <c r="C256" s="335"/>
      <c r="D256" s="335"/>
      <c r="E256" s="335"/>
      <c r="F256" s="243">
        <f t="shared" ref="F256:F273" si="57">N256+P256+R256+T256+V256+X256+Z256+AB256</f>
        <v>0</v>
      </c>
      <c r="G256" s="244">
        <f t="shared" si="56"/>
        <v>0</v>
      </c>
      <c r="H256" s="248">
        <f t="shared" si="46"/>
        <v>0</v>
      </c>
      <c r="I256" s="245"/>
      <c r="J256" s="246"/>
      <c r="K256" s="247"/>
      <c r="L256" s="243">
        <f t="shared" ref="L256:L273" si="58">IF(H256=I256+J256+K256,G256-H256,"!ОШИБКА!")</f>
        <v>0</v>
      </c>
      <c r="M256" s="245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67"/>
      <c r="AD256" s="171" t="str">
        <f>'Основні дані'!$B$1</f>
        <v>ХТ-224з</v>
      </c>
    </row>
    <row r="257" spans="1:30" s="132" customFormat="1" ht="30" hidden="1" x14ac:dyDescent="0.45">
      <c r="A257" s="347" t="s">
        <v>746</v>
      </c>
      <c r="B257" s="468"/>
      <c r="C257" s="335"/>
      <c r="D257" s="335"/>
      <c r="E257" s="335"/>
      <c r="F257" s="243">
        <f t="shared" si="57"/>
        <v>0</v>
      </c>
      <c r="G257" s="244">
        <f t="shared" si="56"/>
        <v>0</v>
      </c>
      <c r="H257" s="248">
        <f t="shared" si="46"/>
        <v>0</v>
      </c>
      <c r="I257" s="245"/>
      <c r="J257" s="246"/>
      <c r="K257" s="247"/>
      <c r="L257" s="243">
        <f t="shared" si="58"/>
        <v>0</v>
      </c>
      <c r="M257" s="245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67"/>
      <c r="AD257" s="171" t="str">
        <f>'Основні дані'!$B$1</f>
        <v>ХТ-224з</v>
      </c>
    </row>
    <row r="258" spans="1:30" s="132" customFormat="1" ht="30" hidden="1" x14ac:dyDescent="0.45">
      <c r="A258" s="347" t="s">
        <v>747</v>
      </c>
      <c r="B258" s="468"/>
      <c r="C258" s="335"/>
      <c r="D258" s="335"/>
      <c r="E258" s="335"/>
      <c r="F258" s="243">
        <f t="shared" si="57"/>
        <v>0</v>
      </c>
      <c r="G258" s="244">
        <f t="shared" si="56"/>
        <v>0</v>
      </c>
      <c r="H258" s="248">
        <f t="shared" si="46"/>
        <v>0</v>
      </c>
      <c r="I258" s="245"/>
      <c r="J258" s="246"/>
      <c r="K258" s="247"/>
      <c r="L258" s="243">
        <f t="shared" si="58"/>
        <v>0</v>
      </c>
      <c r="M258" s="245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67"/>
      <c r="AD258" s="171" t="str">
        <f>'Основні дані'!$B$1</f>
        <v>ХТ-224з</v>
      </c>
    </row>
    <row r="259" spans="1:30" s="132" customFormat="1" ht="30" hidden="1" x14ac:dyDescent="0.45">
      <c r="A259" s="347" t="s">
        <v>748</v>
      </c>
      <c r="B259" s="468"/>
      <c r="C259" s="335"/>
      <c r="D259" s="335"/>
      <c r="E259" s="335"/>
      <c r="F259" s="243">
        <f t="shared" si="57"/>
        <v>0</v>
      </c>
      <c r="G259" s="244">
        <f t="shared" si="56"/>
        <v>0</v>
      </c>
      <c r="H259" s="248">
        <f t="shared" si="46"/>
        <v>0</v>
      </c>
      <c r="I259" s="245"/>
      <c r="J259" s="246"/>
      <c r="K259" s="247"/>
      <c r="L259" s="243">
        <f t="shared" si="58"/>
        <v>0</v>
      </c>
      <c r="M259" s="245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67"/>
      <c r="AD259" s="171" t="str">
        <f>'Основні дані'!$B$1</f>
        <v>ХТ-224з</v>
      </c>
    </row>
    <row r="260" spans="1:30" s="132" customFormat="1" ht="30" hidden="1" x14ac:dyDescent="0.45">
      <c r="A260" s="347" t="s">
        <v>749</v>
      </c>
      <c r="B260" s="468"/>
      <c r="C260" s="335"/>
      <c r="D260" s="335"/>
      <c r="E260" s="335"/>
      <c r="F260" s="243">
        <f t="shared" si="57"/>
        <v>0</v>
      </c>
      <c r="G260" s="244">
        <f t="shared" si="56"/>
        <v>0</v>
      </c>
      <c r="H260" s="248">
        <f t="shared" si="46"/>
        <v>0</v>
      </c>
      <c r="I260" s="245"/>
      <c r="J260" s="246"/>
      <c r="K260" s="247"/>
      <c r="L260" s="243">
        <f t="shared" si="58"/>
        <v>0</v>
      </c>
      <c r="M260" s="245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67"/>
      <c r="AD260" s="171" t="str">
        <f>'Основні дані'!$B$1</f>
        <v>ХТ-224з</v>
      </c>
    </row>
    <row r="261" spans="1:30" s="132" customFormat="1" ht="30" hidden="1" x14ac:dyDescent="0.45">
      <c r="A261" s="347" t="s">
        <v>750</v>
      </c>
      <c r="B261" s="468"/>
      <c r="C261" s="335"/>
      <c r="D261" s="335"/>
      <c r="E261" s="335"/>
      <c r="F261" s="243">
        <f t="shared" si="57"/>
        <v>0</v>
      </c>
      <c r="G261" s="244">
        <f t="shared" si="56"/>
        <v>0</v>
      </c>
      <c r="H261" s="248">
        <f t="shared" si="46"/>
        <v>0</v>
      </c>
      <c r="I261" s="245"/>
      <c r="J261" s="246"/>
      <c r="K261" s="247"/>
      <c r="L261" s="243">
        <f t="shared" si="58"/>
        <v>0</v>
      </c>
      <c r="M261" s="245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67"/>
      <c r="AD261" s="171" t="str">
        <f>'Основні дані'!$B$1</f>
        <v>ХТ-224з</v>
      </c>
    </row>
    <row r="262" spans="1:30" s="132" customFormat="1" ht="30" hidden="1" x14ac:dyDescent="0.45">
      <c r="A262" s="347" t="s">
        <v>751</v>
      </c>
      <c r="B262" s="468"/>
      <c r="C262" s="335"/>
      <c r="D262" s="335"/>
      <c r="E262" s="335"/>
      <c r="F262" s="243">
        <f t="shared" si="57"/>
        <v>0</v>
      </c>
      <c r="G262" s="244">
        <f t="shared" si="56"/>
        <v>0</v>
      </c>
      <c r="H262" s="248">
        <f t="shared" si="46"/>
        <v>0</v>
      </c>
      <c r="I262" s="245"/>
      <c r="J262" s="246"/>
      <c r="K262" s="247"/>
      <c r="L262" s="243">
        <f t="shared" si="58"/>
        <v>0</v>
      </c>
      <c r="M262" s="245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67"/>
      <c r="AD262" s="171" t="str">
        <f>'Основні дані'!$B$1</f>
        <v>ХТ-224з</v>
      </c>
    </row>
    <row r="263" spans="1:30" s="132" customFormat="1" ht="30" hidden="1" x14ac:dyDescent="0.45">
      <c r="A263" s="347" t="s">
        <v>752</v>
      </c>
      <c r="B263" s="468"/>
      <c r="C263" s="335"/>
      <c r="D263" s="335"/>
      <c r="E263" s="335"/>
      <c r="F263" s="243">
        <f t="shared" si="57"/>
        <v>0</v>
      </c>
      <c r="G263" s="244">
        <f t="shared" si="56"/>
        <v>0</v>
      </c>
      <c r="H263" s="248">
        <f t="shared" si="46"/>
        <v>0</v>
      </c>
      <c r="I263" s="245"/>
      <c r="J263" s="246"/>
      <c r="K263" s="247"/>
      <c r="L263" s="243">
        <f t="shared" si="58"/>
        <v>0</v>
      </c>
      <c r="M263" s="245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67"/>
      <c r="AD263" s="171" t="str">
        <f>'Основні дані'!$B$1</f>
        <v>ХТ-224з</v>
      </c>
    </row>
    <row r="264" spans="1:30" s="132" customFormat="1" ht="30" hidden="1" x14ac:dyDescent="0.45">
      <c r="A264" s="347" t="s">
        <v>753</v>
      </c>
      <c r="B264" s="468"/>
      <c r="C264" s="335"/>
      <c r="D264" s="335"/>
      <c r="E264" s="335"/>
      <c r="F264" s="243">
        <f t="shared" si="57"/>
        <v>0</v>
      </c>
      <c r="G264" s="244">
        <f t="shared" si="56"/>
        <v>0</v>
      </c>
      <c r="H264" s="248">
        <f t="shared" si="46"/>
        <v>0</v>
      </c>
      <c r="I264" s="245"/>
      <c r="J264" s="246"/>
      <c r="K264" s="247"/>
      <c r="L264" s="243">
        <f t="shared" si="58"/>
        <v>0</v>
      </c>
      <c r="M264" s="245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67"/>
      <c r="AD264" s="171" t="str">
        <f>'Основні дані'!$B$1</f>
        <v>ХТ-224з</v>
      </c>
    </row>
    <row r="265" spans="1:30" s="132" customFormat="1" ht="30" hidden="1" x14ac:dyDescent="0.45">
      <c r="A265" s="347" t="s">
        <v>754</v>
      </c>
      <c r="B265" s="468"/>
      <c r="C265" s="335"/>
      <c r="D265" s="335"/>
      <c r="E265" s="335"/>
      <c r="F265" s="243">
        <f t="shared" si="57"/>
        <v>0</v>
      </c>
      <c r="G265" s="244">
        <f t="shared" si="56"/>
        <v>0</v>
      </c>
      <c r="H265" s="248">
        <f t="shared" si="46"/>
        <v>0</v>
      </c>
      <c r="I265" s="245"/>
      <c r="J265" s="246"/>
      <c r="K265" s="247"/>
      <c r="L265" s="243">
        <f t="shared" si="58"/>
        <v>0</v>
      </c>
      <c r="M265" s="245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67"/>
      <c r="AD265" s="171" t="str">
        <f>'Основні дані'!$B$1</f>
        <v>ХТ-224з</v>
      </c>
    </row>
    <row r="266" spans="1:30" s="132" customFormat="1" ht="30" hidden="1" x14ac:dyDescent="0.45">
      <c r="A266" s="347" t="s">
        <v>755</v>
      </c>
      <c r="B266" s="468"/>
      <c r="C266" s="335"/>
      <c r="D266" s="335"/>
      <c r="E266" s="335"/>
      <c r="F266" s="243">
        <f t="shared" si="57"/>
        <v>0</v>
      </c>
      <c r="G266" s="244">
        <f t="shared" si="56"/>
        <v>0</v>
      </c>
      <c r="H266" s="248">
        <f t="shared" si="46"/>
        <v>0</v>
      </c>
      <c r="I266" s="245"/>
      <c r="J266" s="246"/>
      <c r="K266" s="247"/>
      <c r="L266" s="243">
        <f t="shared" si="58"/>
        <v>0</v>
      </c>
      <c r="M266" s="245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67"/>
      <c r="AD266" s="171" t="str">
        <f>'Основні дані'!$B$1</f>
        <v>ХТ-224з</v>
      </c>
    </row>
    <row r="267" spans="1:30" s="132" customFormat="1" ht="30" hidden="1" x14ac:dyDescent="0.45">
      <c r="A267" s="347" t="s">
        <v>756</v>
      </c>
      <c r="B267" s="468"/>
      <c r="C267" s="335"/>
      <c r="D267" s="335"/>
      <c r="E267" s="335"/>
      <c r="F267" s="243">
        <f t="shared" si="57"/>
        <v>0</v>
      </c>
      <c r="G267" s="244">
        <f t="shared" si="56"/>
        <v>0</v>
      </c>
      <c r="H267" s="248">
        <f t="shared" si="46"/>
        <v>0</v>
      </c>
      <c r="I267" s="245"/>
      <c r="J267" s="246"/>
      <c r="K267" s="247"/>
      <c r="L267" s="243">
        <f t="shared" si="58"/>
        <v>0</v>
      </c>
      <c r="M267" s="245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67"/>
      <c r="AD267" s="171" t="str">
        <f>'Основні дані'!$B$1</f>
        <v>ХТ-224з</v>
      </c>
    </row>
    <row r="268" spans="1:30" s="132" customFormat="1" ht="30" hidden="1" x14ac:dyDescent="0.45">
      <c r="A268" s="347" t="s">
        <v>757</v>
      </c>
      <c r="B268" s="468"/>
      <c r="C268" s="335"/>
      <c r="D268" s="335"/>
      <c r="E268" s="335"/>
      <c r="F268" s="243">
        <f t="shared" si="57"/>
        <v>0</v>
      </c>
      <c r="G268" s="244">
        <f t="shared" si="56"/>
        <v>0</v>
      </c>
      <c r="H268" s="248">
        <f t="shared" si="46"/>
        <v>0</v>
      </c>
      <c r="I268" s="245"/>
      <c r="J268" s="246"/>
      <c r="K268" s="247"/>
      <c r="L268" s="243">
        <f t="shared" si="58"/>
        <v>0</v>
      </c>
      <c r="M268" s="245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67"/>
      <c r="AD268" s="171" t="str">
        <f>'Основні дані'!$B$1</f>
        <v>ХТ-224з</v>
      </c>
    </row>
    <row r="269" spans="1:30" s="132" customFormat="1" ht="30" hidden="1" x14ac:dyDescent="0.45">
      <c r="A269" s="347" t="s">
        <v>758</v>
      </c>
      <c r="B269" s="468"/>
      <c r="C269" s="335"/>
      <c r="D269" s="335"/>
      <c r="E269" s="335"/>
      <c r="F269" s="243">
        <f t="shared" si="57"/>
        <v>0</v>
      </c>
      <c r="G269" s="244">
        <f t="shared" si="56"/>
        <v>0</v>
      </c>
      <c r="H269" s="248">
        <f t="shared" si="46"/>
        <v>0</v>
      </c>
      <c r="I269" s="245"/>
      <c r="J269" s="246"/>
      <c r="K269" s="247"/>
      <c r="L269" s="243">
        <f t="shared" si="58"/>
        <v>0</v>
      </c>
      <c r="M269" s="245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67"/>
      <c r="AD269" s="171" t="str">
        <f>'Основні дані'!$B$1</f>
        <v>ХТ-224з</v>
      </c>
    </row>
    <row r="270" spans="1:30" s="132" customFormat="1" ht="30" hidden="1" x14ac:dyDescent="0.45">
      <c r="A270" s="347" t="s">
        <v>759</v>
      </c>
      <c r="B270" s="468"/>
      <c r="C270" s="335"/>
      <c r="D270" s="335"/>
      <c r="E270" s="335"/>
      <c r="F270" s="243">
        <f t="shared" si="57"/>
        <v>0</v>
      </c>
      <c r="G270" s="244">
        <f t="shared" si="56"/>
        <v>0</v>
      </c>
      <c r="H270" s="248">
        <f t="shared" si="46"/>
        <v>0</v>
      </c>
      <c r="I270" s="245"/>
      <c r="J270" s="246"/>
      <c r="K270" s="247"/>
      <c r="L270" s="243">
        <f t="shared" si="58"/>
        <v>0</v>
      </c>
      <c r="M270" s="245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67"/>
      <c r="AD270" s="171" t="str">
        <f>'Основні дані'!$B$1</f>
        <v>ХТ-224з</v>
      </c>
    </row>
    <row r="271" spans="1:30" s="132" customFormat="1" ht="30" hidden="1" x14ac:dyDescent="0.45">
      <c r="A271" s="347" t="s">
        <v>760</v>
      </c>
      <c r="B271" s="468"/>
      <c r="C271" s="335"/>
      <c r="D271" s="335"/>
      <c r="E271" s="335"/>
      <c r="F271" s="243">
        <f t="shared" si="57"/>
        <v>0</v>
      </c>
      <c r="G271" s="244">
        <f t="shared" si="56"/>
        <v>0</v>
      </c>
      <c r="H271" s="248">
        <f t="shared" ref="H271:H334" si="59">3*M271 + 3*O271 + 2*Q271 + 2*S271 + 3*U271 + 3*W271 + 3*Y271 + 3*AA271 - MOD(3*M271 + 3*O271 + 2*Q271 + 2*S271 + 3*U271 + 3*W271 + 3*Y271 + 3*AA271, 2)</f>
        <v>0</v>
      </c>
      <c r="I271" s="245"/>
      <c r="J271" s="246"/>
      <c r="K271" s="247"/>
      <c r="L271" s="243">
        <f t="shared" si="58"/>
        <v>0</v>
      </c>
      <c r="M271" s="245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67"/>
      <c r="AD271" s="171" t="str">
        <f>'Основні дані'!$B$1</f>
        <v>ХТ-224з</v>
      </c>
    </row>
    <row r="272" spans="1:30" s="132" customFormat="1" ht="30" hidden="1" x14ac:dyDescent="0.45">
      <c r="A272" s="347" t="s">
        <v>761</v>
      </c>
      <c r="B272" s="468"/>
      <c r="C272" s="335"/>
      <c r="D272" s="335"/>
      <c r="E272" s="335"/>
      <c r="F272" s="243">
        <f t="shared" si="57"/>
        <v>0</v>
      </c>
      <c r="G272" s="244">
        <f t="shared" si="56"/>
        <v>0</v>
      </c>
      <c r="H272" s="248">
        <f t="shared" si="59"/>
        <v>0</v>
      </c>
      <c r="I272" s="245"/>
      <c r="J272" s="246"/>
      <c r="K272" s="247"/>
      <c r="L272" s="243">
        <f t="shared" si="58"/>
        <v>0</v>
      </c>
      <c r="M272" s="245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67"/>
      <c r="AD272" s="171" t="str">
        <f>'Основні дані'!$B$1</f>
        <v>ХТ-224з</v>
      </c>
    </row>
    <row r="273" spans="1:30" s="132" customFormat="1" ht="30" hidden="1" x14ac:dyDescent="0.45">
      <c r="A273" s="347" t="s">
        <v>762</v>
      </c>
      <c r="B273" s="468"/>
      <c r="C273" s="335"/>
      <c r="D273" s="335"/>
      <c r="E273" s="335"/>
      <c r="F273" s="243">
        <f t="shared" si="57"/>
        <v>0</v>
      </c>
      <c r="G273" s="244">
        <f t="shared" si="56"/>
        <v>0</v>
      </c>
      <c r="H273" s="248">
        <f t="shared" si="59"/>
        <v>0</v>
      </c>
      <c r="I273" s="245"/>
      <c r="J273" s="246"/>
      <c r="K273" s="247"/>
      <c r="L273" s="243">
        <f t="shared" si="58"/>
        <v>0</v>
      </c>
      <c r="M273" s="245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67"/>
      <c r="AD273" s="171" t="str">
        <f>'Основні дані'!$B$1</f>
        <v>ХТ-224з</v>
      </c>
    </row>
    <row r="274" spans="1:30" s="132" customFormat="1" ht="49.2" hidden="1" x14ac:dyDescent="0.45">
      <c r="A274" s="383" t="s">
        <v>763</v>
      </c>
      <c r="B274" s="384" t="s">
        <v>764</v>
      </c>
      <c r="C274" s="385"/>
      <c r="D274" s="385"/>
      <c r="E274" s="385"/>
      <c r="F274" s="392" t="str">
        <f>IF(SUM(F275:F294)=F$106,F$106,"ОШИБКА")</f>
        <v>ОШИБКА</v>
      </c>
      <c r="G274" s="392" t="str">
        <f>IF(SUM(G275:G294)=G$106,G$106,"ОШИБКА")</f>
        <v>ОШИБКА</v>
      </c>
      <c r="H274" s="392" t="str">
        <f>IF(SUM(H275:H294)=H$106,H$106,"ОШИБКА")</f>
        <v>ОШИБКА</v>
      </c>
      <c r="I274" s="387">
        <f t="shared" ref="I274:AB274" si="60">SUM(I275:I294)</f>
        <v>0</v>
      </c>
      <c r="J274" s="387">
        <f t="shared" si="60"/>
        <v>0</v>
      </c>
      <c r="K274" s="387">
        <f t="shared" si="60"/>
        <v>0</v>
      </c>
      <c r="L274" s="387">
        <f t="shared" si="60"/>
        <v>0</v>
      </c>
      <c r="M274" s="387">
        <f t="shared" si="60"/>
        <v>0</v>
      </c>
      <c r="N274" s="387">
        <f t="shared" si="60"/>
        <v>0</v>
      </c>
      <c r="O274" s="387">
        <f t="shared" si="60"/>
        <v>0</v>
      </c>
      <c r="P274" s="387">
        <f t="shared" si="60"/>
        <v>0</v>
      </c>
      <c r="Q274" s="387">
        <f t="shared" si="60"/>
        <v>0</v>
      </c>
      <c r="R274" s="387">
        <f t="shared" si="60"/>
        <v>0</v>
      </c>
      <c r="S274" s="387">
        <f t="shared" si="60"/>
        <v>0</v>
      </c>
      <c r="T274" s="387">
        <f t="shared" si="60"/>
        <v>0</v>
      </c>
      <c r="U274" s="387">
        <f t="shared" si="60"/>
        <v>0</v>
      </c>
      <c r="V274" s="387">
        <f t="shared" si="60"/>
        <v>0</v>
      </c>
      <c r="W274" s="387">
        <f t="shared" si="60"/>
        <v>0</v>
      </c>
      <c r="X274" s="387">
        <f t="shared" si="60"/>
        <v>0</v>
      </c>
      <c r="Y274" s="387">
        <f t="shared" si="60"/>
        <v>0</v>
      </c>
      <c r="Z274" s="387">
        <f t="shared" si="60"/>
        <v>0</v>
      </c>
      <c r="AA274" s="387">
        <f t="shared" si="60"/>
        <v>0</v>
      </c>
      <c r="AB274" s="387">
        <f t="shared" si="60"/>
        <v>0</v>
      </c>
      <c r="AC274" s="480"/>
      <c r="AD274" s="171" t="str">
        <f>'Основні дані'!$B$1</f>
        <v>ХТ-224з</v>
      </c>
    </row>
    <row r="275" spans="1:30" s="132" customFormat="1" ht="30" hidden="1" x14ac:dyDescent="0.45">
      <c r="A275" s="347" t="s">
        <v>765</v>
      </c>
      <c r="B275" s="478"/>
      <c r="C275" s="382"/>
      <c r="D275" s="382"/>
      <c r="E275" s="382"/>
      <c r="F275" s="248">
        <f>N275+P275+R275+T275+V275+X275+Z275+AB275</f>
        <v>0</v>
      </c>
      <c r="G275" s="249">
        <f t="shared" ref="G275:G294" si="61">F275*30</f>
        <v>0</v>
      </c>
      <c r="H275" s="248">
        <f t="shared" si="59"/>
        <v>0</v>
      </c>
      <c r="I275" s="250"/>
      <c r="J275" s="251"/>
      <c r="K275" s="252"/>
      <c r="L275" s="248">
        <f>IF(H275=I275+J275+K275,G275-H275,"!ОШИБКА!")</f>
        <v>0</v>
      </c>
      <c r="M275" s="250"/>
      <c r="N275" s="251"/>
      <c r="O275" s="251"/>
      <c r="P275" s="251"/>
      <c r="Q275" s="251"/>
      <c r="R275" s="25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66"/>
      <c r="AD275" s="171" t="str">
        <f>'Основні дані'!$B$1</f>
        <v>ХТ-224з</v>
      </c>
    </row>
    <row r="276" spans="1:30" s="132" customFormat="1" ht="30" hidden="1" x14ac:dyDescent="0.45">
      <c r="A276" s="347" t="s">
        <v>766</v>
      </c>
      <c r="B276" s="468"/>
      <c r="C276" s="335"/>
      <c r="D276" s="335"/>
      <c r="E276" s="335"/>
      <c r="F276" s="243">
        <f>N276+P276+R276+T276+V276+X276+Z276+AB276</f>
        <v>0</v>
      </c>
      <c r="G276" s="244">
        <f t="shared" si="61"/>
        <v>0</v>
      </c>
      <c r="H276" s="248">
        <f t="shared" si="59"/>
        <v>0</v>
      </c>
      <c r="I276" s="245"/>
      <c r="J276" s="246"/>
      <c r="K276" s="247"/>
      <c r="L276" s="243">
        <f>IF(H276=I276+J276+K276,G276-H276,"!ОШИБКА!")</f>
        <v>0</v>
      </c>
      <c r="M276" s="245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67"/>
      <c r="AD276" s="171" t="str">
        <f>'Основні дані'!$B$1</f>
        <v>ХТ-224з</v>
      </c>
    </row>
    <row r="277" spans="1:30" s="132" customFormat="1" ht="30" hidden="1" x14ac:dyDescent="0.45">
      <c r="A277" s="347" t="s">
        <v>767</v>
      </c>
      <c r="B277" s="468"/>
      <c r="C277" s="335"/>
      <c r="D277" s="335"/>
      <c r="E277" s="335"/>
      <c r="F277" s="243">
        <f t="shared" ref="F277:F294" si="62">N277+P277+R277+T277+V277+X277+Z277+AB277</f>
        <v>0</v>
      </c>
      <c r="G277" s="244">
        <f t="shared" si="61"/>
        <v>0</v>
      </c>
      <c r="H277" s="248">
        <f t="shared" si="59"/>
        <v>0</v>
      </c>
      <c r="I277" s="245"/>
      <c r="J277" s="246"/>
      <c r="K277" s="247"/>
      <c r="L277" s="243">
        <f t="shared" ref="L277:L294" si="63">IF(H277=I277+J277+K277,G277-H277,"!ОШИБКА!")</f>
        <v>0</v>
      </c>
      <c r="M277" s="245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67"/>
      <c r="AD277" s="171" t="str">
        <f>'Основні дані'!$B$1</f>
        <v>ХТ-224з</v>
      </c>
    </row>
    <row r="278" spans="1:30" s="132" customFormat="1" ht="30" hidden="1" x14ac:dyDescent="0.45">
      <c r="A278" s="347" t="s">
        <v>768</v>
      </c>
      <c r="B278" s="468"/>
      <c r="C278" s="335"/>
      <c r="D278" s="335"/>
      <c r="E278" s="335"/>
      <c r="F278" s="243">
        <f t="shared" si="62"/>
        <v>0</v>
      </c>
      <c r="G278" s="244">
        <f t="shared" si="61"/>
        <v>0</v>
      </c>
      <c r="H278" s="248">
        <f t="shared" si="59"/>
        <v>0</v>
      </c>
      <c r="I278" s="245"/>
      <c r="J278" s="246"/>
      <c r="K278" s="247"/>
      <c r="L278" s="243">
        <f t="shared" si="63"/>
        <v>0</v>
      </c>
      <c r="M278" s="245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67"/>
      <c r="AD278" s="171" t="str">
        <f>'Основні дані'!$B$1</f>
        <v>ХТ-224з</v>
      </c>
    </row>
    <row r="279" spans="1:30" s="132" customFormat="1" ht="30" hidden="1" x14ac:dyDescent="0.45">
      <c r="A279" s="347" t="s">
        <v>769</v>
      </c>
      <c r="B279" s="468"/>
      <c r="C279" s="335"/>
      <c r="D279" s="335"/>
      <c r="E279" s="335"/>
      <c r="F279" s="243">
        <f t="shared" si="62"/>
        <v>0</v>
      </c>
      <c r="G279" s="244">
        <f t="shared" si="61"/>
        <v>0</v>
      </c>
      <c r="H279" s="248">
        <f t="shared" si="59"/>
        <v>0</v>
      </c>
      <c r="I279" s="245"/>
      <c r="J279" s="246"/>
      <c r="K279" s="247"/>
      <c r="L279" s="243">
        <f t="shared" si="63"/>
        <v>0</v>
      </c>
      <c r="M279" s="245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67"/>
      <c r="AD279" s="171" t="str">
        <f>'Основні дані'!$B$1</f>
        <v>ХТ-224з</v>
      </c>
    </row>
    <row r="280" spans="1:30" s="132" customFormat="1" ht="30" hidden="1" x14ac:dyDescent="0.45">
      <c r="A280" s="347" t="s">
        <v>770</v>
      </c>
      <c r="B280" s="468"/>
      <c r="C280" s="335"/>
      <c r="D280" s="335"/>
      <c r="E280" s="335"/>
      <c r="F280" s="243">
        <f t="shared" si="62"/>
        <v>0</v>
      </c>
      <c r="G280" s="244">
        <f t="shared" si="61"/>
        <v>0</v>
      </c>
      <c r="H280" s="248">
        <f t="shared" si="59"/>
        <v>0</v>
      </c>
      <c r="I280" s="245"/>
      <c r="J280" s="246"/>
      <c r="K280" s="247"/>
      <c r="L280" s="243">
        <f t="shared" si="63"/>
        <v>0</v>
      </c>
      <c r="M280" s="245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67"/>
      <c r="AD280" s="171" t="str">
        <f>'Основні дані'!$B$1</f>
        <v>ХТ-224з</v>
      </c>
    </row>
    <row r="281" spans="1:30" s="132" customFormat="1" ht="30" hidden="1" x14ac:dyDescent="0.45">
      <c r="A281" s="347" t="s">
        <v>771</v>
      </c>
      <c r="B281" s="468"/>
      <c r="C281" s="335"/>
      <c r="D281" s="335"/>
      <c r="E281" s="335"/>
      <c r="F281" s="243">
        <f t="shared" si="62"/>
        <v>0</v>
      </c>
      <c r="G281" s="244">
        <f t="shared" si="61"/>
        <v>0</v>
      </c>
      <c r="H281" s="248">
        <f t="shared" si="59"/>
        <v>0</v>
      </c>
      <c r="I281" s="245"/>
      <c r="J281" s="246"/>
      <c r="K281" s="247"/>
      <c r="L281" s="243">
        <f t="shared" si="63"/>
        <v>0</v>
      </c>
      <c r="M281" s="245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67"/>
      <c r="AD281" s="171" t="str">
        <f>'Основні дані'!$B$1</f>
        <v>ХТ-224з</v>
      </c>
    </row>
    <row r="282" spans="1:30" s="132" customFormat="1" ht="30" hidden="1" x14ac:dyDescent="0.45">
      <c r="A282" s="347" t="s">
        <v>772</v>
      </c>
      <c r="B282" s="468"/>
      <c r="C282" s="335"/>
      <c r="D282" s="335"/>
      <c r="E282" s="335"/>
      <c r="F282" s="243">
        <f t="shared" si="62"/>
        <v>0</v>
      </c>
      <c r="G282" s="244">
        <f t="shared" si="61"/>
        <v>0</v>
      </c>
      <c r="H282" s="248">
        <f t="shared" si="59"/>
        <v>0</v>
      </c>
      <c r="I282" s="245"/>
      <c r="J282" s="246"/>
      <c r="K282" s="247"/>
      <c r="L282" s="243">
        <f t="shared" si="63"/>
        <v>0</v>
      </c>
      <c r="M282" s="245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67"/>
      <c r="AD282" s="171" t="str">
        <f>'Основні дані'!$B$1</f>
        <v>ХТ-224з</v>
      </c>
    </row>
    <row r="283" spans="1:30" s="132" customFormat="1" ht="30" hidden="1" x14ac:dyDescent="0.45">
      <c r="A283" s="347" t="s">
        <v>773</v>
      </c>
      <c r="B283" s="468"/>
      <c r="C283" s="335"/>
      <c r="D283" s="335"/>
      <c r="E283" s="335"/>
      <c r="F283" s="243">
        <f t="shared" si="62"/>
        <v>0</v>
      </c>
      <c r="G283" s="244">
        <f t="shared" si="61"/>
        <v>0</v>
      </c>
      <c r="H283" s="248">
        <f t="shared" si="59"/>
        <v>0</v>
      </c>
      <c r="I283" s="245"/>
      <c r="J283" s="246"/>
      <c r="K283" s="247"/>
      <c r="L283" s="243">
        <f t="shared" si="63"/>
        <v>0</v>
      </c>
      <c r="M283" s="245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67"/>
      <c r="AD283" s="171" t="str">
        <f>'Основні дані'!$B$1</f>
        <v>ХТ-224з</v>
      </c>
    </row>
    <row r="284" spans="1:30" s="132" customFormat="1" ht="30" hidden="1" x14ac:dyDescent="0.45">
      <c r="A284" s="347" t="s">
        <v>774</v>
      </c>
      <c r="B284" s="468"/>
      <c r="C284" s="335"/>
      <c r="D284" s="335"/>
      <c r="E284" s="335"/>
      <c r="F284" s="243">
        <f t="shared" si="62"/>
        <v>0</v>
      </c>
      <c r="G284" s="244">
        <f t="shared" si="61"/>
        <v>0</v>
      </c>
      <c r="H284" s="248">
        <f t="shared" si="59"/>
        <v>0</v>
      </c>
      <c r="I284" s="245"/>
      <c r="J284" s="246"/>
      <c r="K284" s="247"/>
      <c r="L284" s="243">
        <f t="shared" si="63"/>
        <v>0</v>
      </c>
      <c r="M284" s="245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67"/>
      <c r="AD284" s="171" t="str">
        <f>'Основні дані'!$B$1</f>
        <v>ХТ-224з</v>
      </c>
    </row>
    <row r="285" spans="1:30" s="132" customFormat="1" ht="30" hidden="1" x14ac:dyDescent="0.45">
      <c r="A285" s="347" t="s">
        <v>775</v>
      </c>
      <c r="B285" s="468"/>
      <c r="C285" s="335"/>
      <c r="D285" s="335"/>
      <c r="E285" s="335"/>
      <c r="F285" s="243">
        <f t="shared" si="62"/>
        <v>0</v>
      </c>
      <c r="G285" s="244">
        <f t="shared" si="61"/>
        <v>0</v>
      </c>
      <c r="H285" s="248">
        <f t="shared" si="59"/>
        <v>0</v>
      </c>
      <c r="I285" s="245"/>
      <c r="J285" s="246"/>
      <c r="K285" s="247"/>
      <c r="L285" s="243">
        <f t="shared" si="63"/>
        <v>0</v>
      </c>
      <c r="M285" s="245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67"/>
      <c r="AD285" s="171" t="str">
        <f>'Основні дані'!$B$1</f>
        <v>ХТ-224з</v>
      </c>
    </row>
    <row r="286" spans="1:30" s="132" customFormat="1" ht="30" hidden="1" x14ac:dyDescent="0.45">
      <c r="A286" s="347" t="s">
        <v>776</v>
      </c>
      <c r="B286" s="468"/>
      <c r="C286" s="335"/>
      <c r="D286" s="335"/>
      <c r="E286" s="335"/>
      <c r="F286" s="243">
        <f t="shared" si="62"/>
        <v>0</v>
      </c>
      <c r="G286" s="244">
        <f t="shared" si="61"/>
        <v>0</v>
      </c>
      <c r="H286" s="248">
        <f t="shared" si="59"/>
        <v>0</v>
      </c>
      <c r="I286" s="245"/>
      <c r="J286" s="246"/>
      <c r="K286" s="247"/>
      <c r="L286" s="243">
        <f t="shared" si="63"/>
        <v>0</v>
      </c>
      <c r="M286" s="245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67"/>
      <c r="AD286" s="171" t="str">
        <f>'Основні дані'!$B$1</f>
        <v>ХТ-224з</v>
      </c>
    </row>
    <row r="287" spans="1:30" s="132" customFormat="1" ht="30" hidden="1" x14ac:dyDescent="0.45">
      <c r="A287" s="347" t="s">
        <v>777</v>
      </c>
      <c r="B287" s="468"/>
      <c r="C287" s="335"/>
      <c r="D287" s="335"/>
      <c r="E287" s="335"/>
      <c r="F287" s="243">
        <f t="shared" si="62"/>
        <v>0</v>
      </c>
      <c r="G287" s="244">
        <f t="shared" si="61"/>
        <v>0</v>
      </c>
      <c r="H287" s="248">
        <f t="shared" si="59"/>
        <v>0</v>
      </c>
      <c r="I287" s="245"/>
      <c r="J287" s="246"/>
      <c r="K287" s="247"/>
      <c r="L287" s="243">
        <f t="shared" si="63"/>
        <v>0</v>
      </c>
      <c r="M287" s="245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67"/>
      <c r="AD287" s="171" t="str">
        <f>'Основні дані'!$B$1</f>
        <v>ХТ-224з</v>
      </c>
    </row>
    <row r="288" spans="1:30" s="132" customFormat="1" ht="30" hidden="1" x14ac:dyDescent="0.45">
      <c r="A288" s="347" t="s">
        <v>778</v>
      </c>
      <c r="B288" s="468"/>
      <c r="C288" s="335"/>
      <c r="D288" s="335"/>
      <c r="E288" s="335"/>
      <c r="F288" s="243">
        <f t="shared" si="62"/>
        <v>0</v>
      </c>
      <c r="G288" s="244">
        <f t="shared" si="61"/>
        <v>0</v>
      </c>
      <c r="H288" s="248">
        <f t="shared" si="59"/>
        <v>0</v>
      </c>
      <c r="I288" s="245"/>
      <c r="J288" s="246"/>
      <c r="K288" s="247"/>
      <c r="L288" s="243">
        <f t="shared" si="63"/>
        <v>0</v>
      </c>
      <c r="M288" s="245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67"/>
      <c r="AD288" s="171" t="str">
        <f>'Основні дані'!$B$1</f>
        <v>ХТ-224з</v>
      </c>
    </row>
    <row r="289" spans="1:30" s="132" customFormat="1" ht="30" hidden="1" x14ac:dyDescent="0.45">
      <c r="A289" s="347" t="s">
        <v>779</v>
      </c>
      <c r="B289" s="468"/>
      <c r="C289" s="335"/>
      <c r="D289" s="335"/>
      <c r="E289" s="335"/>
      <c r="F289" s="243">
        <f t="shared" si="62"/>
        <v>0</v>
      </c>
      <c r="G289" s="244">
        <f t="shared" si="61"/>
        <v>0</v>
      </c>
      <c r="H289" s="248">
        <f t="shared" si="59"/>
        <v>0</v>
      </c>
      <c r="I289" s="245"/>
      <c r="J289" s="246"/>
      <c r="K289" s="247"/>
      <c r="L289" s="243">
        <f t="shared" si="63"/>
        <v>0</v>
      </c>
      <c r="M289" s="245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67"/>
      <c r="AD289" s="171" t="str">
        <f>'Основні дані'!$B$1</f>
        <v>ХТ-224з</v>
      </c>
    </row>
    <row r="290" spans="1:30" s="132" customFormat="1" ht="30" hidden="1" x14ac:dyDescent="0.45">
      <c r="A290" s="347" t="s">
        <v>780</v>
      </c>
      <c r="B290" s="468"/>
      <c r="C290" s="335"/>
      <c r="D290" s="335"/>
      <c r="E290" s="335"/>
      <c r="F290" s="243">
        <f t="shared" si="62"/>
        <v>0</v>
      </c>
      <c r="G290" s="244">
        <f t="shared" si="61"/>
        <v>0</v>
      </c>
      <c r="H290" s="248">
        <f t="shared" si="59"/>
        <v>0</v>
      </c>
      <c r="I290" s="245"/>
      <c r="J290" s="246"/>
      <c r="K290" s="247"/>
      <c r="L290" s="243">
        <f t="shared" si="63"/>
        <v>0</v>
      </c>
      <c r="M290" s="245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67"/>
      <c r="AD290" s="171" t="str">
        <f>'Основні дані'!$B$1</f>
        <v>ХТ-224з</v>
      </c>
    </row>
    <row r="291" spans="1:30" s="132" customFormat="1" ht="30" hidden="1" x14ac:dyDescent="0.45">
      <c r="A291" s="347" t="s">
        <v>781</v>
      </c>
      <c r="B291" s="468"/>
      <c r="C291" s="335"/>
      <c r="D291" s="335"/>
      <c r="E291" s="335"/>
      <c r="F291" s="243">
        <f t="shared" si="62"/>
        <v>0</v>
      </c>
      <c r="G291" s="244">
        <f t="shared" si="61"/>
        <v>0</v>
      </c>
      <c r="H291" s="248">
        <f t="shared" si="59"/>
        <v>0</v>
      </c>
      <c r="I291" s="245"/>
      <c r="J291" s="246"/>
      <c r="K291" s="247"/>
      <c r="L291" s="243">
        <f t="shared" si="63"/>
        <v>0</v>
      </c>
      <c r="M291" s="245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67"/>
      <c r="AD291" s="171" t="str">
        <f>'Основні дані'!$B$1</f>
        <v>ХТ-224з</v>
      </c>
    </row>
    <row r="292" spans="1:30" s="132" customFormat="1" ht="30" hidden="1" x14ac:dyDescent="0.45">
      <c r="A292" s="347" t="s">
        <v>782</v>
      </c>
      <c r="B292" s="468"/>
      <c r="C292" s="335"/>
      <c r="D292" s="335"/>
      <c r="E292" s="335"/>
      <c r="F292" s="243">
        <f t="shared" si="62"/>
        <v>0</v>
      </c>
      <c r="G292" s="244">
        <f t="shared" si="61"/>
        <v>0</v>
      </c>
      <c r="H292" s="248">
        <f t="shared" si="59"/>
        <v>0</v>
      </c>
      <c r="I292" s="245"/>
      <c r="J292" s="246"/>
      <c r="K292" s="247"/>
      <c r="L292" s="243">
        <f t="shared" si="63"/>
        <v>0</v>
      </c>
      <c r="M292" s="245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67"/>
      <c r="AD292" s="171" t="str">
        <f>'Основні дані'!$B$1</f>
        <v>ХТ-224з</v>
      </c>
    </row>
    <row r="293" spans="1:30" s="132" customFormat="1" ht="30" hidden="1" x14ac:dyDescent="0.45">
      <c r="A293" s="347" t="s">
        <v>783</v>
      </c>
      <c r="B293" s="468"/>
      <c r="C293" s="335"/>
      <c r="D293" s="335"/>
      <c r="E293" s="335"/>
      <c r="F293" s="243">
        <f t="shared" si="62"/>
        <v>0</v>
      </c>
      <c r="G293" s="244">
        <f t="shared" si="61"/>
        <v>0</v>
      </c>
      <c r="H293" s="248">
        <f t="shared" si="59"/>
        <v>0</v>
      </c>
      <c r="I293" s="245"/>
      <c r="J293" s="246"/>
      <c r="K293" s="247"/>
      <c r="L293" s="243">
        <f t="shared" si="63"/>
        <v>0</v>
      </c>
      <c r="M293" s="245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67"/>
      <c r="AD293" s="171" t="str">
        <f>'Основні дані'!$B$1</f>
        <v>ХТ-224з</v>
      </c>
    </row>
    <row r="294" spans="1:30" s="132" customFormat="1" ht="30" hidden="1" x14ac:dyDescent="0.45">
      <c r="A294" s="347" t="s">
        <v>784</v>
      </c>
      <c r="B294" s="468"/>
      <c r="C294" s="335"/>
      <c r="D294" s="335"/>
      <c r="E294" s="335"/>
      <c r="F294" s="243">
        <f t="shared" si="62"/>
        <v>0</v>
      </c>
      <c r="G294" s="244">
        <f t="shared" si="61"/>
        <v>0</v>
      </c>
      <c r="H294" s="248">
        <f t="shared" si="59"/>
        <v>0</v>
      </c>
      <c r="I294" s="245"/>
      <c r="J294" s="246"/>
      <c r="K294" s="247"/>
      <c r="L294" s="243">
        <f t="shared" si="63"/>
        <v>0</v>
      </c>
      <c r="M294" s="245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67"/>
      <c r="AD294" s="171" t="str">
        <f>'Основні дані'!$B$1</f>
        <v>ХТ-224з</v>
      </c>
    </row>
    <row r="295" spans="1:30" s="132" customFormat="1" ht="49.2" hidden="1" x14ac:dyDescent="0.45">
      <c r="A295" s="383" t="s">
        <v>785</v>
      </c>
      <c r="B295" s="384" t="s">
        <v>786</v>
      </c>
      <c r="C295" s="385"/>
      <c r="D295" s="385"/>
      <c r="E295" s="385"/>
      <c r="F295" s="392" t="str">
        <f>IF(SUM(F296:F315)=F$106,F$106,"ОШИБКА")</f>
        <v>ОШИБКА</v>
      </c>
      <c r="G295" s="392" t="str">
        <f>IF(SUM(G296:G315)=G$106,G$106,"ОШИБКА")</f>
        <v>ОШИБКА</v>
      </c>
      <c r="H295" s="392" t="str">
        <f>IF(SUM(H296:H315)=H$106,H$106,"ОШИБКА")</f>
        <v>ОШИБКА</v>
      </c>
      <c r="I295" s="387">
        <f t="shared" ref="I295:AB295" si="64">SUM(I296:I315)</f>
        <v>0</v>
      </c>
      <c r="J295" s="387">
        <f t="shared" si="64"/>
        <v>0</v>
      </c>
      <c r="K295" s="387">
        <f t="shared" si="64"/>
        <v>0</v>
      </c>
      <c r="L295" s="387">
        <f t="shared" si="64"/>
        <v>0</v>
      </c>
      <c r="M295" s="387">
        <f t="shared" si="64"/>
        <v>0</v>
      </c>
      <c r="N295" s="387">
        <f t="shared" si="64"/>
        <v>0</v>
      </c>
      <c r="O295" s="387">
        <f t="shared" si="64"/>
        <v>0</v>
      </c>
      <c r="P295" s="387">
        <f t="shared" si="64"/>
        <v>0</v>
      </c>
      <c r="Q295" s="387">
        <f t="shared" si="64"/>
        <v>0</v>
      </c>
      <c r="R295" s="387">
        <f t="shared" si="64"/>
        <v>0</v>
      </c>
      <c r="S295" s="387">
        <f t="shared" si="64"/>
        <v>0</v>
      </c>
      <c r="T295" s="387">
        <f t="shared" si="64"/>
        <v>0</v>
      </c>
      <c r="U295" s="387">
        <f t="shared" si="64"/>
        <v>0</v>
      </c>
      <c r="V295" s="387">
        <f t="shared" si="64"/>
        <v>0</v>
      </c>
      <c r="W295" s="387">
        <f t="shared" si="64"/>
        <v>0</v>
      </c>
      <c r="X295" s="387">
        <f t="shared" si="64"/>
        <v>0</v>
      </c>
      <c r="Y295" s="387">
        <f t="shared" si="64"/>
        <v>0</v>
      </c>
      <c r="Z295" s="387">
        <f t="shared" si="64"/>
        <v>0</v>
      </c>
      <c r="AA295" s="387">
        <f t="shared" si="64"/>
        <v>0</v>
      </c>
      <c r="AB295" s="387">
        <f t="shared" si="64"/>
        <v>0</v>
      </c>
      <c r="AC295" s="480"/>
      <c r="AD295" s="171" t="str">
        <f>'Основні дані'!$B$1</f>
        <v>ХТ-224з</v>
      </c>
    </row>
    <row r="296" spans="1:30" s="132" customFormat="1" ht="30" hidden="1" x14ac:dyDescent="0.45">
      <c r="A296" s="347" t="s">
        <v>787</v>
      </c>
      <c r="B296" s="478"/>
      <c r="C296" s="382"/>
      <c r="D296" s="382"/>
      <c r="E296" s="382"/>
      <c r="F296" s="248">
        <f>N296+P296+R296+T296+V296+X296+Z296+AB296</f>
        <v>0</v>
      </c>
      <c r="G296" s="249">
        <f t="shared" ref="G296:G315" si="65">F296*30</f>
        <v>0</v>
      </c>
      <c r="H296" s="248">
        <f t="shared" si="59"/>
        <v>0</v>
      </c>
      <c r="I296" s="250"/>
      <c r="J296" s="251"/>
      <c r="K296" s="252"/>
      <c r="L296" s="248">
        <f>IF(H296=I296+J296+K296,G296-H296,"!ОШИБКА!")</f>
        <v>0</v>
      </c>
      <c r="M296" s="250"/>
      <c r="N296" s="251"/>
      <c r="O296" s="251"/>
      <c r="P296" s="251"/>
      <c r="Q296" s="251"/>
      <c r="R296" s="25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66"/>
      <c r="AD296" s="171" t="str">
        <f>'Основні дані'!$B$1</f>
        <v>ХТ-224з</v>
      </c>
    </row>
    <row r="297" spans="1:30" s="132" customFormat="1" ht="30" hidden="1" x14ac:dyDescent="0.45">
      <c r="A297" s="347" t="s">
        <v>788</v>
      </c>
      <c r="B297" s="468"/>
      <c r="C297" s="335"/>
      <c r="D297" s="335"/>
      <c r="E297" s="335"/>
      <c r="F297" s="243">
        <f>N297+P297+R297+T297+V297+X297+Z297+AB297</f>
        <v>0</v>
      </c>
      <c r="G297" s="244">
        <f t="shared" si="65"/>
        <v>0</v>
      </c>
      <c r="H297" s="248">
        <f t="shared" si="59"/>
        <v>0</v>
      </c>
      <c r="I297" s="245"/>
      <c r="J297" s="246"/>
      <c r="K297" s="247"/>
      <c r="L297" s="243">
        <f>IF(H297=I297+J297+K297,G297-H297,"!ОШИБКА!")</f>
        <v>0</v>
      </c>
      <c r="M297" s="245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67"/>
      <c r="AD297" s="171" t="str">
        <f>'Основні дані'!$B$1</f>
        <v>ХТ-224з</v>
      </c>
    </row>
    <row r="298" spans="1:30" s="132" customFormat="1" ht="30" hidden="1" x14ac:dyDescent="0.45">
      <c r="A298" s="347" t="s">
        <v>789</v>
      </c>
      <c r="B298" s="468"/>
      <c r="C298" s="335"/>
      <c r="D298" s="335"/>
      <c r="E298" s="335"/>
      <c r="F298" s="243">
        <f t="shared" ref="F298:F315" si="66">N298+P298+R298+T298+V298+X298+Z298+AB298</f>
        <v>0</v>
      </c>
      <c r="G298" s="244">
        <f t="shared" si="65"/>
        <v>0</v>
      </c>
      <c r="H298" s="248">
        <f t="shared" si="59"/>
        <v>0</v>
      </c>
      <c r="I298" s="245"/>
      <c r="J298" s="246"/>
      <c r="K298" s="247"/>
      <c r="L298" s="243">
        <f t="shared" ref="L298:L315" si="67">IF(H298=I298+J298+K298,G298-H298,"!ОШИБКА!")</f>
        <v>0</v>
      </c>
      <c r="M298" s="245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67"/>
      <c r="AD298" s="171" t="str">
        <f>'Основні дані'!$B$1</f>
        <v>ХТ-224з</v>
      </c>
    </row>
    <row r="299" spans="1:30" s="132" customFormat="1" ht="30" hidden="1" x14ac:dyDescent="0.45">
      <c r="A299" s="347" t="s">
        <v>790</v>
      </c>
      <c r="B299" s="468"/>
      <c r="C299" s="335"/>
      <c r="D299" s="335"/>
      <c r="E299" s="335"/>
      <c r="F299" s="243">
        <f t="shared" si="66"/>
        <v>0</v>
      </c>
      <c r="G299" s="244">
        <f t="shared" si="65"/>
        <v>0</v>
      </c>
      <c r="H299" s="248">
        <f t="shared" si="59"/>
        <v>0</v>
      </c>
      <c r="I299" s="245"/>
      <c r="J299" s="246"/>
      <c r="K299" s="247"/>
      <c r="L299" s="243">
        <f t="shared" si="67"/>
        <v>0</v>
      </c>
      <c r="M299" s="245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67"/>
      <c r="AD299" s="171" t="str">
        <f>'Основні дані'!$B$1</f>
        <v>ХТ-224з</v>
      </c>
    </row>
    <row r="300" spans="1:30" s="132" customFormat="1" ht="30" hidden="1" x14ac:dyDescent="0.45">
      <c r="A300" s="347" t="s">
        <v>791</v>
      </c>
      <c r="B300" s="468"/>
      <c r="C300" s="335"/>
      <c r="D300" s="335"/>
      <c r="E300" s="335"/>
      <c r="F300" s="243">
        <f t="shared" si="66"/>
        <v>0</v>
      </c>
      <c r="G300" s="244">
        <f t="shared" si="65"/>
        <v>0</v>
      </c>
      <c r="H300" s="248">
        <f t="shared" si="59"/>
        <v>0</v>
      </c>
      <c r="I300" s="245"/>
      <c r="J300" s="246"/>
      <c r="K300" s="247"/>
      <c r="L300" s="243">
        <f t="shared" si="67"/>
        <v>0</v>
      </c>
      <c r="M300" s="245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67"/>
      <c r="AD300" s="171" t="str">
        <f>'Основні дані'!$B$1</f>
        <v>ХТ-224з</v>
      </c>
    </row>
    <row r="301" spans="1:30" s="132" customFormat="1" ht="30" hidden="1" x14ac:dyDescent="0.45">
      <c r="A301" s="347" t="s">
        <v>792</v>
      </c>
      <c r="B301" s="468"/>
      <c r="C301" s="335"/>
      <c r="D301" s="335"/>
      <c r="E301" s="335"/>
      <c r="F301" s="243">
        <f t="shared" si="66"/>
        <v>0</v>
      </c>
      <c r="G301" s="244">
        <f t="shared" si="65"/>
        <v>0</v>
      </c>
      <c r="H301" s="248">
        <f t="shared" si="59"/>
        <v>0</v>
      </c>
      <c r="I301" s="245"/>
      <c r="J301" s="246"/>
      <c r="K301" s="247"/>
      <c r="L301" s="243">
        <f t="shared" si="67"/>
        <v>0</v>
      </c>
      <c r="M301" s="245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67"/>
      <c r="AD301" s="171" t="str">
        <f>'Основні дані'!$B$1</f>
        <v>ХТ-224з</v>
      </c>
    </row>
    <row r="302" spans="1:30" s="132" customFormat="1" ht="30" hidden="1" x14ac:dyDescent="0.45">
      <c r="A302" s="347" t="s">
        <v>793</v>
      </c>
      <c r="B302" s="468"/>
      <c r="C302" s="335"/>
      <c r="D302" s="335"/>
      <c r="E302" s="335"/>
      <c r="F302" s="243">
        <f t="shared" si="66"/>
        <v>0</v>
      </c>
      <c r="G302" s="244">
        <f t="shared" si="65"/>
        <v>0</v>
      </c>
      <c r="H302" s="248">
        <f t="shared" si="59"/>
        <v>0</v>
      </c>
      <c r="I302" s="245"/>
      <c r="J302" s="246"/>
      <c r="K302" s="247"/>
      <c r="L302" s="243">
        <f t="shared" si="67"/>
        <v>0</v>
      </c>
      <c r="M302" s="245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67"/>
      <c r="AD302" s="171" t="str">
        <f>'Основні дані'!$B$1</f>
        <v>ХТ-224з</v>
      </c>
    </row>
    <row r="303" spans="1:30" s="132" customFormat="1" ht="30" hidden="1" x14ac:dyDescent="0.45">
      <c r="A303" s="347" t="s">
        <v>794</v>
      </c>
      <c r="B303" s="468"/>
      <c r="C303" s="335"/>
      <c r="D303" s="335"/>
      <c r="E303" s="335"/>
      <c r="F303" s="243">
        <f t="shared" si="66"/>
        <v>0</v>
      </c>
      <c r="G303" s="244">
        <f t="shared" si="65"/>
        <v>0</v>
      </c>
      <c r="H303" s="248">
        <f t="shared" si="59"/>
        <v>0</v>
      </c>
      <c r="I303" s="245"/>
      <c r="J303" s="246"/>
      <c r="K303" s="247"/>
      <c r="L303" s="243">
        <f t="shared" si="67"/>
        <v>0</v>
      </c>
      <c r="M303" s="245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67"/>
      <c r="AD303" s="171" t="str">
        <f>'Основні дані'!$B$1</f>
        <v>ХТ-224з</v>
      </c>
    </row>
    <row r="304" spans="1:30" s="132" customFormat="1" ht="30" hidden="1" x14ac:dyDescent="0.45">
      <c r="A304" s="347" t="s">
        <v>795</v>
      </c>
      <c r="B304" s="468"/>
      <c r="C304" s="335"/>
      <c r="D304" s="335"/>
      <c r="E304" s="335"/>
      <c r="F304" s="243">
        <f t="shared" si="66"/>
        <v>0</v>
      </c>
      <c r="G304" s="244">
        <f t="shared" si="65"/>
        <v>0</v>
      </c>
      <c r="H304" s="248">
        <f t="shared" si="59"/>
        <v>0</v>
      </c>
      <c r="I304" s="245"/>
      <c r="J304" s="246"/>
      <c r="K304" s="247"/>
      <c r="L304" s="243">
        <f t="shared" si="67"/>
        <v>0</v>
      </c>
      <c r="M304" s="245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67"/>
      <c r="AD304" s="171" t="str">
        <f>'Основні дані'!$B$1</f>
        <v>ХТ-224з</v>
      </c>
    </row>
    <row r="305" spans="1:30" s="132" customFormat="1" ht="30" hidden="1" x14ac:dyDescent="0.45">
      <c r="A305" s="347" t="s">
        <v>796</v>
      </c>
      <c r="B305" s="468"/>
      <c r="C305" s="335"/>
      <c r="D305" s="335"/>
      <c r="E305" s="335"/>
      <c r="F305" s="243">
        <f t="shared" si="66"/>
        <v>0</v>
      </c>
      <c r="G305" s="244">
        <f t="shared" si="65"/>
        <v>0</v>
      </c>
      <c r="H305" s="248">
        <f t="shared" si="59"/>
        <v>0</v>
      </c>
      <c r="I305" s="245"/>
      <c r="J305" s="246"/>
      <c r="K305" s="247"/>
      <c r="L305" s="243">
        <f t="shared" si="67"/>
        <v>0</v>
      </c>
      <c r="M305" s="245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67"/>
      <c r="AD305" s="171" t="str">
        <f>'Основні дані'!$B$1</f>
        <v>ХТ-224з</v>
      </c>
    </row>
    <row r="306" spans="1:30" s="132" customFormat="1" ht="30" hidden="1" x14ac:dyDescent="0.45">
      <c r="A306" s="347" t="s">
        <v>797</v>
      </c>
      <c r="B306" s="468"/>
      <c r="C306" s="335"/>
      <c r="D306" s="335"/>
      <c r="E306" s="335"/>
      <c r="F306" s="243">
        <f t="shared" si="66"/>
        <v>0</v>
      </c>
      <c r="G306" s="244">
        <f t="shared" si="65"/>
        <v>0</v>
      </c>
      <c r="H306" s="248">
        <f t="shared" si="59"/>
        <v>0</v>
      </c>
      <c r="I306" s="245"/>
      <c r="J306" s="246"/>
      <c r="K306" s="247"/>
      <c r="L306" s="243">
        <f t="shared" si="67"/>
        <v>0</v>
      </c>
      <c r="M306" s="245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67"/>
      <c r="AD306" s="171" t="str">
        <f>'Основні дані'!$B$1</f>
        <v>ХТ-224з</v>
      </c>
    </row>
    <row r="307" spans="1:30" s="132" customFormat="1" ht="30" hidden="1" x14ac:dyDescent="0.45">
      <c r="A307" s="347" t="s">
        <v>798</v>
      </c>
      <c r="B307" s="468"/>
      <c r="C307" s="335"/>
      <c r="D307" s="335"/>
      <c r="E307" s="335"/>
      <c r="F307" s="243">
        <f t="shared" si="66"/>
        <v>0</v>
      </c>
      <c r="G307" s="244">
        <f t="shared" si="65"/>
        <v>0</v>
      </c>
      <c r="H307" s="248">
        <f t="shared" si="59"/>
        <v>0</v>
      </c>
      <c r="I307" s="245"/>
      <c r="J307" s="246"/>
      <c r="K307" s="247"/>
      <c r="L307" s="243">
        <f t="shared" si="67"/>
        <v>0</v>
      </c>
      <c r="M307" s="245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67"/>
      <c r="AD307" s="171" t="str">
        <f>'Основні дані'!$B$1</f>
        <v>ХТ-224з</v>
      </c>
    </row>
    <row r="308" spans="1:30" s="132" customFormat="1" ht="30" hidden="1" x14ac:dyDescent="0.45">
      <c r="A308" s="347" t="s">
        <v>799</v>
      </c>
      <c r="B308" s="468"/>
      <c r="C308" s="335"/>
      <c r="D308" s="335"/>
      <c r="E308" s="335"/>
      <c r="F308" s="243">
        <f t="shared" si="66"/>
        <v>0</v>
      </c>
      <c r="G308" s="244">
        <f t="shared" si="65"/>
        <v>0</v>
      </c>
      <c r="H308" s="248">
        <f t="shared" si="59"/>
        <v>0</v>
      </c>
      <c r="I308" s="245"/>
      <c r="J308" s="246"/>
      <c r="K308" s="247"/>
      <c r="L308" s="243">
        <f t="shared" si="67"/>
        <v>0</v>
      </c>
      <c r="M308" s="245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67"/>
      <c r="AD308" s="171" t="str">
        <f>'Основні дані'!$B$1</f>
        <v>ХТ-224з</v>
      </c>
    </row>
    <row r="309" spans="1:30" s="132" customFormat="1" ht="30" hidden="1" x14ac:dyDescent="0.45">
      <c r="A309" s="347" t="s">
        <v>800</v>
      </c>
      <c r="B309" s="468"/>
      <c r="C309" s="335"/>
      <c r="D309" s="335"/>
      <c r="E309" s="335"/>
      <c r="F309" s="243">
        <f t="shared" si="66"/>
        <v>0</v>
      </c>
      <c r="G309" s="244">
        <f t="shared" si="65"/>
        <v>0</v>
      </c>
      <c r="H309" s="248">
        <f t="shared" si="59"/>
        <v>0</v>
      </c>
      <c r="I309" s="245"/>
      <c r="J309" s="246"/>
      <c r="K309" s="247"/>
      <c r="L309" s="243">
        <f t="shared" si="67"/>
        <v>0</v>
      </c>
      <c r="M309" s="245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67"/>
      <c r="AD309" s="171" t="str">
        <f>'Основні дані'!$B$1</f>
        <v>ХТ-224з</v>
      </c>
    </row>
    <row r="310" spans="1:30" s="132" customFormat="1" ht="30" hidden="1" x14ac:dyDescent="0.45">
      <c r="A310" s="347" t="s">
        <v>801</v>
      </c>
      <c r="B310" s="468"/>
      <c r="C310" s="335"/>
      <c r="D310" s="335"/>
      <c r="E310" s="335"/>
      <c r="F310" s="243">
        <f t="shared" si="66"/>
        <v>0</v>
      </c>
      <c r="G310" s="244">
        <f t="shared" si="65"/>
        <v>0</v>
      </c>
      <c r="H310" s="248">
        <f t="shared" si="59"/>
        <v>0</v>
      </c>
      <c r="I310" s="245"/>
      <c r="J310" s="246"/>
      <c r="K310" s="247"/>
      <c r="L310" s="243">
        <f t="shared" si="67"/>
        <v>0</v>
      </c>
      <c r="M310" s="245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67"/>
      <c r="AD310" s="171" t="str">
        <f>'Основні дані'!$B$1</f>
        <v>ХТ-224з</v>
      </c>
    </row>
    <row r="311" spans="1:30" s="132" customFormat="1" ht="30" hidden="1" x14ac:dyDescent="0.45">
      <c r="A311" s="347" t="s">
        <v>802</v>
      </c>
      <c r="B311" s="468"/>
      <c r="C311" s="335"/>
      <c r="D311" s="335"/>
      <c r="E311" s="335"/>
      <c r="F311" s="243">
        <f t="shared" si="66"/>
        <v>0</v>
      </c>
      <c r="G311" s="244">
        <f t="shared" si="65"/>
        <v>0</v>
      </c>
      <c r="H311" s="248">
        <f t="shared" si="59"/>
        <v>0</v>
      </c>
      <c r="I311" s="245"/>
      <c r="J311" s="246"/>
      <c r="K311" s="247"/>
      <c r="L311" s="243">
        <f t="shared" si="67"/>
        <v>0</v>
      </c>
      <c r="M311" s="245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67"/>
      <c r="AD311" s="171" t="str">
        <f>'Основні дані'!$B$1</f>
        <v>ХТ-224з</v>
      </c>
    </row>
    <row r="312" spans="1:30" s="132" customFormat="1" ht="30" hidden="1" x14ac:dyDescent="0.45">
      <c r="A312" s="347" t="s">
        <v>803</v>
      </c>
      <c r="B312" s="468"/>
      <c r="C312" s="335"/>
      <c r="D312" s="335"/>
      <c r="E312" s="335"/>
      <c r="F312" s="243">
        <f t="shared" si="66"/>
        <v>0</v>
      </c>
      <c r="G312" s="244">
        <f t="shared" si="65"/>
        <v>0</v>
      </c>
      <c r="H312" s="248">
        <f t="shared" si="59"/>
        <v>0</v>
      </c>
      <c r="I312" s="245"/>
      <c r="J312" s="246"/>
      <c r="K312" s="247"/>
      <c r="L312" s="243">
        <f t="shared" si="67"/>
        <v>0</v>
      </c>
      <c r="M312" s="245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67"/>
      <c r="AD312" s="171" t="str">
        <f>'Основні дані'!$B$1</f>
        <v>ХТ-224з</v>
      </c>
    </row>
    <row r="313" spans="1:30" s="132" customFormat="1" ht="30" hidden="1" x14ac:dyDescent="0.45">
      <c r="A313" s="347" t="s">
        <v>804</v>
      </c>
      <c r="B313" s="468"/>
      <c r="C313" s="335"/>
      <c r="D313" s="335"/>
      <c r="E313" s="335"/>
      <c r="F313" s="243">
        <f t="shared" si="66"/>
        <v>0</v>
      </c>
      <c r="G313" s="244">
        <f t="shared" si="65"/>
        <v>0</v>
      </c>
      <c r="H313" s="248">
        <f t="shared" si="59"/>
        <v>0</v>
      </c>
      <c r="I313" s="245"/>
      <c r="J313" s="246"/>
      <c r="K313" s="247"/>
      <c r="L313" s="243">
        <f t="shared" si="67"/>
        <v>0</v>
      </c>
      <c r="M313" s="245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67"/>
      <c r="AD313" s="171" t="str">
        <f>'Основні дані'!$B$1</f>
        <v>ХТ-224з</v>
      </c>
    </row>
    <row r="314" spans="1:30" s="132" customFormat="1" ht="30" hidden="1" x14ac:dyDescent="0.45">
      <c r="A314" s="347" t="s">
        <v>805</v>
      </c>
      <c r="B314" s="468"/>
      <c r="C314" s="335"/>
      <c r="D314" s="335"/>
      <c r="E314" s="335"/>
      <c r="F314" s="243">
        <f t="shared" si="66"/>
        <v>0</v>
      </c>
      <c r="G314" s="244">
        <f t="shared" si="65"/>
        <v>0</v>
      </c>
      <c r="H314" s="248">
        <f t="shared" si="59"/>
        <v>0</v>
      </c>
      <c r="I314" s="245"/>
      <c r="J314" s="246"/>
      <c r="K314" s="247"/>
      <c r="L314" s="243">
        <f t="shared" si="67"/>
        <v>0</v>
      </c>
      <c r="M314" s="245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67"/>
      <c r="AD314" s="171" t="str">
        <f>'Основні дані'!$B$1</f>
        <v>ХТ-224з</v>
      </c>
    </row>
    <row r="315" spans="1:30" s="132" customFormat="1" ht="31.5" hidden="1" customHeight="1" x14ac:dyDescent="0.45">
      <c r="A315" s="347" t="s">
        <v>806</v>
      </c>
      <c r="B315" s="468"/>
      <c r="C315" s="335"/>
      <c r="D315" s="335"/>
      <c r="E315" s="335"/>
      <c r="F315" s="243">
        <f t="shared" si="66"/>
        <v>0</v>
      </c>
      <c r="G315" s="244">
        <f t="shared" si="65"/>
        <v>0</v>
      </c>
      <c r="H315" s="248">
        <f t="shared" si="59"/>
        <v>0</v>
      </c>
      <c r="I315" s="245"/>
      <c r="J315" s="246"/>
      <c r="K315" s="247"/>
      <c r="L315" s="243">
        <f t="shared" si="67"/>
        <v>0</v>
      </c>
      <c r="M315" s="245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67"/>
      <c r="AD315" s="171" t="str">
        <f>'Основні дані'!$B$1</f>
        <v>ХТ-224з</v>
      </c>
    </row>
    <row r="316" spans="1:30" s="132" customFormat="1" ht="49.2" hidden="1" x14ac:dyDescent="0.45">
      <c r="A316" s="383" t="s">
        <v>807</v>
      </c>
      <c r="B316" s="384" t="s">
        <v>808</v>
      </c>
      <c r="C316" s="385"/>
      <c r="D316" s="385"/>
      <c r="E316" s="385"/>
      <c r="F316" s="392" t="str">
        <f>IF(SUM(F317:F336)=F$106,F$106,"ОШИБКА")</f>
        <v>ОШИБКА</v>
      </c>
      <c r="G316" s="392" t="str">
        <f>IF(SUM(G317:G336)=G$106,G$106,"ОШИБКА")</f>
        <v>ОШИБКА</v>
      </c>
      <c r="H316" s="392" t="str">
        <f>IF(SUM(H317:H336)=H$106,H$106,"ОШИБКА")</f>
        <v>ОШИБКА</v>
      </c>
      <c r="I316" s="387">
        <f t="shared" ref="I316:AB316" si="68">SUM(I317:I336)</f>
        <v>0</v>
      </c>
      <c r="J316" s="387">
        <f t="shared" si="68"/>
        <v>0</v>
      </c>
      <c r="K316" s="387">
        <f t="shared" si="68"/>
        <v>0</v>
      </c>
      <c r="L316" s="387">
        <f t="shared" si="68"/>
        <v>0</v>
      </c>
      <c r="M316" s="387">
        <f t="shared" si="68"/>
        <v>0</v>
      </c>
      <c r="N316" s="387">
        <f t="shared" si="68"/>
        <v>0</v>
      </c>
      <c r="O316" s="387">
        <f t="shared" si="68"/>
        <v>0</v>
      </c>
      <c r="P316" s="387">
        <f t="shared" si="68"/>
        <v>0</v>
      </c>
      <c r="Q316" s="387">
        <f t="shared" si="68"/>
        <v>0</v>
      </c>
      <c r="R316" s="387">
        <f t="shared" si="68"/>
        <v>0</v>
      </c>
      <c r="S316" s="387">
        <f t="shared" si="68"/>
        <v>0</v>
      </c>
      <c r="T316" s="387">
        <f t="shared" si="68"/>
        <v>0</v>
      </c>
      <c r="U316" s="387">
        <f t="shared" si="68"/>
        <v>0</v>
      </c>
      <c r="V316" s="387">
        <f t="shared" si="68"/>
        <v>0</v>
      </c>
      <c r="W316" s="387">
        <f t="shared" si="68"/>
        <v>0</v>
      </c>
      <c r="X316" s="387">
        <f t="shared" si="68"/>
        <v>0</v>
      </c>
      <c r="Y316" s="387">
        <f t="shared" si="68"/>
        <v>0</v>
      </c>
      <c r="Z316" s="387">
        <f t="shared" si="68"/>
        <v>0</v>
      </c>
      <c r="AA316" s="387">
        <f t="shared" si="68"/>
        <v>0</v>
      </c>
      <c r="AB316" s="387">
        <f t="shared" si="68"/>
        <v>0</v>
      </c>
      <c r="AC316" s="480"/>
      <c r="AD316" s="171" t="str">
        <f>'Основні дані'!$B$1</f>
        <v>ХТ-224з</v>
      </c>
    </row>
    <row r="317" spans="1:30" s="132" customFormat="1" ht="30" hidden="1" x14ac:dyDescent="0.45">
      <c r="A317" s="347" t="s">
        <v>809</v>
      </c>
      <c r="B317" s="478"/>
      <c r="C317" s="382"/>
      <c r="D317" s="382"/>
      <c r="E317" s="382"/>
      <c r="F317" s="248">
        <f>N317+P317+R317+T317+V317+X317+Z317+AB317</f>
        <v>0</v>
      </c>
      <c r="G317" s="249">
        <f t="shared" ref="G317:G336" si="69">F317*30</f>
        <v>0</v>
      </c>
      <c r="H317" s="248">
        <f t="shared" si="59"/>
        <v>0</v>
      </c>
      <c r="I317" s="250"/>
      <c r="J317" s="251"/>
      <c r="K317" s="252"/>
      <c r="L317" s="248">
        <f>IF(H317=I317+J317+K317,G317-H317,"!ОШИБКА!")</f>
        <v>0</v>
      </c>
      <c r="M317" s="250"/>
      <c r="N317" s="251"/>
      <c r="O317" s="251"/>
      <c r="P317" s="251"/>
      <c r="Q317" s="251"/>
      <c r="R317" s="25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66"/>
      <c r="AD317" s="171" t="str">
        <f>'Основні дані'!$B$1</f>
        <v>ХТ-224з</v>
      </c>
    </row>
    <row r="318" spans="1:30" s="132" customFormat="1" ht="30" hidden="1" x14ac:dyDescent="0.45">
      <c r="A318" s="347" t="s">
        <v>810</v>
      </c>
      <c r="B318" s="468"/>
      <c r="C318" s="335"/>
      <c r="D318" s="335"/>
      <c r="E318" s="335"/>
      <c r="F318" s="243">
        <f>N318+P318+R318+T318+V318+X318+Z318+AB318</f>
        <v>0</v>
      </c>
      <c r="G318" s="244">
        <f t="shared" si="69"/>
        <v>0</v>
      </c>
      <c r="H318" s="248">
        <f t="shared" si="59"/>
        <v>0</v>
      </c>
      <c r="I318" s="245"/>
      <c r="J318" s="246"/>
      <c r="K318" s="247"/>
      <c r="L318" s="243">
        <f>IF(H318=I318+J318+K318,G318-H318,"!ОШИБКА!")</f>
        <v>0</v>
      </c>
      <c r="M318" s="245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67"/>
      <c r="AD318" s="171" t="str">
        <f>'Основні дані'!$B$1</f>
        <v>ХТ-224з</v>
      </c>
    </row>
    <row r="319" spans="1:30" s="132" customFormat="1" ht="30" hidden="1" x14ac:dyDescent="0.45">
      <c r="A319" s="347" t="s">
        <v>811</v>
      </c>
      <c r="B319" s="468"/>
      <c r="C319" s="335"/>
      <c r="D319" s="335"/>
      <c r="E319" s="335"/>
      <c r="F319" s="243">
        <f t="shared" ref="F319:F336" si="70">N319+P319+R319+T319+V319+X319+Z319+AB319</f>
        <v>0</v>
      </c>
      <c r="G319" s="244">
        <f t="shared" si="69"/>
        <v>0</v>
      </c>
      <c r="H319" s="248">
        <f t="shared" si="59"/>
        <v>0</v>
      </c>
      <c r="I319" s="245"/>
      <c r="J319" s="246"/>
      <c r="K319" s="247"/>
      <c r="L319" s="243">
        <f t="shared" ref="L319:L336" si="71">IF(H319=I319+J319+K319,G319-H319,"!ОШИБКА!")</f>
        <v>0</v>
      </c>
      <c r="M319" s="245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67"/>
      <c r="AD319" s="171" t="str">
        <f>'Основні дані'!$B$1</f>
        <v>ХТ-224з</v>
      </c>
    </row>
    <row r="320" spans="1:30" s="132" customFormat="1" ht="30" hidden="1" x14ac:dyDescent="0.45">
      <c r="A320" s="347" t="s">
        <v>812</v>
      </c>
      <c r="B320" s="468"/>
      <c r="C320" s="335"/>
      <c r="D320" s="335"/>
      <c r="E320" s="335"/>
      <c r="F320" s="243">
        <f t="shared" si="70"/>
        <v>0</v>
      </c>
      <c r="G320" s="244">
        <f t="shared" si="69"/>
        <v>0</v>
      </c>
      <c r="H320" s="248">
        <f t="shared" si="59"/>
        <v>0</v>
      </c>
      <c r="I320" s="245"/>
      <c r="J320" s="246"/>
      <c r="K320" s="247"/>
      <c r="L320" s="243">
        <f t="shared" si="71"/>
        <v>0</v>
      </c>
      <c r="M320" s="245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67"/>
      <c r="AD320" s="171" t="str">
        <f>'Основні дані'!$B$1</f>
        <v>ХТ-224з</v>
      </c>
    </row>
    <row r="321" spans="1:30" s="132" customFormat="1" ht="30" hidden="1" x14ac:dyDescent="0.45">
      <c r="A321" s="347" t="s">
        <v>813</v>
      </c>
      <c r="B321" s="468"/>
      <c r="C321" s="335"/>
      <c r="D321" s="335"/>
      <c r="E321" s="335"/>
      <c r="F321" s="243">
        <f t="shared" si="70"/>
        <v>0</v>
      </c>
      <c r="G321" s="244">
        <f t="shared" si="69"/>
        <v>0</v>
      </c>
      <c r="H321" s="248">
        <f t="shared" si="59"/>
        <v>0</v>
      </c>
      <c r="I321" s="245"/>
      <c r="J321" s="246"/>
      <c r="K321" s="247"/>
      <c r="L321" s="243">
        <f t="shared" si="71"/>
        <v>0</v>
      </c>
      <c r="M321" s="245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67"/>
      <c r="AD321" s="171" t="str">
        <f>'Основні дані'!$B$1</f>
        <v>ХТ-224з</v>
      </c>
    </row>
    <row r="322" spans="1:30" s="132" customFormat="1" ht="30" hidden="1" x14ac:dyDescent="0.45">
      <c r="A322" s="347" t="s">
        <v>814</v>
      </c>
      <c r="B322" s="468"/>
      <c r="C322" s="335"/>
      <c r="D322" s="335"/>
      <c r="E322" s="335"/>
      <c r="F322" s="243">
        <f t="shared" si="70"/>
        <v>0</v>
      </c>
      <c r="G322" s="244">
        <f t="shared" si="69"/>
        <v>0</v>
      </c>
      <c r="H322" s="248">
        <f t="shared" si="59"/>
        <v>0</v>
      </c>
      <c r="I322" s="245"/>
      <c r="J322" s="246"/>
      <c r="K322" s="247"/>
      <c r="L322" s="243">
        <f t="shared" si="71"/>
        <v>0</v>
      </c>
      <c r="M322" s="245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67"/>
      <c r="AD322" s="171" t="str">
        <f>'Основні дані'!$B$1</f>
        <v>ХТ-224з</v>
      </c>
    </row>
    <row r="323" spans="1:30" s="132" customFormat="1" ht="30" hidden="1" x14ac:dyDescent="0.45">
      <c r="A323" s="347" t="s">
        <v>815</v>
      </c>
      <c r="B323" s="468"/>
      <c r="C323" s="335"/>
      <c r="D323" s="335"/>
      <c r="E323" s="335"/>
      <c r="F323" s="243">
        <f t="shared" si="70"/>
        <v>0</v>
      </c>
      <c r="G323" s="244">
        <f t="shared" si="69"/>
        <v>0</v>
      </c>
      <c r="H323" s="248">
        <f t="shared" si="59"/>
        <v>0</v>
      </c>
      <c r="I323" s="245"/>
      <c r="J323" s="246"/>
      <c r="K323" s="247"/>
      <c r="L323" s="243">
        <f t="shared" si="71"/>
        <v>0</v>
      </c>
      <c r="M323" s="245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67"/>
      <c r="AD323" s="171" t="str">
        <f>'Основні дані'!$B$1</f>
        <v>ХТ-224з</v>
      </c>
    </row>
    <row r="324" spans="1:30" s="132" customFormat="1" ht="30" hidden="1" x14ac:dyDescent="0.45">
      <c r="A324" s="347" t="s">
        <v>816</v>
      </c>
      <c r="B324" s="468"/>
      <c r="C324" s="335"/>
      <c r="D324" s="335"/>
      <c r="E324" s="335"/>
      <c r="F324" s="243">
        <f t="shared" si="70"/>
        <v>0</v>
      </c>
      <c r="G324" s="244">
        <f t="shared" si="69"/>
        <v>0</v>
      </c>
      <c r="H324" s="248">
        <f t="shared" si="59"/>
        <v>0</v>
      </c>
      <c r="I324" s="245"/>
      <c r="J324" s="246"/>
      <c r="K324" s="247"/>
      <c r="L324" s="243">
        <f t="shared" si="71"/>
        <v>0</v>
      </c>
      <c r="M324" s="245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67"/>
      <c r="AD324" s="171" t="str">
        <f>'Основні дані'!$B$1</f>
        <v>ХТ-224з</v>
      </c>
    </row>
    <row r="325" spans="1:30" s="132" customFormat="1" ht="30" hidden="1" x14ac:dyDescent="0.45">
      <c r="A325" s="347" t="s">
        <v>817</v>
      </c>
      <c r="B325" s="468"/>
      <c r="C325" s="335"/>
      <c r="D325" s="335"/>
      <c r="E325" s="335"/>
      <c r="F325" s="243">
        <f t="shared" si="70"/>
        <v>0</v>
      </c>
      <c r="G325" s="244">
        <f t="shared" si="69"/>
        <v>0</v>
      </c>
      <c r="H325" s="248">
        <f t="shared" si="59"/>
        <v>0</v>
      </c>
      <c r="I325" s="245"/>
      <c r="J325" s="246"/>
      <c r="K325" s="247"/>
      <c r="L325" s="243">
        <f t="shared" si="71"/>
        <v>0</v>
      </c>
      <c r="M325" s="245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67"/>
      <c r="AD325" s="171" t="str">
        <f>'Основні дані'!$B$1</f>
        <v>ХТ-224з</v>
      </c>
    </row>
    <row r="326" spans="1:30" s="132" customFormat="1" ht="30" hidden="1" x14ac:dyDescent="0.45">
      <c r="A326" s="347" t="s">
        <v>818</v>
      </c>
      <c r="B326" s="468"/>
      <c r="C326" s="335"/>
      <c r="D326" s="335"/>
      <c r="E326" s="335"/>
      <c r="F326" s="243">
        <f t="shared" si="70"/>
        <v>0</v>
      </c>
      <c r="G326" s="244">
        <f t="shared" si="69"/>
        <v>0</v>
      </c>
      <c r="H326" s="248">
        <f t="shared" si="59"/>
        <v>0</v>
      </c>
      <c r="I326" s="245"/>
      <c r="J326" s="246"/>
      <c r="K326" s="247"/>
      <c r="L326" s="243">
        <f t="shared" si="71"/>
        <v>0</v>
      </c>
      <c r="M326" s="245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67"/>
      <c r="AD326" s="171" t="str">
        <f>'Основні дані'!$B$1</f>
        <v>ХТ-224з</v>
      </c>
    </row>
    <row r="327" spans="1:30" s="132" customFormat="1" ht="30" hidden="1" x14ac:dyDescent="0.45">
      <c r="A327" s="347" t="s">
        <v>819</v>
      </c>
      <c r="B327" s="468"/>
      <c r="C327" s="335"/>
      <c r="D327" s="335"/>
      <c r="E327" s="335"/>
      <c r="F327" s="243">
        <f t="shared" si="70"/>
        <v>0</v>
      </c>
      <c r="G327" s="244">
        <f t="shared" si="69"/>
        <v>0</v>
      </c>
      <c r="H327" s="248">
        <f t="shared" si="59"/>
        <v>0</v>
      </c>
      <c r="I327" s="245"/>
      <c r="J327" s="246"/>
      <c r="K327" s="247"/>
      <c r="L327" s="243">
        <f t="shared" si="71"/>
        <v>0</v>
      </c>
      <c r="M327" s="245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67"/>
      <c r="AD327" s="171" t="str">
        <f>'Основні дані'!$B$1</f>
        <v>ХТ-224з</v>
      </c>
    </row>
    <row r="328" spans="1:30" s="132" customFormat="1" ht="30" hidden="1" x14ac:dyDescent="0.45">
      <c r="A328" s="347" t="s">
        <v>820</v>
      </c>
      <c r="B328" s="468"/>
      <c r="C328" s="335"/>
      <c r="D328" s="335"/>
      <c r="E328" s="335"/>
      <c r="F328" s="243">
        <f t="shared" si="70"/>
        <v>0</v>
      </c>
      <c r="G328" s="244">
        <f t="shared" si="69"/>
        <v>0</v>
      </c>
      <c r="H328" s="248">
        <f t="shared" si="59"/>
        <v>0</v>
      </c>
      <c r="I328" s="245"/>
      <c r="J328" s="246"/>
      <c r="K328" s="247"/>
      <c r="L328" s="243">
        <f t="shared" si="71"/>
        <v>0</v>
      </c>
      <c r="M328" s="245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67"/>
      <c r="AD328" s="171" t="str">
        <f>'Основні дані'!$B$1</f>
        <v>ХТ-224з</v>
      </c>
    </row>
    <row r="329" spans="1:30" s="132" customFormat="1" ht="30" hidden="1" x14ac:dyDescent="0.45">
      <c r="A329" s="347" t="s">
        <v>821</v>
      </c>
      <c r="B329" s="468"/>
      <c r="C329" s="335"/>
      <c r="D329" s="335"/>
      <c r="E329" s="335"/>
      <c r="F329" s="243">
        <f t="shared" si="70"/>
        <v>0</v>
      </c>
      <c r="G329" s="244">
        <f t="shared" si="69"/>
        <v>0</v>
      </c>
      <c r="H329" s="248">
        <f t="shared" si="59"/>
        <v>0</v>
      </c>
      <c r="I329" s="245"/>
      <c r="J329" s="246"/>
      <c r="K329" s="247"/>
      <c r="L329" s="243">
        <f t="shared" si="71"/>
        <v>0</v>
      </c>
      <c r="M329" s="245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67"/>
      <c r="AD329" s="171" t="str">
        <f>'Основні дані'!$B$1</f>
        <v>ХТ-224з</v>
      </c>
    </row>
    <row r="330" spans="1:30" s="132" customFormat="1" ht="30" hidden="1" x14ac:dyDescent="0.45">
      <c r="A330" s="347" t="s">
        <v>822</v>
      </c>
      <c r="B330" s="468"/>
      <c r="C330" s="335"/>
      <c r="D330" s="335"/>
      <c r="E330" s="335"/>
      <c r="F330" s="243">
        <f t="shared" si="70"/>
        <v>0</v>
      </c>
      <c r="G330" s="244">
        <f t="shared" si="69"/>
        <v>0</v>
      </c>
      <c r="H330" s="248">
        <f t="shared" si="59"/>
        <v>0</v>
      </c>
      <c r="I330" s="245"/>
      <c r="J330" s="246"/>
      <c r="K330" s="247"/>
      <c r="L330" s="243">
        <f t="shared" si="71"/>
        <v>0</v>
      </c>
      <c r="M330" s="245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67"/>
      <c r="AD330" s="171" t="str">
        <f>'Основні дані'!$B$1</f>
        <v>ХТ-224з</v>
      </c>
    </row>
    <row r="331" spans="1:30" s="132" customFormat="1" ht="30" hidden="1" x14ac:dyDescent="0.45">
      <c r="A331" s="347" t="s">
        <v>823</v>
      </c>
      <c r="B331" s="468"/>
      <c r="C331" s="335"/>
      <c r="D331" s="335"/>
      <c r="E331" s="335"/>
      <c r="F331" s="243">
        <f t="shared" si="70"/>
        <v>0</v>
      </c>
      <c r="G331" s="244">
        <f t="shared" si="69"/>
        <v>0</v>
      </c>
      <c r="H331" s="248">
        <f t="shared" si="59"/>
        <v>0</v>
      </c>
      <c r="I331" s="245"/>
      <c r="J331" s="246"/>
      <c r="K331" s="247"/>
      <c r="L331" s="243">
        <f t="shared" si="71"/>
        <v>0</v>
      </c>
      <c r="M331" s="245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67"/>
      <c r="AD331" s="171" t="str">
        <f>'Основні дані'!$B$1</f>
        <v>ХТ-224з</v>
      </c>
    </row>
    <row r="332" spans="1:30" s="132" customFormat="1" ht="30" hidden="1" x14ac:dyDescent="0.45">
      <c r="A332" s="347" t="s">
        <v>824</v>
      </c>
      <c r="B332" s="468"/>
      <c r="C332" s="335"/>
      <c r="D332" s="335"/>
      <c r="E332" s="335"/>
      <c r="F332" s="243">
        <f t="shared" si="70"/>
        <v>0</v>
      </c>
      <c r="G332" s="244">
        <f t="shared" si="69"/>
        <v>0</v>
      </c>
      <c r="H332" s="248">
        <f t="shared" si="59"/>
        <v>0</v>
      </c>
      <c r="I332" s="245"/>
      <c r="J332" s="246"/>
      <c r="K332" s="247"/>
      <c r="L332" s="243">
        <f t="shared" si="71"/>
        <v>0</v>
      </c>
      <c r="M332" s="245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67"/>
      <c r="AD332" s="171" t="str">
        <f>'Основні дані'!$B$1</f>
        <v>ХТ-224з</v>
      </c>
    </row>
    <row r="333" spans="1:30" s="132" customFormat="1" ht="30" hidden="1" x14ac:dyDescent="0.45">
      <c r="A333" s="347" t="s">
        <v>825</v>
      </c>
      <c r="B333" s="468"/>
      <c r="C333" s="335"/>
      <c r="D333" s="335"/>
      <c r="E333" s="335"/>
      <c r="F333" s="243">
        <f t="shared" si="70"/>
        <v>0</v>
      </c>
      <c r="G333" s="244">
        <f t="shared" si="69"/>
        <v>0</v>
      </c>
      <c r="H333" s="248">
        <f t="shared" si="59"/>
        <v>0</v>
      </c>
      <c r="I333" s="245"/>
      <c r="J333" s="246"/>
      <c r="K333" s="247"/>
      <c r="L333" s="243">
        <f t="shared" si="71"/>
        <v>0</v>
      </c>
      <c r="M333" s="245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67"/>
      <c r="AD333" s="171" t="str">
        <f>'Основні дані'!$B$1</f>
        <v>ХТ-224з</v>
      </c>
    </row>
    <row r="334" spans="1:30" s="132" customFormat="1" ht="30" hidden="1" x14ac:dyDescent="0.45">
      <c r="A334" s="347" t="s">
        <v>826</v>
      </c>
      <c r="B334" s="468"/>
      <c r="C334" s="335"/>
      <c r="D334" s="335"/>
      <c r="E334" s="335"/>
      <c r="F334" s="243">
        <f t="shared" si="70"/>
        <v>0</v>
      </c>
      <c r="G334" s="244">
        <f t="shared" si="69"/>
        <v>0</v>
      </c>
      <c r="H334" s="248">
        <f t="shared" si="59"/>
        <v>0</v>
      </c>
      <c r="I334" s="245"/>
      <c r="J334" s="246"/>
      <c r="K334" s="247"/>
      <c r="L334" s="243">
        <f t="shared" si="71"/>
        <v>0</v>
      </c>
      <c r="M334" s="245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67"/>
      <c r="AD334" s="171" t="str">
        <f>'Основні дані'!$B$1</f>
        <v>ХТ-224з</v>
      </c>
    </row>
    <row r="335" spans="1:30" s="132" customFormat="1" ht="30" hidden="1" x14ac:dyDescent="0.45">
      <c r="A335" s="347" t="s">
        <v>827</v>
      </c>
      <c r="B335" s="468"/>
      <c r="C335" s="335"/>
      <c r="D335" s="335"/>
      <c r="E335" s="335"/>
      <c r="F335" s="243">
        <f t="shared" si="70"/>
        <v>0</v>
      </c>
      <c r="G335" s="244">
        <f t="shared" si="69"/>
        <v>0</v>
      </c>
      <c r="H335" s="248">
        <f t="shared" ref="H335:H398" si="72">3*M335 + 3*O335 + 2*Q335 + 2*S335 + 3*U335 + 3*W335 + 3*Y335 + 3*AA335 - MOD(3*M335 + 3*O335 + 2*Q335 + 2*S335 + 3*U335 + 3*W335 + 3*Y335 + 3*AA335, 2)</f>
        <v>0</v>
      </c>
      <c r="I335" s="245"/>
      <c r="J335" s="246"/>
      <c r="K335" s="247"/>
      <c r="L335" s="243">
        <f t="shared" si="71"/>
        <v>0</v>
      </c>
      <c r="M335" s="245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67"/>
      <c r="AD335" s="171" t="str">
        <f>'Основні дані'!$B$1</f>
        <v>ХТ-224з</v>
      </c>
    </row>
    <row r="336" spans="1:30" s="132" customFormat="1" ht="30" hidden="1" x14ac:dyDescent="0.45">
      <c r="A336" s="347" t="s">
        <v>828</v>
      </c>
      <c r="B336" s="468"/>
      <c r="C336" s="335"/>
      <c r="D336" s="335"/>
      <c r="E336" s="335"/>
      <c r="F336" s="243">
        <f t="shared" si="70"/>
        <v>0</v>
      </c>
      <c r="G336" s="244">
        <f t="shared" si="69"/>
        <v>0</v>
      </c>
      <c r="H336" s="248">
        <f t="shared" si="72"/>
        <v>0</v>
      </c>
      <c r="I336" s="245"/>
      <c r="J336" s="246"/>
      <c r="K336" s="247"/>
      <c r="L336" s="243">
        <f t="shared" si="71"/>
        <v>0</v>
      </c>
      <c r="M336" s="245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67"/>
      <c r="AD336" s="171" t="str">
        <f>'Основні дані'!$B$1</f>
        <v>ХТ-224з</v>
      </c>
    </row>
    <row r="337" spans="1:30" s="132" customFormat="1" ht="49.2" hidden="1" x14ac:dyDescent="0.45">
      <c r="A337" s="383" t="s">
        <v>829</v>
      </c>
      <c r="B337" s="384" t="s">
        <v>830</v>
      </c>
      <c r="C337" s="385"/>
      <c r="D337" s="385"/>
      <c r="E337" s="385"/>
      <c r="F337" s="392" t="str">
        <f>IF(SUM(F338:F357)=F$106,F$106,"ОШИБКА")</f>
        <v>ОШИБКА</v>
      </c>
      <c r="G337" s="392" t="str">
        <f>IF(SUM(G338:G357)=G$106,G$106,"ОШИБКА")</f>
        <v>ОШИБКА</v>
      </c>
      <c r="H337" s="392" t="str">
        <f>IF(SUM(H338:H357)=H$106,H$106,"ОШИБКА")</f>
        <v>ОШИБКА</v>
      </c>
      <c r="I337" s="387">
        <f t="shared" ref="I337:AB337" si="73">SUM(I338:I357)</f>
        <v>0</v>
      </c>
      <c r="J337" s="387">
        <f t="shared" si="73"/>
        <v>0</v>
      </c>
      <c r="K337" s="387">
        <f t="shared" si="73"/>
        <v>0</v>
      </c>
      <c r="L337" s="387">
        <f t="shared" si="73"/>
        <v>0</v>
      </c>
      <c r="M337" s="387">
        <f t="shared" si="73"/>
        <v>0</v>
      </c>
      <c r="N337" s="387">
        <f t="shared" si="73"/>
        <v>0</v>
      </c>
      <c r="O337" s="387">
        <f t="shared" si="73"/>
        <v>0</v>
      </c>
      <c r="P337" s="387">
        <f t="shared" si="73"/>
        <v>0</v>
      </c>
      <c r="Q337" s="387">
        <f t="shared" si="73"/>
        <v>0</v>
      </c>
      <c r="R337" s="387">
        <f t="shared" si="73"/>
        <v>0</v>
      </c>
      <c r="S337" s="387">
        <f t="shared" si="73"/>
        <v>0</v>
      </c>
      <c r="T337" s="387">
        <f t="shared" si="73"/>
        <v>0</v>
      </c>
      <c r="U337" s="387">
        <f t="shared" si="73"/>
        <v>0</v>
      </c>
      <c r="V337" s="387">
        <f t="shared" si="73"/>
        <v>0</v>
      </c>
      <c r="W337" s="387">
        <f t="shared" si="73"/>
        <v>0</v>
      </c>
      <c r="X337" s="387">
        <f t="shared" si="73"/>
        <v>0</v>
      </c>
      <c r="Y337" s="387">
        <f t="shared" si="73"/>
        <v>0</v>
      </c>
      <c r="Z337" s="387">
        <f t="shared" si="73"/>
        <v>0</v>
      </c>
      <c r="AA337" s="387">
        <f t="shared" si="73"/>
        <v>0</v>
      </c>
      <c r="AB337" s="387">
        <f t="shared" si="73"/>
        <v>0</v>
      </c>
      <c r="AC337" s="480"/>
      <c r="AD337" s="171" t="str">
        <f>'Основні дані'!$B$1</f>
        <v>ХТ-224з</v>
      </c>
    </row>
    <row r="338" spans="1:30" s="132" customFormat="1" ht="30" hidden="1" x14ac:dyDescent="0.45">
      <c r="A338" s="347" t="s">
        <v>831</v>
      </c>
      <c r="B338" s="478"/>
      <c r="C338" s="382"/>
      <c r="D338" s="382"/>
      <c r="E338" s="382"/>
      <c r="F338" s="248">
        <f>N338+P338+R338+T338+V338+X338+Z338+AB338</f>
        <v>0</v>
      </c>
      <c r="G338" s="249">
        <f t="shared" ref="G338:G357" si="74">F338*30</f>
        <v>0</v>
      </c>
      <c r="H338" s="248">
        <f t="shared" si="72"/>
        <v>0</v>
      </c>
      <c r="I338" s="250"/>
      <c r="J338" s="251"/>
      <c r="K338" s="252"/>
      <c r="L338" s="248">
        <f>IF(H338=I338+J338+K338,G338-H338,"!ОШИБКА!")</f>
        <v>0</v>
      </c>
      <c r="M338" s="250"/>
      <c r="N338" s="251"/>
      <c r="O338" s="251"/>
      <c r="P338" s="251"/>
      <c r="Q338" s="251"/>
      <c r="R338" s="25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66"/>
      <c r="AD338" s="171" t="str">
        <f>'Основні дані'!$B$1</f>
        <v>ХТ-224з</v>
      </c>
    </row>
    <row r="339" spans="1:30" s="132" customFormat="1" ht="30" hidden="1" x14ac:dyDescent="0.45">
      <c r="A339" s="347" t="s">
        <v>832</v>
      </c>
      <c r="B339" s="468"/>
      <c r="C339" s="335"/>
      <c r="D339" s="335"/>
      <c r="E339" s="335"/>
      <c r="F339" s="243">
        <f>N339+P339+R339+T339+V339+X339+Z339+AB339</f>
        <v>0</v>
      </c>
      <c r="G339" s="244">
        <f t="shared" si="74"/>
        <v>0</v>
      </c>
      <c r="H339" s="248">
        <f t="shared" si="72"/>
        <v>0</v>
      </c>
      <c r="I339" s="245"/>
      <c r="J339" s="246"/>
      <c r="K339" s="247"/>
      <c r="L339" s="243">
        <f>IF(H339=I339+J339+K339,G339-H339,"!ОШИБКА!")</f>
        <v>0</v>
      </c>
      <c r="M339" s="245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67"/>
      <c r="AD339" s="171" t="str">
        <f>'Основні дані'!$B$1</f>
        <v>ХТ-224з</v>
      </c>
    </row>
    <row r="340" spans="1:30" s="132" customFormat="1" ht="30" hidden="1" x14ac:dyDescent="0.45">
      <c r="A340" s="347" t="s">
        <v>833</v>
      </c>
      <c r="B340" s="468"/>
      <c r="C340" s="335"/>
      <c r="D340" s="335"/>
      <c r="E340" s="335"/>
      <c r="F340" s="243">
        <f t="shared" ref="F340:F357" si="75">N340+P340+R340+T340+V340+X340+Z340+AB340</f>
        <v>0</v>
      </c>
      <c r="G340" s="244">
        <f t="shared" si="74"/>
        <v>0</v>
      </c>
      <c r="H340" s="248">
        <f t="shared" si="72"/>
        <v>0</v>
      </c>
      <c r="I340" s="245"/>
      <c r="J340" s="246"/>
      <c r="K340" s="247"/>
      <c r="L340" s="243">
        <f t="shared" ref="L340:L357" si="76">IF(H340=I340+J340+K340,G340-H340,"!ОШИБКА!")</f>
        <v>0</v>
      </c>
      <c r="M340" s="245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67"/>
      <c r="AD340" s="171" t="str">
        <f>'Основні дані'!$B$1</f>
        <v>ХТ-224з</v>
      </c>
    </row>
    <row r="341" spans="1:30" s="132" customFormat="1" ht="30" hidden="1" x14ac:dyDescent="0.45">
      <c r="A341" s="347" t="s">
        <v>834</v>
      </c>
      <c r="B341" s="468"/>
      <c r="C341" s="335"/>
      <c r="D341" s="335"/>
      <c r="E341" s="335"/>
      <c r="F341" s="243">
        <f t="shared" si="75"/>
        <v>0</v>
      </c>
      <c r="G341" s="244">
        <f t="shared" si="74"/>
        <v>0</v>
      </c>
      <c r="H341" s="248">
        <f t="shared" si="72"/>
        <v>0</v>
      </c>
      <c r="I341" s="245"/>
      <c r="J341" s="246"/>
      <c r="K341" s="247"/>
      <c r="L341" s="243">
        <f t="shared" si="76"/>
        <v>0</v>
      </c>
      <c r="M341" s="245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67"/>
      <c r="AD341" s="171" t="str">
        <f>'Основні дані'!$B$1</f>
        <v>ХТ-224з</v>
      </c>
    </row>
    <row r="342" spans="1:30" s="132" customFormat="1" ht="30" hidden="1" x14ac:dyDescent="0.45">
      <c r="A342" s="347" t="s">
        <v>835</v>
      </c>
      <c r="B342" s="468"/>
      <c r="C342" s="335"/>
      <c r="D342" s="335"/>
      <c r="E342" s="335"/>
      <c r="F342" s="243">
        <f t="shared" si="75"/>
        <v>0</v>
      </c>
      <c r="G342" s="244">
        <f t="shared" si="74"/>
        <v>0</v>
      </c>
      <c r="H342" s="248">
        <f t="shared" si="72"/>
        <v>0</v>
      </c>
      <c r="I342" s="245"/>
      <c r="J342" s="246"/>
      <c r="K342" s="247"/>
      <c r="L342" s="243">
        <f t="shared" si="76"/>
        <v>0</v>
      </c>
      <c r="M342" s="245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67"/>
      <c r="AD342" s="171" t="str">
        <f>'Основні дані'!$B$1</f>
        <v>ХТ-224з</v>
      </c>
    </row>
    <row r="343" spans="1:30" s="132" customFormat="1" ht="30" hidden="1" x14ac:dyDescent="0.45">
      <c r="A343" s="347" t="s">
        <v>836</v>
      </c>
      <c r="B343" s="468"/>
      <c r="C343" s="335"/>
      <c r="D343" s="335"/>
      <c r="E343" s="335"/>
      <c r="F343" s="243">
        <f t="shared" si="75"/>
        <v>0</v>
      </c>
      <c r="G343" s="244">
        <f t="shared" si="74"/>
        <v>0</v>
      </c>
      <c r="H343" s="248">
        <f t="shared" si="72"/>
        <v>0</v>
      </c>
      <c r="I343" s="245"/>
      <c r="J343" s="246"/>
      <c r="K343" s="247"/>
      <c r="L343" s="243">
        <f t="shared" si="76"/>
        <v>0</v>
      </c>
      <c r="M343" s="245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67"/>
      <c r="AD343" s="171" t="str">
        <f>'Основні дані'!$B$1</f>
        <v>ХТ-224з</v>
      </c>
    </row>
    <row r="344" spans="1:30" s="132" customFormat="1" ht="30" hidden="1" x14ac:dyDescent="0.45">
      <c r="A344" s="347" t="s">
        <v>837</v>
      </c>
      <c r="B344" s="468"/>
      <c r="C344" s="335"/>
      <c r="D344" s="335"/>
      <c r="E344" s="335"/>
      <c r="F344" s="243">
        <f t="shared" si="75"/>
        <v>0</v>
      </c>
      <c r="G344" s="244">
        <f t="shared" si="74"/>
        <v>0</v>
      </c>
      <c r="H344" s="248">
        <f t="shared" si="72"/>
        <v>0</v>
      </c>
      <c r="I344" s="245"/>
      <c r="J344" s="246"/>
      <c r="K344" s="247"/>
      <c r="L344" s="243">
        <f t="shared" si="76"/>
        <v>0</v>
      </c>
      <c r="M344" s="245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67"/>
      <c r="AD344" s="171" t="str">
        <f>'Основні дані'!$B$1</f>
        <v>ХТ-224з</v>
      </c>
    </row>
    <row r="345" spans="1:30" s="132" customFormat="1" ht="30" hidden="1" x14ac:dyDescent="0.45">
      <c r="A345" s="347" t="s">
        <v>838</v>
      </c>
      <c r="B345" s="468"/>
      <c r="C345" s="335"/>
      <c r="D345" s="335"/>
      <c r="E345" s="335"/>
      <c r="F345" s="243">
        <f t="shared" si="75"/>
        <v>0</v>
      </c>
      <c r="G345" s="244">
        <f t="shared" si="74"/>
        <v>0</v>
      </c>
      <c r="H345" s="248">
        <f t="shared" si="72"/>
        <v>0</v>
      </c>
      <c r="I345" s="245"/>
      <c r="J345" s="246"/>
      <c r="K345" s="247"/>
      <c r="L345" s="243">
        <f t="shared" si="76"/>
        <v>0</v>
      </c>
      <c r="M345" s="245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67"/>
      <c r="AD345" s="171" t="str">
        <f>'Основні дані'!$B$1</f>
        <v>ХТ-224з</v>
      </c>
    </row>
    <row r="346" spans="1:30" s="132" customFormat="1" ht="30" hidden="1" x14ac:dyDescent="0.45">
      <c r="A346" s="347" t="s">
        <v>839</v>
      </c>
      <c r="B346" s="468"/>
      <c r="C346" s="335"/>
      <c r="D346" s="335"/>
      <c r="E346" s="335"/>
      <c r="F346" s="243">
        <f t="shared" si="75"/>
        <v>0</v>
      </c>
      <c r="G346" s="244">
        <f t="shared" si="74"/>
        <v>0</v>
      </c>
      <c r="H346" s="248">
        <f t="shared" si="72"/>
        <v>0</v>
      </c>
      <c r="I346" s="245"/>
      <c r="J346" s="246"/>
      <c r="K346" s="247"/>
      <c r="L346" s="243">
        <f t="shared" si="76"/>
        <v>0</v>
      </c>
      <c r="M346" s="245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67"/>
      <c r="AD346" s="171" t="str">
        <f>'Основні дані'!$B$1</f>
        <v>ХТ-224з</v>
      </c>
    </row>
    <row r="347" spans="1:30" s="132" customFormat="1" ht="30" hidden="1" x14ac:dyDescent="0.45">
      <c r="A347" s="347" t="s">
        <v>840</v>
      </c>
      <c r="B347" s="468"/>
      <c r="C347" s="335"/>
      <c r="D347" s="335"/>
      <c r="E347" s="335"/>
      <c r="F347" s="243">
        <f t="shared" si="75"/>
        <v>0</v>
      </c>
      <c r="G347" s="244">
        <f t="shared" si="74"/>
        <v>0</v>
      </c>
      <c r="H347" s="248">
        <f t="shared" si="72"/>
        <v>0</v>
      </c>
      <c r="I347" s="245"/>
      <c r="J347" s="246"/>
      <c r="K347" s="247"/>
      <c r="L347" s="243">
        <f t="shared" si="76"/>
        <v>0</v>
      </c>
      <c r="M347" s="245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67"/>
      <c r="AD347" s="171" t="str">
        <f>'Основні дані'!$B$1</f>
        <v>ХТ-224з</v>
      </c>
    </row>
    <row r="348" spans="1:30" s="132" customFormat="1" ht="30" hidden="1" x14ac:dyDescent="0.45">
      <c r="A348" s="347" t="s">
        <v>841</v>
      </c>
      <c r="B348" s="468"/>
      <c r="C348" s="335"/>
      <c r="D348" s="335"/>
      <c r="E348" s="335"/>
      <c r="F348" s="243">
        <f t="shared" si="75"/>
        <v>0</v>
      </c>
      <c r="G348" s="244">
        <f t="shared" si="74"/>
        <v>0</v>
      </c>
      <c r="H348" s="248">
        <f t="shared" si="72"/>
        <v>0</v>
      </c>
      <c r="I348" s="245"/>
      <c r="J348" s="246"/>
      <c r="K348" s="247"/>
      <c r="L348" s="243">
        <f t="shared" si="76"/>
        <v>0</v>
      </c>
      <c r="M348" s="245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67"/>
      <c r="AD348" s="171" t="str">
        <f>'Основні дані'!$B$1</f>
        <v>ХТ-224з</v>
      </c>
    </row>
    <row r="349" spans="1:30" s="132" customFormat="1" ht="30" hidden="1" x14ac:dyDescent="0.45">
      <c r="A349" s="347" t="s">
        <v>842</v>
      </c>
      <c r="B349" s="468"/>
      <c r="C349" s="335"/>
      <c r="D349" s="335"/>
      <c r="E349" s="335"/>
      <c r="F349" s="243">
        <f t="shared" si="75"/>
        <v>0</v>
      </c>
      <c r="G349" s="244">
        <f t="shared" si="74"/>
        <v>0</v>
      </c>
      <c r="H349" s="248">
        <f t="shared" si="72"/>
        <v>0</v>
      </c>
      <c r="I349" s="245"/>
      <c r="J349" s="246"/>
      <c r="K349" s="247"/>
      <c r="L349" s="243">
        <f t="shared" si="76"/>
        <v>0</v>
      </c>
      <c r="M349" s="245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67"/>
      <c r="AD349" s="171" t="str">
        <f>'Основні дані'!$B$1</f>
        <v>ХТ-224з</v>
      </c>
    </row>
    <row r="350" spans="1:30" s="132" customFormat="1" ht="30" hidden="1" x14ac:dyDescent="0.45">
      <c r="A350" s="347" t="s">
        <v>843</v>
      </c>
      <c r="B350" s="468"/>
      <c r="C350" s="335"/>
      <c r="D350" s="335"/>
      <c r="E350" s="335"/>
      <c r="F350" s="243">
        <f t="shared" si="75"/>
        <v>0</v>
      </c>
      <c r="G350" s="244">
        <f t="shared" si="74"/>
        <v>0</v>
      </c>
      <c r="H350" s="248">
        <f t="shared" si="72"/>
        <v>0</v>
      </c>
      <c r="I350" s="245"/>
      <c r="J350" s="246"/>
      <c r="K350" s="247"/>
      <c r="L350" s="243">
        <f t="shared" si="76"/>
        <v>0</v>
      </c>
      <c r="M350" s="245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67"/>
      <c r="AD350" s="171" t="str">
        <f>'Основні дані'!$B$1</f>
        <v>ХТ-224з</v>
      </c>
    </row>
    <row r="351" spans="1:30" s="132" customFormat="1" ht="30" hidden="1" x14ac:dyDescent="0.45">
      <c r="A351" s="347" t="s">
        <v>844</v>
      </c>
      <c r="B351" s="468"/>
      <c r="C351" s="335"/>
      <c r="D351" s="335"/>
      <c r="E351" s="335"/>
      <c r="F351" s="243">
        <f t="shared" si="75"/>
        <v>0</v>
      </c>
      <c r="G351" s="244">
        <f t="shared" si="74"/>
        <v>0</v>
      </c>
      <c r="H351" s="248">
        <f t="shared" si="72"/>
        <v>0</v>
      </c>
      <c r="I351" s="245"/>
      <c r="J351" s="246"/>
      <c r="K351" s="247"/>
      <c r="L351" s="243">
        <f t="shared" si="76"/>
        <v>0</v>
      </c>
      <c r="M351" s="245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67"/>
      <c r="AD351" s="171" t="str">
        <f>'Основні дані'!$B$1</f>
        <v>ХТ-224з</v>
      </c>
    </row>
    <row r="352" spans="1:30" s="132" customFormat="1" ht="30" hidden="1" x14ac:dyDescent="0.45">
      <c r="A352" s="347" t="s">
        <v>845</v>
      </c>
      <c r="B352" s="468"/>
      <c r="C352" s="335"/>
      <c r="D352" s="335"/>
      <c r="E352" s="335"/>
      <c r="F352" s="243">
        <f t="shared" si="75"/>
        <v>0</v>
      </c>
      <c r="G352" s="244">
        <f t="shared" si="74"/>
        <v>0</v>
      </c>
      <c r="H352" s="248">
        <f t="shared" si="72"/>
        <v>0</v>
      </c>
      <c r="I352" s="245"/>
      <c r="J352" s="246"/>
      <c r="K352" s="247"/>
      <c r="L352" s="243">
        <f t="shared" si="76"/>
        <v>0</v>
      </c>
      <c r="M352" s="245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67"/>
      <c r="AD352" s="171" t="str">
        <f>'Основні дані'!$B$1</f>
        <v>ХТ-224з</v>
      </c>
    </row>
    <row r="353" spans="1:30" s="132" customFormat="1" ht="30" hidden="1" x14ac:dyDescent="0.45">
      <c r="A353" s="347" t="s">
        <v>846</v>
      </c>
      <c r="B353" s="468"/>
      <c r="C353" s="335"/>
      <c r="D353" s="335"/>
      <c r="E353" s="335"/>
      <c r="F353" s="243">
        <f t="shared" si="75"/>
        <v>0</v>
      </c>
      <c r="G353" s="244">
        <f t="shared" si="74"/>
        <v>0</v>
      </c>
      <c r="H353" s="248">
        <f t="shared" si="72"/>
        <v>0</v>
      </c>
      <c r="I353" s="245"/>
      <c r="J353" s="246"/>
      <c r="K353" s="247"/>
      <c r="L353" s="243">
        <f t="shared" si="76"/>
        <v>0</v>
      </c>
      <c r="M353" s="245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67"/>
      <c r="AD353" s="171" t="str">
        <f>'Основні дані'!$B$1</f>
        <v>ХТ-224з</v>
      </c>
    </row>
    <row r="354" spans="1:30" s="132" customFormat="1" ht="30" hidden="1" x14ac:dyDescent="0.45">
      <c r="A354" s="347" t="s">
        <v>847</v>
      </c>
      <c r="B354" s="468"/>
      <c r="C354" s="335"/>
      <c r="D354" s="335"/>
      <c r="E354" s="335"/>
      <c r="F354" s="243">
        <f t="shared" si="75"/>
        <v>0</v>
      </c>
      <c r="G354" s="244">
        <f t="shared" si="74"/>
        <v>0</v>
      </c>
      <c r="H354" s="248">
        <f t="shared" si="72"/>
        <v>0</v>
      </c>
      <c r="I354" s="245"/>
      <c r="J354" s="246"/>
      <c r="K354" s="247"/>
      <c r="L354" s="243">
        <f t="shared" si="76"/>
        <v>0</v>
      </c>
      <c r="M354" s="245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67"/>
      <c r="AD354" s="171" t="str">
        <f>'Основні дані'!$B$1</f>
        <v>ХТ-224з</v>
      </c>
    </row>
    <row r="355" spans="1:30" s="132" customFormat="1" ht="30" hidden="1" x14ac:dyDescent="0.45">
      <c r="A355" s="347" t="s">
        <v>848</v>
      </c>
      <c r="B355" s="468"/>
      <c r="C355" s="335"/>
      <c r="D355" s="335"/>
      <c r="E355" s="335"/>
      <c r="F355" s="243">
        <f t="shared" si="75"/>
        <v>0</v>
      </c>
      <c r="G355" s="244">
        <f t="shared" si="74"/>
        <v>0</v>
      </c>
      <c r="H355" s="248">
        <f t="shared" si="72"/>
        <v>0</v>
      </c>
      <c r="I355" s="245"/>
      <c r="J355" s="246"/>
      <c r="K355" s="247"/>
      <c r="L355" s="243">
        <f t="shared" si="76"/>
        <v>0</v>
      </c>
      <c r="M355" s="245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67"/>
      <c r="AD355" s="171" t="str">
        <f>'Основні дані'!$B$1</f>
        <v>ХТ-224з</v>
      </c>
    </row>
    <row r="356" spans="1:30" s="132" customFormat="1" ht="30" hidden="1" x14ac:dyDescent="0.45">
      <c r="A356" s="347" t="s">
        <v>849</v>
      </c>
      <c r="B356" s="468"/>
      <c r="C356" s="335"/>
      <c r="D356" s="335"/>
      <c r="E356" s="335"/>
      <c r="F356" s="243">
        <f t="shared" si="75"/>
        <v>0</v>
      </c>
      <c r="G356" s="244">
        <f t="shared" si="74"/>
        <v>0</v>
      </c>
      <c r="H356" s="248">
        <f t="shared" si="72"/>
        <v>0</v>
      </c>
      <c r="I356" s="245"/>
      <c r="J356" s="246"/>
      <c r="K356" s="247"/>
      <c r="L356" s="243">
        <f t="shared" si="76"/>
        <v>0</v>
      </c>
      <c r="M356" s="245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67"/>
      <c r="AD356" s="171" t="str">
        <f>'Основні дані'!$B$1</f>
        <v>ХТ-224з</v>
      </c>
    </row>
    <row r="357" spans="1:30" s="132" customFormat="1" ht="30" hidden="1" x14ac:dyDescent="0.45">
      <c r="A357" s="347" t="s">
        <v>850</v>
      </c>
      <c r="B357" s="468"/>
      <c r="C357" s="335"/>
      <c r="D357" s="335"/>
      <c r="E357" s="335"/>
      <c r="F357" s="243">
        <f t="shared" si="75"/>
        <v>0</v>
      </c>
      <c r="G357" s="244">
        <f t="shared" si="74"/>
        <v>0</v>
      </c>
      <c r="H357" s="248">
        <f t="shared" si="72"/>
        <v>0</v>
      </c>
      <c r="I357" s="245"/>
      <c r="J357" s="246"/>
      <c r="K357" s="247"/>
      <c r="L357" s="243">
        <f t="shared" si="76"/>
        <v>0</v>
      </c>
      <c r="M357" s="245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67"/>
      <c r="AD357" s="171" t="str">
        <f>'Основні дані'!$B$1</f>
        <v>ХТ-224з</v>
      </c>
    </row>
    <row r="358" spans="1:30" s="132" customFormat="1" ht="49.2" hidden="1" x14ac:dyDescent="0.45">
      <c r="A358" s="383" t="s">
        <v>851</v>
      </c>
      <c r="B358" s="384" t="s">
        <v>852</v>
      </c>
      <c r="C358" s="385"/>
      <c r="D358" s="385"/>
      <c r="E358" s="385"/>
      <c r="F358" s="392" t="str">
        <f>IF(SUM(F359:F378)=F$106,F$106,"ОШИБКА")</f>
        <v>ОШИБКА</v>
      </c>
      <c r="G358" s="392" t="str">
        <f>IF(SUM(G359:G378)=G$106,G$106,"ОШИБКА")</f>
        <v>ОШИБКА</v>
      </c>
      <c r="H358" s="392" t="str">
        <f>IF(SUM(H359:H378)=H$106,H$106,"ОШИБКА")</f>
        <v>ОШИБКА</v>
      </c>
      <c r="I358" s="387">
        <f t="shared" ref="I358:AB358" si="77">SUM(I359:I378)</f>
        <v>0</v>
      </c>
      <c r="J358" s="387">
        <f t="shared" si="77"/>
        <v>0</v>
      </c>
      <c r="K358" s="387">
        <f t="shared" si="77"/>
        <v>0</v>
      </c>
      <c r="L358" s="387">
        <f t="shared" si="77"/>
        <v>0</v>
      </c>
      <c r="M358" s="387">
        <f t="shared" si="77"/>
        <v>0</v>
      </c>
      <c r="N358" s="387">
        <f t="shared" si="77"/>
        <v>0</v>
      </c>
      <c r="O358" s="387">
        <f t="shared" si="77"/>
        <v>0</v>
      </c>
      <c r="P358" s="387">
        <f t="shared" si="77"/>
        <v>0</v>
      </c>
      <c r="Q358" s="387">
        <f t="shared" si="77"/>
        <v>0</v>
      </c>
      <c r="R358" s="387">
        <f t="shared" si="77"/>
        <v>0</v>
      </c>
      <c r="S358" s="387">
        <f t="shared" si="77"/>
        <v>0</v>
      </c>
      <c r="T358" s="387">
        <f t="shared" si="77"/>
        <v>0</v>
      </c>
      <c r="U358" s="387">
        <f t="shared" si="77"/>
        <v>0</v>
      </c>
      <c r="V358" s="387">
        <f t="shared" si="77"/>
        <v>0</v>
      </c>
      <c r="W358" s="387">
        <f t="shared" si="77"/>
        <v>0</v>
      </c>
      <c r="X358" s="387">
        <f t="shared" si="77"/>
        <v>0</v>
      </c>
      <c r="Y358" s="387">
        <f t="shared" si="77"/>
        <v>0</v>
      </c>
      <c r="Z358" s="387">
        <f t="shared" si="77"/>
        <v>0</v>
      </c>
      <c r="AA358" s="387">
        <f t="shared" si="77"/>
        <v>0</v>
      </c>
      <c r="AB358" s="387">
        <f t="shared" si="77"/>
        <v>0</v>
      </c>
      <c r="AC358" s="480"/>
      <c r="AD358" s="171" t="str">
        <f>'Основні дані'!$B$1</f>
        <v>ХТ-224з</v>
      </c>
    </row>
    <row r="359" spans="1:30" s="132" customFormat="1" ht="30" hidden="1" x14ac:dyDescent="0.45">
      <c r="A359" s="347" t="s">
        <v>853</v>
      </c>
      <c r="B359" s="478"/>
      <c r="C359" s="382"/>
      <c r="D359" s="382"/>
      <c r="E359" s="382"/>
      <c r="F359" s="248">
        <f>N359+P359+R359+T359+V359+X359+Z359+AB359</f>
        <v>0</v>
      </c>
      <c r="G359" s="249">
        <f t="shared" ref="G359:G378" si="78">F359*30</f>
        <v>0</v>
      </c>
      <c r="H359" s="248">
        <f t="shared" si="72"/>
        <v>0</v>
      </c>
      <c r="I359" s="250"/>
      <c r="J359" s="251"/>
      <c r="K359" s="252"/>
      <c r="L359" s="248">
        <f>IF(H359=I359+J359+K359,G359-H359,"!ОШИБКА!")</f>
        <v>0</v>
      </c>
      <c r="M359" s="250"/>
      <c r="N359" s="251"/>
      <c r="O359" s="251"/>
      <c r="P359" s="251"/>
      <c r="Q359" s="251"/>
      <c r="R359" s="25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66"/>
      <c r="AD359" s="171" t="str">
        <f>'Основні дані'!$B$1</f>
        <v>ХТ-224з</v>
      </c>
    </row>
    <row r="360" spans="1:30" s="132" customFormat="1" ht="30" hidden="1" x14ac:dyDescent="0.45">
      <c r="A360" s="347" t="s">
        <v>854</v>
      </c>
      <c r="B360" s="468"/>
      <c r="C360" s="335"/>
      <c r="D360" s="335"/>
      <c r="E360" s="335"/>
      <c r="F360" s="243">
        <f>N360+P360+R360+T360+V360+X360+Z360+AB360</f>
        <v>0</v>
      </c>
      <c r="G360" s="244">
        <f t="shared" si="78"/>
        <v>0</v>
      </c>
      <c r="H360" s="248">
        <f t="shared" si="72"/>
        <v>0</v>
      </c>
      <c r="I360" s="245"/>
      <c r="J360" s="246"/>
      <c r="K360" s="247"/>
      <c r="L360" s="243">
        <f>IF(H360=I360+J360+K360,G360-H360,"!ОШИБКА!")</f>
        <v>0</v>
      </c>
      <c r="M360" s="245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67"/>
      <c r="AD360" s="171" t="str">
        <f>'Основні дані'!$B$1</f>
        <v>ХТ-224з</v>
      </c>
    </row>
    <row r="361" spans="1:30" s="132" customFormat="1" ht="30" hidden="1" x14ac:dyDescent="0.45">
      <c r="A361" s="347" t="s">
        <v>855</v>
      </c>
      <c r="B361" s="468"/>
      <c r="C361" s="335"/>
      <c r="D361" s="335"/>
      <c r="E361" s="335"/>
      <c r="F361" s="243">
        <f t="shared" ref="F361:F378" si="79">N361+P361+R361+T361+V361+X361+Z361+AB361</f>
        <v>0</v>
      </c>
      <c r="G361" s="244">
        <f t="shared" si="78"/>
        <v>0</v>
      </c>
      <c r="H361" s="248">
        <f t="shared" si="72"/>
        <v>0</v>
      </c>
      <c r="I361" s="245"/>
      <c r="J361" s="246"/>
      <c r="K361" s="247"/>
      <c r="L361" s="243">
        <f t="shared" ref="L361:L378" si="80">IF(H361=I361+J361+K361,G361-H361,"!ОШИБКА!")</f>
        <v>0</v>
      </c>
      <c r="M361" s="245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67"/>
      <c r="AD361" s="171" t="str">
        <f>'Основні дані'!$B$1</f>
        <v>ХТ-224з</v>
      </c>
    </row>
    <row r="362" spans="1:30" s="132" customFormat="1" ht="30" hidden="1" x14ac:dyDescent="0.45">
      <c r="A362" s="347" t="s">
        <v>856</v>
      </c>
      <c r="B362" s="468"/>
      <c r="C362" s="335"/>
      <c r="D362" s="335"/>
      <c r="E362" s="335"/>
      <c r="F362" s="243">
        <f t="shared" si="79"/>
        <v>0</v>
      </c>
      <c r="G362" s="244">
        <f t="shared" si="78"/>
        <v>0</v>
      </c>
      <c r="H362" s="248">
        <f t="shared" si="72"/>
        <v>0</v>
      </c>
      <c r="I362" s="245"/>
      <c r="J362" s="246"/>
      <c r="K362" s="247"/>
      <c r="L362" s="243">
        <f t="shared" si="80"/>
        <v>0</v>
      </c>
      <c r="M362" s="245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67"/>
      <c r="AD362" s="171" t="str">
        <f>'Основні дані'!$B$1</f>
        <v>ХТ-224з</v>
      </c>
    </row>
    <row r="363" spans="1:30" s="132" customFormat="1" ht="30" hidden="1" x14ac:dyDescent="0.45">
      <c r="A363" s="347" t="s">
        <v>857</v>
      </c>
      <c r="B363" s="468"/>
      <c r="C363" s="335"/>
      <c r="D363" s="335"/>
      <c r="E363" s="335"/>
      <c r="F363" s="243">
        <f t="shared" si="79"/>
        <v>0</v>
      </c>
      <c r="G363" s="244">
        <f t="shared" si="78"/>
        <v>0</v>
      </c>
      <c r="H363" s="248">
        <f t="shared" si="72"/>
        <v>0</v>
      </c>
      <c r="I363" s="245"/>
      <c r="J363" s="246"/>
      <c r="K363" s="247"/>
      <c r="L363" s="243">
        <f t="shared" si="80"/>
        <v>0</v>
      </c>
      <c r="M363" s="245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67"/>
      <c r="AD363" s="171" t="str">
        <f>'Основні дані'!$B$1</f>
        <v>ХТ-224з</v>
      </c>
    </row>
    <row r="364" spans="1:30" s="132" customFormat="1" ht="30" hidden="1" x14ac:dyDescent="0.45">
      <c r="A364" s="347" t="s">
        <v>858</v>
      </c>
      <c r="B364" s="468"/>
      <c r="C364" s="335"/>
      <c r="D364" s="335"/>
      <c r="E364" s="335"/>
      <c r="F364" s="243">
        <f t="shared" si="79"/>
        <v>0</v>
      </c>
      <c r="G364" s="244">
        <f t="shared" si="78"/>
        <v>0</v>
      </c>
      <c r="H364" s="248">
        <f t="shared" si="72"/>
        <v>0</v>
      </c>
      <c r="I364" s="245"/>
      <c r="J364" s="246"/>
      <c r="K364" s="247"/>
      <c r="L364" s="243">
        <f t="shared" si="80"/>
        <v>0</v>
      </c>
      <c r="M364" s="245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67"/>
      <c r="AD364" s="171" t="str">
        <f>'Основні дані'!$B$1</f>
        <v>ХТ-224з</v>
      </c>
    </row>
    <row r="365" spans="1:30" s="132" customFormat="1" ht="30" hidden="1" x14ac:dyDescent="0.45">
      <c r="A365" s="347" t="s">
        <v>859</v>
      </c>
      <c r="B365" s="468"/>
      <c r="C365" s="335"/>
      <c r="D365" s="335"/>
      <c r="E365" s="335"/>
      <c r="F365" s="243">
        <f t="shared" si="79"/>
        <v>0</v>
      </c>
      <c r="G365" s="244">
        <f t="shared" si="78"/>
        <v>0</v>
      </c>
      <c r="H365" s="248">
        <f t="shared" si="72"/>
        <v>0</v>
      </c>
      <c r="I365" s="245"/>
      <c r="J365" s="246"/>
      <c r="K365" s="247"/>
      <c r="L365" s="243">
        <f t="shared" si="80"/>
        <v>0</v>
      </c>
      <c r="M365" s="245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67"/>
      <c r="AD365" s="171" t="str">
        <f>'Основні дані'!$B$1</f>
        <v>ХТ-224з</v>
      </c>
    </row>
    <row r="366" spans="1:30" s="132" customFormat="1" ht="30" hidden="1" x14ac:dyDescent="0.45">
      <c r="A366" s="347" t="s">
        <v>860</v>
      </c>
      <c r="B366" s="468"/>
      <c r="C366" s="335"/>
      <c r="D366" s="335"/>
      <c r="E366" s="335"/>
      <c r="F366" s="243">
        <f t="shared" si="79"/>
        <v>0</v>
      </c>
      <c r="G366" s="244">
        <f t="shared" si="78"/>
        <v>0</v>
      </c>
      <c r="H366" s="248">
        <f t="shared" si="72"/>
        <v>0</v>
      </c>
      <c r="I366" s="245"/>
      <c r="J366" s="246"/>
      <c r="K366" s="247"/>
      <c r="L366" s="243">
        <f t="shared" si="80"/>
        <v>0</v>
      </c>
      <c r="M366" s="245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67"/>
      <c r="AD366" s="171" t="str">
        <f>'Основні дані'!$B$1</f>
        <v>ХТ-224з</v>
      </c>
    </row>
    <row r="367" spans="1:30" s="132" customFormat="1" ht="30" hidden="1" x14ac:dyDescent="0.45">
      <c r="A367" s="347" t="s">
        <v>861</v>
      </c>
      <c r="B367" s="468"/>
      <c r="C367" s="335"/>
      <c r="D367" s="335"/>
      <c r="E367" s="335"/>
      <c r="F367" s="243">
        <f t="shared" si="79"/>
        <v>0</v>
      </c>
      <c r="G367" s="244">
        <f t="shared" si="78"/>
        <v>0</v>
      </c>
      <c r="H367" s="248">
        <f t="shared" si="72"/>
        <v>0</v>
      </c>
      <c r="I367" s="245"/>
      <c r="J367" s="246"/>
      <c r="K367" s="247"/>
      <c r="L367" s="243">
        <f t="shared" si="80"/>
        <v>0</v>
      </c>
      <c r="M367" s="245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67"/>
      <c r="AD367" s="171" t="str">
        <f>'Основні дані'!$B$1</f>
        <v>ХТ-224з</v>
      </c>
    </row>
    <row r="368" spans="1:30" s="132" customFormat="1" ht="30" hidden="1" x14ac:dyDescent="0.45">
      <c r="A368" s="347" t="s">
        <v>862</v>
      </c>
      <c r="B368" s="468"/>
      <c r="C368" s="335"/>
      <c r="D368" s="335"/>
      <c r="E368" s="335"/>
      <c r="F368" s="243">
        <f t="shared" si="79"/>
        <v>0</v>
      </c>
      <c r="G368" s="244">
        <f t="shared" si="78"/>
        <v>0</v>
      </c>
      <c r="H368" s="248">
        <f t="shared" si="72"/>
        <v>0</v>
      </c>
      <c r="I368" s="245"/>
      <c r="J368" s="246"/>
      <c r="K368" s="247"/>
      <c r="L368" s="243">
        <f t="shared" si="80"/>
        <v>0</v>
      </c>
      <c r="M368" s="245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67"/>
      <c r="AD368" s="171" t="str">
        <f>'Основні дані'!$B$1</f>
        <v>ХТ-224з</v>
      </c>
    </row>
    <row r="369" spans="1:30" s="132" customFormat="1" ht="30" hidden="1" x14ac:dyDescent="0.45">
      <c r="A369" s="347" t="s">
        <v>863</v>
      </c>
      <c r="B369" s="468"/>
      <c r="C369" s="335"/>
      <c r="D369" s="335"/>
      <c r="E369" s="335"/>
      <c r="F369" s="243">
        <f t="shared" si="79"/>
        <v>0</v>
      </c>
      <c r="G369" s="244">
        <f t="shared" si="78"/>
        <v>0</v>
      </c>
      <c r="H369" s="248">
        <f t="shared" si="72"/>
        <v>0</v>
      </c>
      <c r="I369" s="245"/>
      <c r="J369" s="246"/>
      <c r="K369" s="247"/>
      <c r="L369" s="243">
        <f t="shared" si="80"/>
        <v>0</v>
      </c>
      <c r="M369" s="245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67"/>
      <c r="AD369" s="171" t="str">
        <f>'Основні дані'!$B$1</f>
        <v>ХТ-224з</v>
      </c>
    </row>
    <row r="370" spans="1:30" s="132" customFormat="1" ht="30" hidden="1" x14ac:dyDescent="0.45">
      <c r="A370" s="347" t="s">
        <v>864</v>
      </c>
      <c r="B370" s="468"/>
      <c r="C370" s="335"/>
      <c r="D370" s="335"/>
      <c r="E370" s="335"/>
      <c r="F370" s="243">
        <f t="shared" si="79"/>
        <v>0</v>
      </c>
      <c r="G370" s="244">
        <f t="shared" si="78"/>
        <v>0</v>
      </c>
      <c r="H370" s="248">
        <f t="shared" si="72"/>
        <v>0</v>
      </c>
      <c r="I370" s="245"/>
      <c r="J370" s="246"/>
      <c r="K370" s="247"/>
      <c r="L370" s="243">
        <f t="shared" si="80"/>
        <v>0</v>
      </c>
      <c r="M370" s="245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67"/>
      <c r="AD370" s="171" t="str">
        <f>'Основні дані'!$B$1</f>
        <v>ХТ-224з</v>
      </c>
    </row>
    <row r="371" spans="1:30" s="132" customFormat="1" ht="30" hidden="1" x14ac:dyDescent="0.45">
      <c r="A371" s="347" t="s">
        <v>865</v>
      </c>
      <c r="B371" s="468"/>
      <c r="C371" s="335"/>
      <c r="D371" s="335"/>
      <c r="E371" s="335"/>
      <c r="F371" s="243">
        <f t="shared" si="79"/>
        <v>0</v>
      </c>
      <c r="G371" s="244">
        <f t="shared" si="78"/>
        <v>0</v>
      </c>
      <c r="H371" s="248">
        <f t="shared" si="72"/>
        <v>0</v>
      </c>
      <c r="I371" s="245"/>
      <c r="J371" s="246"/>
      <c r="K371" s="247"/>
      <c r="L371" s="243">
        <f t="shared" si="80"/>
        <v>0</v>
      </c>
      <c r="M371" s="245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67"/>
      <c r="AD371" s="171" t="str">
        <f>'Основні дані'!$B$1</f>
        <v>ХТ-224з</v>
      </c>
    </row>
    <row r="372" spans="1:30" s="132" customFormat="1" ht="30" hidden="1" x14ac:dyDescent="0.45">
      <c r="A372" s="347" t="s">
        <v>866</v>
      </c>
      <c r="B372" s="468"/>
      <c r="C372" s="335"/>
      <c r="D372" s="335"/>
      <c r="E372" s="335"/>
      <c r="F372" s="243">
        <f t="shared" si="79"/>
        <v>0</v>
      </c>
      <c r="G372" s="244">
        <f t="shared" si="78"/>
        <v>0</v>
      </c>
      <c r="H372" s="248">
        <f t="shared" si="72"/>
        <v>0</v>
      </c>
      <c r="I372" s="245"/>
      <c r="J372" s="246"/>
      <c r="K372" s="247"/>
      <c r="L372" s="243">
        <f t="shared" si="80"/>
        <v>0</v>
      </c>
      <c r="M372" s="245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67"/>
      <c r="AD372" s="171" t="str">
        <f>'Основні дані'!$B$1</f>
        <v>ХТ-224з</v>
      </c>
    </row>
    <row r="373" spans="1:30" s="132" customFormat="1" ht="30" hidden="1" x14ac:dyDescent="0.45">
      <c r="A373" s="347" t="s">
        <v>867</v>
      </c>
      <c r="B373" s="468"/>
      <c r="C373" s="335"/>
      <c r="D373" s="335"/>
      <c r="E373" s="335"/>
      <c r="F373" s="243">
        <f t="shared" si="79"/>
        <v>0</v>
      </c>
      <c r="G373" s="244">
        <f t="shared" si="78"/>
        <v>0</v>
      </c>
      <c r="H373" s="248">
        <f t="shared" si="72"/>
        <v>0</v>
      </c>
      <c r="I373" s="245"/>
      <c r="J373" s="246"/>
      <c r="K373" s="247"/>
      <c r="L373" s="243">
        <f t="shared" si="80"/>
        <v>0</v>
      </c>
      <c r="M373" s="245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67"/>
      <c r="AD373" s="171" t="str">
        <f>'Основні дані'!$B$1</f>
        <v>ХТ-224з</v>
      </c>
    </row>
    <row r="374" spans="1:30" s="132" customFormat="1" ht="30" hidden="1" x14ac:dyDescent="0.45">
      <c r="A374" s="347" t="s">
        <v>868</v>
      </c>
      <c r="B374" s="468"/>
      <c r="C374" s="335"/>
      <c r="D374" s="335"/>
      <c r="E374" s="335"/>
      <c r="F374" s="243">
        <f t="shared" si="79"/>
        <v>0</v>
      </c>
      <c r="G374" s="244">
        <f t="shared" si="78"/>
        <v>0</v>
      </c>
      <c r="H374" s="248">
        <f t="shared" si="72"/>
        <v>0</v>
      </c>
      <c r="I374" s="245"/>
      <c r="J374" s="246"/>
      <c r="K374" s="247"/>
      <c r="L374" s="243">
        <f t="shared" si="80"/>
        <v>0</v>
      </c>
      <c r="M374" s="245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67"/>
      <c r="AD374" s="171" t="str">
        <f>'Основні дані'!$B$1</f>
        <v>ХТ-224з</v>
      </c>
    </row>
    <row r="375" spans="1:30" s="132" customFormat="1" ht="30" hidden="1" x14ac:dyDescent="0.45">
      <c r="A375" s="347" t="s">
        <v>869</v>
      </c>
      <c r="B375" s="468"/>
      <c r="C375" s="335"/>
      <c r="D375" s="335"/>
      <c r="E375" s="335"/>
      <c r="F375" s="243">
        <f t="shared" si="79"/>
        <v>0</v>
      </c>
      <c r="G375" s="244">
        <f t="shared" si="78"/>
        <v>0</v>
      </c>
      <c r="H375" s="248">
        <f t="shared" si="72"/>
        <v>0</v>
      </c>
      <c r="I375" s="245"/>
      <c r="J375" s="246"/>
      <c r="K375" s="247"/>
      <c r="L375" s="243">
        <f t="shared" si="80"/>
        <v>0</v>
      </c>
      <c r="M375" s="245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67"/>
      <c r="AD375" s="171" t="str">
        <f>'Основні дані'!$B$1</f>
        <v>ХТ-224з</v>
      </c>
    </row>
    <row r="376" spans="1:30" s="132" customFormat="1" ht="30" hidden="1" x14ac:dyDescent="0.45">
      <c r="A376" s="347" t="s">
        <v>870</v>
      </c>
      <c r="B376" s="468"/>
      <c r="C376" s="335"/>
      <c r="D376" s="335"/>
      <c r="E376" s="335"/>
      <c r="F376" s="243">
        <f t="shared" si="79"/>
        <v>0</v>
      </c>
      <c r="G376" s="244">
        <f t="shared" si="78"/>
        <v>0</v>
      </c>
      <c r="H376" s="248">
        <f t="shared" si="72"/>
        <v>0</v>
      </c>
      <c r="I376" s="245"/>
      <c r="J376" s="246"/>
      <c r="K376" s="247"/>
      <c r="L376" s="243">
        <f t="shared" si="80"/>
        <v>0</v>
      </c>
      <c r="M376" s="245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67"/>
      <c r="AD376" s="171" t="str">
        <f>'Основні дані'!$B$1</f>
        <v>ХТ-224з</v>
      </c>
    </row>
    <row r="377" spans="1:30" s="132" customFormat="1" ht="30" hidden="1" x14ac:dyDescent="0.45">
      <c r="A377" s="347" t="s">
        <v>871</v>
      </c>
      <c r="B377" s="468"/>
      <c r="C377" s="335"/>
      <c r="D377" s="335"/>
      <c r="E377" s="335"/>
      <c r="F377" s="243">
        <f t="shared" si="79"/>
        <v>0</v>
      </c>
      <c r="G377" s="244">
        <f t="shared" si="78"/>
        <v>0</v>
      </c>
      <c r="H377" s="248">
        <f t="shared" si="72"/>
        <v>0</v>
      </c>
      <c r="I377" s="245"/>
      <c r="J377" s="246"/>
      <c r="K377" s="247"/>
      <c r="L377" s="243">
        <f t="shared" si="80"/>
        <v>0</v>
      </c>
      <c r="M377" s="245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67"/>
      <c r="AD377" s="171" t="str">
        <f>'Основні дані'!$B$1</f>
        <v>ХТ-224з</v>
      </c>
    </row>
    <row r="378" spans="1:30" s="132" customFormat="1" ht="30" hidden="1" x14ac:dyDescent="0.45">
      <c r="A378" s="347" t="s">
        <v>872</v>
      </c>
      <c r="B378" s="468"/>
      <c r="C378" s="335"/>
      <c r="D378" s="335"/>
      <c r="E378" s="335"/>
      <c r="F378" s="243">
        <f t="shared" si="79"/>
        <v>0</v>
      </c>
      <c r="G378" s="244">
        <f t="shared" si="78"/>
        <v>0</v>
      </c>
      <c r="H378" s="248">
        <f t="shared" si="72"/>
        <v>0</v>
      </c>
      <c r="I378" s="245"/>
      <c r="J378" s="246"/>
      <c r="K378" s="247"/>
      <c r="L378" s="243">
        <f t="shared" si="80"/>
        <v>0</v>
      </c>
      <c r="M378" s="245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67"/>
      <c r="AD378" s="171" t="str">
        <f>'Основні дані'!$B$1</f>
        <v>ХТ-224з</v>
      </c>
    </row>
    <row r="379" spans="1:30" s="132" customFormat="1" ht="49.2" hidden="1" x14ac:dyDescent="0.45">
      <c r="A379" s="383" t="s">
        <v>873</v>
      </c>
      <c r="B379" s="384" t="s">
        <v>874</v>
      </c>
      <c r="C379" s="385"/>
      <c r="D379" s="385"/>
      <c r="E379" s="385"/>
      <c r="F379" s="392" t="str">
        <f>IF(SUM(F380:F399)=F$106,F$106,"ОШИБКА")</f>
        <v>ОШИБКА</v>
      </c>
      <c r="G379" s="392" t="str">
        <f>IF(SUM(G380:G399)=G$106,G$106,"ОШИБКА")</f>
        <v>ОШИБКА</v>
      </c>
      <c r="H379" s="392" t="str">
        <f>IF(SUM(H380:H399)=H$106,H$106,"ОШИБКА")</f>
        <v>ОШИБКА</v>
      </c>
      <c r="I379" s="387">
        <f t="shared" ref="I379:AB379" si="81">SUM(I380:I399)</f>
        <v>0</v>
      </c>
      <c r="J379" s="387">
        <f t="shared" si="81"/>
        <v>0</v>
      </c>
      <c r="K379" s="387">
        <f t="shared" si="81"/>
        <v>0</v>
      </c>
      <c r="L379" s="387">
        <f t="shared" si="81"/>
        <v>0</v>
      </c>
      <c r="M379" s="387">
        <f t="shared" si="81"/>
        <v>0</v>
      </c>
      <c r="N379" s="387">
        <f t="shared" si="81"/>
        <v>0</v>
      </c>
      <c r="O379" s="387">
        <f t="shared" si="81"/>
        <v>0</v>
      </c>
      <c r="P379" s="387">
        <f t="shared" si="81"/>
        <v>0</v>
      </c>
      <c r="Q379" s="387">
        <f t="shared" si="81"/>
        <v>0</v>
      </c>
      <c r="R379" s="387">
        <f t="shared" si="81"/>
        <v>0</v>
      </c>
      <c r="S379" s="387">
        <f t="shared" si="81"/>
        <v>0</v>
      </c>
      <c r="T379" s="387">
        <f t="shared" si="81"/>
        <v>0</v>
      </c>
      <c r="U379" s="387">
        <f t="shared" si="81"/>
        <v>0</v>
      </c>
      <c r="V379" s="387">
        <f t="shared" si="81"/>
        <v>0</v>
      </c>
      <c r="W379" s="387">
        <f t="shared" si="81"/>
        <v>0</v>
      </c>
      <c r="X379" s="387">
        <f t="shared" si="81"/>
        <v>0</v>
      </c>
      <c r="Y379" s="387">
        <f t="shared" si="81"/>
        <v>0</v>
      </c>
      <c r="Z379" s="387">
        <f t="shared" si="81"/>
        <v>0</v>
      </c>
      <c r="AA379" s="387">
        <f t="shared" si="81"/>
        <v>0</v>
      </c>
      <c r="AB379" s="387">
        <f t="shared" si="81"/>
        <v>0</v>
      </c>
      <c r="AC379" s="480"/>
      <c r="AD379" s="171" t="str">
        <f>'Основні дані'!$B$1</f>
        <v>ХТ-224з</v>
      </c>
    </row>
    <row r="380" spans="1:30" s="132" customFormat="1" ht="30" hidden="1" x14ac:dyDescent="0.45">
      <c r="A380" s="347" t="s">
        <v>875</v>
      </c>
      <c r="B380" s="478"/>
      <c r="C380" s="382"/>
      <c r="D380" s="382"/>
      <c r="E380" s="382"/>
      <c r="F380" s="248">
        <f>N380+P380+R380+T380+V380+X380+Z380+AB380</f>
        <v>0</v>
      </c>
      <c r="G380" s="249">
        <f t="shared" ref="G380:G399" si="82">F380*30</f>
        <v>0</v>
      </c>
      <c r="H380" s="248">
        <f t="shared" si="72"/>
        <v>0</v>
      </c>
      <c r="I380" s="250"/>
      <c r="J380" s="251"/>
      <c r="K380" s="252"/>
      <c r="L380" s="248">
        <f>IF(H380=I380+J380+K380,G380-H380,"!ОШИБКА!")</f>
        <v>0</v>
      </c>
      <c r="M380" s="250"/>
      <c r="N380" s="251"/>
      <c r="O380" s="251"/>
      <c r="P380" s="251"/>
      <c r="Q380" s="251"/>
      <c r="R380" s="25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66"/>
      <c r="AD380" s="171" t="str">
        <f>'Основні дані'!$B$1</f>
        <v>ХТ-224з</v>
      </c>
    </row>
    <row r="381" spans="1:30" s="132" customFormat="1" ht="30" hidden="1" x14ac:dyDescent="0.45">
      <c r="A381" s="347" t="s">
        <v>876</v>
      </c>
      <c r="B381" s="468"/>
      <c r="C381" s="335"/>
      <c r="D381" s="335"/>
      <c r="E381" s="335"/>
      <c r="F381" s="243">
        <f>N381+P381+R381+T381+V381+X381+Z381+AB381</f>
        <v>0</v>
      </c>
      <c r="G381" s="244">
        <f t="shared" si="82"/>
        <v>0</v>
      </c>
      <c r="H381" s="248">
        <f t="shared" si="72"/>
        <v>0</v>
      </c>
      <c r="I381" s="245"/>
      <c r="J381" s="246"/>
      <c r="K381" s="247"/>
      <c r="L381" s="243">
        <f>IF(H381=I381+J381+K381,G381-H381,"!ОШИБКА!")</f>
        <v>0</v>
      </c>
      <c r="M381" s="245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67"/>
      <c r="AD381" s="171" t="str">
        <f>'Основні дані'!$B$1</f>
        <v>ХТ-224з</v>
      </c>
    </row>
    <row r="382" spans="1:30" s="132" customFormat="1" ht="30" hidden="1" x14ac:dyDescent="0.45">
      <c r="A382" s="347" t="s">
        <v>877</v>
      </c>
      <c r="B382" s="468"/>
      <c r="C382" s="335"/>
      <c r="D382" s="335"/>
      <c r="E382" s="335"/>
      <c r="F382" s="243">
        <f t="shared" ref="F382:F399" si="83">N382+P382+R382+T382+V382+X382+Z382+AB382</f>
        <v>0</v>
      </c>
      <c r="G382" s="244">
        <f t="shared" si="82"/>
        <v>0</v>
      </c>
      <c r="H382" s="248">
        <f t="shared" si="72"/>
        <v>0</v>
      </c>
      <c r="I382" s="245"/>
      <c r="J382" s="246"/>
      <c r="K382" s="247"/>
      <c r="L382" s="243">
        <f t="shared" ref="L382:L399" si="84">IF(H382=I382+J382+K382,G382-H382,"!ОШИБКА!")</f>
        <v>0</v>
      </c>
      <c r="M382" s="245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67"/>
      <c r="AD382" s="171" t="str">
        <f>'Основні дані'!$B$1</f>
        <v>ХТ-224з</v>
      </c>
    </row>
    <row r="383" spans="1:30" s="132" customFormat="1" ht="30" hidden="1" x14ac:dyDescent="0.45">
      <c r="A383" s="347" t="s">
        <v>878</v>
      </c>
      <c r="B383" s="468"/>
      <c r="C383" s="335"/>
      <c r="D383" s="335"/>
      <c r="E383" s="335"/>
      <c r="F383" s="243">
        <f t="shared" si="83"/>
        <v>0</v>
      </c>
      <c r="G383" s="244">
        <f t="shared" si="82"/>
        <v>0</v>
      </c>
      <c r="H383" s="248">
        <f t="shared" si="72"/>
        <v>0</v>
      </c>
      <c r="I383" s="245"/>
      <c r="J383" s="246"/>
      <c r="K383" s="247"/>
      <c r="L383" s="243">
        <f t="shared" si="84"/>
        <v>0</v>
      </c>
      <c r="M383" s="245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67"/>
      <c r="AD383" s="171" t="str">
        <f>'Основні дані'!$B$1</f>
        <v>ХТ-224з</v>
      </c>
    </row>
    <row r="384" spans="1:30" s="132" customFormat="1" ht="30" hidden="1" x14ac:dyDescent="0.45">
      <c r="A384" s="347" t="s">
        <v>879</v>
      </c>
      <c r="B384" s="468"/>
      <c r="C384" s="335"/>
      <c r="D384" s="335"/>
      <c r="E384" s="335"/>
      <c r="F384" s="243">
        <f t="shared" si="83"/>
        <v>0</v>
      </c>
      <c r="G384" s="244">
        <f t="shared" si="82"/>
        <v>0</v>
      </c>
      <c r="H384" s="248">
        <f t="shared" si="72"/>
        <v>0</v>
      </c>
      <c r="I384" s="245"/>
      <c r="J384" s="246"/>
      <c r="K384" s="247"/>
      <c r="L384" s="243">
        <f t="shared" si="84"/>
        <v>0</v>
      </c>
      <c r="M384" s="245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67"/>
      <c r="AD384" s="171" t="str">
        <f>'Основні дані'!$B$1</f>
        <v>ХТ-224з</v>
      </c>
    </row>
    <row r="385" spans="1:30" s="132" customFormat="1" ht="30" hidden="1" x14ac:dyDescent="0.45">
      <c r="A385" s="347" t="s">
        <v>880</v>
      </c>
      <c r="B385" s="468"/>
      <c r="C385" s="335"/>
      <c r="D385" s="335"/>
      <c r="E385" s="335"/>
      <c r="F385" s="243">
        <f t="shared" si="83"/>
        <v>0</v>
      </c>
      <c r="G385" s="244">
        <f t="shared" si="82"/>
        <v>0</v>
      </c>
      <c r="H385" s="248">
        <f t="shared" si="72"/>
        <v>0</v>
      </c>
      <c r="I385" s="245"/>
      <c r="J385" s="246"/>
      <c r="K385" s="247"/>
      <c r="L385" s="243">
        <f t="shared" si="84"/>
        <v>0</v>
      </c>
      <c r="M385" s="245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67"/>
      <c r="AD385" s="171" t="str">
        <f>'Основні дані'!$B$1</f>
        <v>ХТ-224з</v>
      </c>
    </row>
    <row r="386" spans="1:30" s="132" customFormat="1" ht="30" hidden="1" x14ac:dyDescent="0.45">
      <c r="A386" s="347" t="s">
        <v>881</v>
      </c>
      <c r="B386" s="468"/>
      <c r="C386" s="335"/>
      <c r="D386" s="335"/>
      <c r="E386" s="335"/>
      <c r="F386" s="243">
        <f t="shared" si="83"/>
        <v>0</v>
      </c>
      <c r="G386" s="244">
        <f t="shared" si="82"/>
        <v>0</v>
      </c>
      <c r="H386" s="248">
        <f t="shared" si="72"/>
        <v>0</v>
      </c>
      <c r="I386" s="245"/>
      <c r="J386" s="246"/>
      <c r="K386" s="247"/>
      <c r="L386" s="243">
        <f t="shared" si="84"/>
        <v>0</v>
      </c>
      <c r="M386" s="245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67"/>
      <c r="AD386" s="171" t="str">
        <f>'Основні дані'!$B$1</f>
        <v>ХТ-224з</v>
      </c>
    </row>
    <row r="387" spans="1:30" s="132" customFormat="1" ht="30" hidden="1" x14ac:dyDescent="0.45">
      <c r="A387" s="347" t="s">
        <v>882</v>
      </c>
      <c r="B387" s="468"/>
      <c r="C387" s="335"/>
      <c r="D387" s="335"/>
      <c r="E387" s="335"/>
      <c r="F387" s="243">
        <f t="shared" si="83"/>
        <v>0</v>
      </c>
      <c r="G387" s="244">
        <f t="shared" si="82"/>
        <v>0</v>
      </c>
      <c r="H387" s="248">
        <f t="shared" si="72"/>
        <v>0</v>
      </c>
      <c r="I387" s="245"/>
      <c r="J387" s="246"/>
      <c r="K387" s="247"/>
      <c r="L387" s="243">
        <f t="shared" si="84"/>
        <v>0</v>
      </c>
      <c r="M387" s="245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67"/>
      <c r="AD387" s="171" t="str">
        <f>'Основні дані'!$B$1</f>
        <v>ХТ-224з</v>
      </c>
    </row>
    <row r="388" spans="1:30" s="132" customFormat="1" ht="30" hidden="1" x14ac:dyDescent="0.45">
      <c r="A388" s="347" t="s">
        <v>883</v>
      </c>
      <c r="B388" s="468"/>
      <c r="C388" s="335"/>
      <c r="D388" s="335"/>
      <c r="E388" s="335"/>
      <c r="F388" s="243">
        <f t="shared" si="83"/>
        <v>0</v>
      </c>
      <c r="G388" s="244">
        <f t="shared" si="82"/>
        <v>0</v>
      </c>
      <c r="H388" s="248">
        <f t="shared" si="72"/>
        <v>0</v>
      </c>
      <c r="I388" s="245"/>
      <c r="J388" s="246"/>
      <c r="K388" s="247"/>
      <c r="L388" s="243">
        <f t="shared" si="84"/>
        <v>0</v>
      </c>
      <c r="M388" s="245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67"/>
      <c r="AD388" s="171" t="str">
        <f>'Основні дані'!$B$1</f>
        <v>ХТ-224з</v>
      </c>
    </row>
    <row r="389" spans="1:30" s="132" customFormat="1" ht="30" hidden="1" x14ac:dyDescent="0.45">
      <c r="A389" s="347" t="s">
        <v>884</v>
      </c>
      <c r="B389" s="468"/>
      <c r="C389" s="335"/>
      <c r="D389" s="335"/>
      <c r="E389" s="335"/>
      <c r="F389" s="243">
        <f t="shared" si="83"/>
        <v>0</v>
      </c>
      <c r="G389" s="244">
        <f t="shared" si="82"/>
        <v>0</v>
      </c>
      <c r="H389" s="248">
        <f t="shared" si="72"/>
        <v>0</v>
      </c>
      <c r="I389" s="245"/>
      <c r="J389" s="246"/>
      <c r="K389" s="247"/>
      <c r="L389" s="243">
        <f t="shared" si="84"/>
        <v>0</v>
      </c>
      <c r="M389" s="245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67"/>
      <c r="AD389" s="171" t="str">
        <f>'Основні дані'!$B$1</f>
        <v>ХТ-224з</v>
      </c>
    </row>
    <row r="390" spans="1:30" s="132" customFormat="1" ht="30" hidden="1" x14ac:dyDescent="0.45">
      <c r="A390" s="347" t="s">
        <v>885</v>
      </c>
      <c r="B390" s="468"/>
      <c r="C390" s="335"/>
      <c r="D390" s="335"/>
      <c r="E390" s="335"/>
      <c r="F390" s="243">
        <f t="shared" si="83"/>
        <v>0</v>
      </c>
      <c r="G390" s="244">
        <f t="shared" si="82"/>
        <v>0</v>
      </c>
      <c r="H390" s="248">
        <f t="shared" si="72"/>
        <v>0</v>
      </c>
      <c r="I390" s="245"/>
      <c r="J390" s="246"/>
      <c r="K390" s="247"/>
      <c r="L390" s="243">
        <f t="shared" si="84"/>
        <v>0</v>
      </c>
      <c r="M390" s="245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67"/>
      <c r="AD390" s="171" t="str">
        <f>'Основні дані'!$B$1</f>
        <v>ХТ-224з</v>
      </c>
    </row>
    <row r="391" spans="1:30" s="132" customFormat="1" ht="30" hidden="1" x14ac:dyDescent="0.45">
      <c r="A391" s="347" t="s">
        <v>886</v>
      </c>
      <c r="B391" s="468"/>
      <c r="C391" s="335"/>
      <c r="D391" s="335"/>
      <c r="E391" s="335"/>
      <c r="F391" s="243">
        <f t="shared" si="83"/>
        <v>0</v>
      </c>
      <c r="G391" s="244">
        <f t="shared" si="82"/>
        <v>0</v>
      </c>
      <c r="H391" s="248">
        <f t="shared" si="72"/>
        <v>0</v>
      </c>
      <c r="I391" s="245"/>
      <c r="J391" s="246"/>
      <c r="K391" s="247"/>
      <c r="L391" s="243">
        <f t="shared" si="84"/>
        <v>0</v>
      </c>
      <c r="M391" s="245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67"/>
      <c r="AD391" s="171" t="str">
        <f>'Основні дані'!$B$1</f>
        <v>ХТ-224з</v>
      </c>
    </row>
    <row r="392" spans="1:30" s="132" customFormat="1" ht="30" hidden="1" x14ac:dyDescent="0.45">
      <c r="A392" s="347" t="s">
        <v>887</v>
      </c>
      <c r="B392" s="468"/>
      <c r="C392" s="335"/>
      <c r="D392" s="335"/>
      <c r="E392" s="335"/>
      <c r="F392" s="243">
        <f t="shared" si="83"/>
        <v>0</v>
      </c>
      <c r="G392" s="244">
        <f t="shared" si="82"/>
        <v>0</v>
      </c>
      <c r="H392" s="248">
        <f t="shared" si="72"/>
        <v>0</v>
      </c>
      <c r="I392" s="245"/>
      <c r="J392" s="246"/>
      <c r="K392" s="247"/>
      <c r="L392" s="243">
        <f t="shared" si="84"/>
        <v>0</v>
      </c>
      <c r="M392" s="245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67"/>
      <c r="AD392" s="171" t="str">
        <f>'Основні дані'!$B$1</f>
        <v>ХТ-224з</v>
      </c>
    </row>
    <row r="393" spans="1:30" s="132" customFormat="1" ht="30" hidden="1" x14ac:dyDescent="0.45">
      <c r="A393" s="347" t="s">
        <v>888</v>
      </c>
      <c r="B393" s="468"/>
      <c r="C393" s="335"/>
      <c r="D393" s="335"/>
      <c r="E393" s="335"/>
      <c r="F393" s="243">
        <f t="shared" si="83"/>
        <v>0</v>
      </c>
      <c r="G393" s="244">
        <f t="shared" si="82"/>
        <v>0</v>
      </c>
      <c r="H393" s="248">
        <f t="shared" si="72"/>
        <v>0</v>
      </c>
      <c r="I393" s="245"/>
      <c r="J393" s="246"/>
      <c r="K393" s="247"/>
      <c r="L393" s="243">
        <f t="shared" si="84"/>
        <v>0</v>
      </c>
      <c r="M393" s="245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67"/>
      <c r="AD393" s="171" t="str">
        <f>'Основні дані'!$B$1</f>
        <v>ХТ-224з</v>
      </c>
    </row>
    <row r="394" spans="1:30" s="132" customFormat="1" ht="30" hidden="1" x14ac:dyDescent="0.45">
      <c r="A394" s="347" t="s">
        <v>889</v>
      </c>
      <c r="B394" s="468"/>
      <c r="C394" s="335"/>
      <c r="D394" s="335"/>
      <c r="E394" s="335"/>
      <c r="F394" s="243">
        <f t="shared" si="83"/>
        <v>0</v>
      </c>
      <c r="G394" s="244">
        <f t="shared" si="82"/>
        <v>0</v>
      </c>
      <c r="H394" s="248">
        <f t="shared" si="72"/>
        <v>0</v>
      </c>
      <c r="I394" s="245"/>
      <c r="J394" s="246"/>
      <c r="K394" s="247"/>
      <c r="L394" s="243">
        <f t="shared" si="84"/>
        <v>0</v>
      </c>
      <c r="M394" s="245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67"/>
      <c r="AD394" s="171" t="str">
        <f>'Основні дані'!$B$1</f>
        <v>ХТ-224з</v>
      </c>
    </row>
    <row r="395" spans="1:30" s="132" customFormat="1" ht="30" hidden="1" x14ac:dyDescent="0.45">
      <c r="A395" s="347" t="s">
        <v>890</v>
      </c>
      <c r="B395" s="468"/>
      <c r="C395" s="335"/>
      <c r="D395" s="335"/>
      <c r="E395" s="335"/>
      <c r="F395" s="243">
        <f t="shared" si="83"/>
        <v>0</v>
      </c>
      <c r="G395" s="244">
        <f t="shared" si="82"/>
        <v>0</v>
      </c>
      <c r="H395" s="248">
        <f t="shared" si="72"/>
        <v>0</v>
      </c>
      <c r="I395" s="245"/>
      <c r="J395" s="246"/>
      <c r="K395" s="247"/>
      <c r="L395" s="243">
        <f t="shared" si="84"/>
        <v>0</v>
      </c>
      <c r="M395" s="245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67"/>
      <c r="AD395" s="171" t="str">
        <f>'Основні дані'!$B$1</f>
        <v>ХТ-224з</v>
      </c>
    </row>
    <row r="396" spans="1:30" s="132" customFormat="1" ht="30" hidden="1" x14ac:dyDescent="0.45">
      <c r="A396" s="347" t="s">
        <v>891</v>
      </c>
      <c r="B396" s="468"/>
      <c r="C396" s="335"/>
      <c r="D396" s="335"/>
      <c r="E396" s="335"/>
      <c r="F396" s="243">
        <f t="shared" si="83"/>
        <v>0</v>
      </c>
      <c r="G396" s="244">
        <f t="shared" si="82"/>
        <v>0</v>
      </c>
      <c r="H396" s="248">
        <f t="shared" si="72"/>
        <v>0</v>
      </c>
      <c r="I396" s="245"/>
      <c r="J396" s="246"/>
      <c r="K396" s="247"/>
      <c r="L396" s="243">
        <f t="shared" si="84"/>
        <v>0</v>
      </c>
      <c r="M396" s="245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67"/>
      <c r="AD396" s="171" t="str">
        <f>'Основні дані'!$B$1</f>
        <v>ХТ-224з</v>
      </c>
    </row>
    <row r="397" spans="1:30" s="132" customFormat="1" ht="30" hidden="1" x14ac:dyDescent="0.45">
      <c r="A397" s="347" t="s">
        <v>892</v>
      </c>
      <c r="B397" s="468"/>
      <c r="C397" s="335"/>
      <c r="D397" s="335"/>
      <c r="E397" s="335"/>
      <c r="F397" s="243">
        <f t="shared" si="83"/>
        <v>0</v>
      </c>
      <c r="G397" s="244">
        <f t="shared" si="82"/>
        <v>0</v>
      </c>
      <c r="H397" s="248">
        <f t="shared" si="72"/>
        <v>0</v>
      </c>
      <c r="I397" s="245"/>
      <c r="J397" s="246"/>
      <c r="K397" s="247"/>
      <c r="L397" s="243">
        <f t="shared" si="84"/>
        <v>0</v>
      </c>
      <c r="M397" s="245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67"/>
      <c r="AD397" s="171" t="str">
        <f>'Основні дані'!$B$1</f>
        <v>ХТ-224з</v>
      </c>
    </row>
    <row r="398" spans="1:30" s="132" customFormat="1" ht="30" hidden="1" x14ac:dyDescent="0.45">
      <c r="A398" s="347" t="s">
        <v>893</v>
      </c>
      <c r="B398" s="468"/>
      <c r="C398" s="335"/>
      <c r="D398" s="335"/>
      <c r="E398" s="335"/>
      <c r="F398" s="243">
        <f t="shared" si="83"/>
        <v>0</v>
      </c>
      <c r="G398" s="244">
        <f t="shared" si="82"/>
        <v>0</v>
      </c>
      <c r="H398" s="248">
        <f t="shared" si="72"/>
        <v>0</v>
      </c>
      <c r="I398" s="245"/>
      <c r="J398" s="246"/>
      <c r="K398" s="247"/>
      <c r="L398" s="243">
        <f t="shared" si="84"/>
        <v>0</v>
      </c>
      <c r="M398" s="245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67"/>
      <c r="AD398" s="171" t="str">
        <f>'Основні дані'!$B$1</f>
        <v>ХТ-224з</v>
      </c>
    </row>
    <row r="399" spans="1:30" s="132" customFormat="1" ht="30" hidden="1" x14ac:dyDescent="0.45">
      <c r="A399" s="347" t="s">
        <v>894</v>
      </c>
      <c r="B399" s="468"/>
      <c r="C399" s="335"/>
      <c r="D399" s="335"/>
      <c r="E399" s="335"/>
      <c r="F399" s="243">
        <f t="shared" si="83"/>
        <v>0</v>
      </c>
      <c r="G399" s="244">
        <f t="shared" si="82"/>
        <v>0</v>
      </c>
      <c r="H399" s="248">
        <f t="shared" ref="H399:H456" si="85">3*M399 + 3*O399 + 2*Q399 + 2*S399 + 3*U399 + 3*W399 + 3*Y399 + 3*AA399 - MOD(3*M399 + 3*O399 + 2*Q399 + 2*S399 + 3*U399 + 3*W399 + 3*Y399 + 3*AA399, 2)</f>
        <v>0</v>
      </c>
      <c r="I399" s="245"/>
      <c r="J399" s="246"/>
      <c r="K399" s="247"/>
      <c r="L399" s="243">
        <f t="shared" si="84"/>
        <v>0</v>
      </c>
      <c r="M399" s="245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67"/>
      <c r="AD399" s="171" t="str">
        <f>'Основні дані'!$B$1</f>
        <v>ХТ-224з</v>
      </c>
    </row>
    <row r="400" spans="1:30" s="132" customFormat="1" ht="49.2" hidden="1" x14ac:dyDescent="0.45">
      <c r="A400" s="383" t="s">
        <v>895</v>
      </c>
      <c r="B400" s="384" t="s">
        <v>896</v>
      </c>
      <c r="C400" s="385"/>
      <c r="D400" s="385"/>
      <c r="E400" s="385"/>
      <c r="F400" s="392" t="str">
        <f>IF(SUM(F401:F420)=F$106,F$106,"ОШИБКА")</f>
        <v>ОШИБКА</v>
      </c>
      <c r="G400" s="392" t="str">
        <f>IF(SUM(G401:G420)=G$106,G$106,"ОШИБКА")</f>
        <v>ОШИБКА</v>
      </c>
      <c r="H400" s="392" t="str">
        <f>IF(SUM(H401:H420)=H$106,H$106,"ОШИБКА")</f>
        <v>ОШИБКА</v>
      </c>
      <c r="I400" s="387">
        <f t="shared" ref="I400:AB400" si="86">SUM(I401:I420)</f>
        <v>0</v>
      </c>
      <c r="J400" s="387">
        <f t="shared" si="86"/>
        <v>0</v>
      </c>
      <c r="K400" s="387">
        <f t="shared" si="86"/>
        <v>0</v>
      </c>
      <c r="L400" s="387">
        <f t="shared" si="86"/>
        <v>0</v>
      </c>
      <c r="M400" s="387">
        <f t="shared" si="86"/>
        <v>0</v>
      </c>
      <c r="N400" s="387">
        <f t="shared" si="86"/>
        <v>0</v>
      </c>
      <c r="O400" s="387">
        <f t="shared" si="86"/>
        <v>0</v>
      </c>
      <c r="P400" s="387">
        <f t="shared" si="86"/>
        <v>0</v>
      </c>
      <c r="Q400" s="387">
        <f t="shared" si="86"/>
        <v>0</v>
      </c>
      <c r="R400" s="387">
        <f t="shared" si="86"/>
        <v>0</v>
      </c>
      <c r="S400" s="387">
        <f t="shared" si="86"/>
        <v>0</v>
      </c>
      <c r="T400" s="387">
        <f t="shared" si="86"/>
        <v>0</v>
      </c>
      <c r="U400" s="387">
        <f t="shared" si="86"/>
        <v>0</v>
      </c>
      <c r="V400" s="387">
        <f t="shared" si="86"/>
        <v>0</v>
      </c>
      <c r="W400" s="387">
        <f t="shared" si="86"/>
        <v>0</v>
      </c>
      <c r="X400" s="387">
        <f t="shared" si="86"/>
        <v>0</v>
      </c>
      <c r="Y400" s="387">
        <f t="shared" si="86"/>
        <v>0</v>
      </c>
      <c r="Z400" s="387">
        <f t="shared" si="86"/>
        <v>0</v>
      </c>
      <c r="AA400" s="387">
        <f t="shared" si="86"/>
        <v>0</v>
      </c>
      <c r="AB400" s="387">
        <f t="shared" si="86"/>
        <v>0</v>
      </c>
      <c r="AC400" s="480"/>
      <c r="AD400" s="171" t="str">
        <f>'Основні дані'!$B$1</f>
        <v>ХТ-224з</v>
      </c>
    </row>
    <row r="401" spans="1:30" s="132" customFormat="1" ht="30" hidden="1" x14ac:dyDescent="0.45">
      <c r="A401" s="347" t="s">
        <v>897</v>
      </c>
      <c r="B401" s="478"/>
      <c r="C401" s="382"/>
      <c r="D401" s="382"/>
      <c r="E401" s="382"/>
      <c r="F401" s="248">
        <f>N401+P401+R401+T401+V401+X401+Z401+AB401</f>
        <v>0</v>
      </c>
      <c r="G401" s="249">
        <f t="shared" ref="G401:G420" si="87">F401*30</f>
        <v>0</v>
      </c>
      <c r="H401" s="248">
        <f t="shared" si="85"/>
        <v>0</v>
      </c>
      <c r="I401" s="250"/>
      <c r="J401" s="251"/>
      <c r="K401" s="252"/>
      <c r="L401" s="248">
        <f>IF(H401=I401+J401+K401,G401-H401,"!ОШИБКА!")</f>
        <v>0</v>
      </c>
      <c r="M401" s="250"/>
      <c r="N401" s="251"/>
      <c r="O401" s="251"/>
      <c r="P401" s="251"/>
      <c r="Q401" s="251"/>
      <c r="R401" s="251"/>
      <c r="S401" s="251"/>
      <c r="T401" s="251"/>
      <c r="U401" s="251"/>
      <c r="V401" s="251"/>
      <c r="W401" s="251"/>
      <c r="X401" s="251"/>
      <c r="Y401" s="251"/>
      <c r="Z401" s="251"/>
      <c r="AA401" s="251"/>
      <c r="AB401" s="251"/>
      <c r="AC401" s="266"/>
      <c r="AD401" s="171" t="str">
        <f>'Основні дані'!$B$1</f>
        <v>ХТ-224з</v>
      </c>
    </row>
    <row r="402" spans="1:30" s="132" customFormat="1" ht="30" hidden="1" x14ac:dyDescent="0.45">
      <c r="A402" s="347" t="s">
        <v>898</v>
      </c>
      <c r="B402" s="468"/>
      <c r="C402" s="335"/>
      <c r="D402" s="335"/>
      <c r="E402" s="335"/>
      <c r="F402" s="243">
        <f>N402+P402+R402+T402+V402+X402+Z402+AB402</f>
        <v>0</v>
      </c>
      <c r="G402" s="244">
        <f t="shared" si="87"/>
        <v>0</v>
      </c>
      <c r="H402" s="248">
        <f t="shared" si="85"/>
        <v>0</v>
      </c>
      <c r="I402" s="245"/>
      <c r="J402" s="246"/>
      <c r="K402" s="247"/>
      <c r="L402" s="243">
        <f>IF(H402=I402+J402+K402,G402-H402,"!ОШИБКА!")</f>
        <v>0</v>
      </c>
      <c r="M402" s="245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67"/>
      <c r="AD402" s="171" t="str">
        <f>'Основні дані'!$B$1</f>
        <v>ХТ-224з</v>
      </c>
    </row>
    <row r="403" spans="1:30" s="132" customFormat="1" ht="30" hidden="1" x14ac:dyDescent="0.45">
      <c r="A403" s="347" t="s">
        <v>899</v>
      </c>
      <c r="B403" s="468"/>
      <c r="C403" s="335"/>
      <c r="D403" s="335"/>
      <c r="E403" s="335"/>
      <c r="F403" s="243">
        <f t="shared" ref="F403:F420" si="88">N403+P403+R403+T403+V403+X403+Z403+AB403</f>
        <v>0</v>
      </c>
      <c r="G403" s="244">
        <f t="shared" si="87"/>
        <v>0</v>
      </c>
      <c r="H403" s="248">
        <f t="shared" si="85"/>
        <v>0</v>
      </c>
      <c r="I403" s="245"/>
      <c r="J403" s="246"/>
      <c r="K403" s="247"/>
      <c r="L403" s="243">
        <f t="shared" ref="L403:L420" si="89">IF(H403=I403+J403+K403,G403-H403,"!ОШИБКА!")</f>
        <v>0</v>
      </c>
      <c r="M403" s="245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67"/>
      <c r="AD403" s="171" t="str">
        <f>'Основні дані'!$B$1</f>
        <v>ХТ-224з</v>
      </c>
    </row>
    <row r="404" spans="1:30" s="132" customFormat="1" ht="30" hidden="1" x14ac:dyDescent="0.45">
      <c r="A404" s="347" t="s">
        <v>900</v>
      </c>
      <c r="B404" s="468"/>
      <c r="C404" s="335"/>
      <c r="D404" s="335"/>
      <c r="E404" s="335"/>
      <c r="F404" s="243">
        <f t="shared" si="88"/>
        <v>0</v>
      </c>
      <c r="G404" s="244">
        <f t="shared" si="87"/>
        <v>0</v>
      </c>
      <c r="H404" s="248">
        <f t="shared" si="85"/>
        <v>0</v>
      </c>
      <c r="I404" s="245"/>
      <c r="J404" s="246"/>
      <c r="K404" s="247"/>
      <c r="L404" s="243">
        <f t="shared" si="89"/>
        <v>0</v>
      </c>
      <c r="M404" s="245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67"/>
      <c r="AD404" s="171" t="str">
        <f>'Основні дані'!$B$1</f>
        <v>ХТ-224з</v>
      </c>
    </row>
    <row r="405" spans="1:30" s="132" customFormat="1" ht="30" hidden="1" x14ac:dyDescent="0.45">
      <c r="A405" s="347" t="s">
        <v>901</v>
      </c>
      <c r="B405" s="468"/>
      <c r="C405" s="335"/>
      <c r="D405" s="335"/>
      <c r="E405" s="335"/>
      <c r="F405" s="243">
        <f t="shared" si="88"/>
        <v>0</v>
      </c>
      <c r="G405" s="244">
        <f t="shared" si="87"/>
        <v>0</v>
      </c>
      <c r="H405" s="248">
        <f t="shared" si="85"/>
        <v>0</v>
      </c>
      <c r="I405" s="245"/>
      <c r="J405" s="246"/>
      <c r="K405" s="247"/>
      <c r="L405" s="243">
        <f t="shared" si="89"/>
        <v>0</v>
      </c>
      <c r="M405" s="245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67"/>
      <c r="AD405" s="171" t="str">
        <f>'Основні дані'!$B$1</f>
        <v>ХТ-224з</v>
      </c>
    </row>
    <row r="406" spans="1:30" s="132" customFormat="1" ht="30" hidden="1" x14ac:dyDescent="0.45">
      <c r="A406" s="347" t="s">
        <v>902</v>
      </c>
      <c r="B406" s="468"/>
      <c r="C406" s="335"/>
      <c r="D406" s="335"/>
      <c r="E406" s="335"/>
      <c r="F406" s="243">
        <f t="shared" si="88"/>
        <v>0</v>
      </c>
      <c r="G406" s="244">
        <f t="shared" si="87"/>
        <v>0</v>
      </c>
      <c r="H406" s="248">
        <f t="shared" si="85"/>
        <v>0</v>
      </c>
      <c r="I406" s="245"/>
      <c r="J406" s="246"/>
      <c r="K406" s="247"/>
      <c r="L406" s="243">
        <f t="shared" si="89"/>
        <v>0</v>
      </c>
      <c r="M406" s="245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67"/>
      <c r="AD406" s="171" t="str">
        <f>'Основні дані'!$B$1</f>
        <v>ХТ-224з</v>
      </c>
    </row>
    <row r="407" spans="1:30" s="132" customFormat="1" ht="30" hidden="1" x14ac:dyDescent="0.45">
      <c r="A407" s="347" t="s">
        <v>903</v>
      </c>
      <c r="B407" s="468"/>
      <c r="C407" s="335"/>
      <c r="D407" s="335"/>
      <c r="E407" s="335"/>
      <c r="F407" s="243">
        <f t="shared" si="88"/>
        <v>0</v>
      </c>
      <c r="G407" s="244">
        <f t="shared" si="87"/>
        <v>0</v>
      </c>
      <c r="H407" s="248">
        <f t="shared" si="85"/>
        <v>0</v>
      </c>
      <c r="I407" s="245"/>
      <c r="J407" s="246"/>
      <c r="K407" s="247"/>
      <c r="L407" s="243">
        <f t="shared" si="89"/>
        <v>0</v>
      </c>
      <c r="M407" s="245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67"/>
      <c r="AD407" s="171" t="str">
        <f>'Основні дані'!$B$1</f>
        <v>ХТ-224з</v>
      </c>
    </row>
    <row r="408" spans="1:30" s="132" customFormat="1" ht="30" hidden="1" x14ac:dyDescent="0.45">
      <c r="A408" s="347" t="s">
        <v>904</v>
      </c>
      <c r="B408" s="468"/>
      <c r="C408" s="335"/>
      <c r="D408" s="335"/>
      <c r="E408" s="335"/>
      <c r="F408" s="243">
        <f t="shared" si="88"/>
        <v>0</v>
      </c>
      <c r="G408" s="244">
        <f t="shared" si="87"/>
        <v>0</v>
      </c>
      <c r="H408" s="248">
        <f t="shared" si="85"/>
        <v>0</v>
      </c>
      <c r="I408" s="245"/>
      <c r="J408" s="246"/>
      <c r="K408" s="247"/>
      <c r="L408" s="243">
        <f t="shared" si="89"/>
        <v>0</v>
      </c>
      <c r="M408" s="245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67"/>
      <c r="AD408" s="171" t="str">
        <f>'Основні дані'!$B$1</f>
        <v>ХТ-224з</v>
      </c>
    </row>
    <row r="409" spans="1:30" s="132" customFormat="1" ht="30" hidden="1" x14ac:dyDescent="0.45">
      <c r="A409" s="347" t="s">
        <v>905</v>
      </c>
      <c r="B409" s="468"/>
      <c r="C409" s="335"/>
      <c r="D409" s="335"/>
      <c r="E409" s="335"/>
      <c r="F409" s="243">
        <f t="shared" si="88"/>
        <v>0</v>
      </c>
      <c r="G409" s="244">
        <f t="shared" si="87"/>
        <v>0</v>
      </c>
      <c r="H409" s="248">
        <f t="shared" si="85"/>
        <v>0</v>
      </c>
      <c r="I409" s="245"/>
      <c r="J409" s="246"/>
      <c r="K409" s="247"/>
      <c r="L409" s="243">
        <f t="shared" si="89"/>
        <v>0</v>
      </c>
      <c r="M409" s="245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67"/>
      <c r="AD409" s="171" t="str">
        <f>'Основні дані'!$B$1</f>
        <v>ХТ-224з</v>
      </c>
    </row>
    <row r="410" spans="1:30" s="132" customFormat="1" ht="30" hidden="1" x14ac:dyDescent="0.45">
      <c r="A410" s="347" t="s">
        <v>906</v>
      </c>
      <c r="B410" s="468"/>
      <c r="C410" s="335"/>
      <c r="D410" s="335"/>
      <c r="E410" s="335"/>
      <c r="F410" s="243">
        <f t="shared" si="88"/>
        <v>0</v>
      </c>
      <c r="G410" s="244">
        <f t="shared" si="87"/>
        <v>0</v>
      </c>
      <c r="H410" s="248">
        <f t="shared" si="85"/>
        <v>0</v>
      </c>
      <c r="I410" s="245"/>
      <c r="J410" s="246"/>
      <c r="K410" s="247"/>
      <c r="L410" s="243">
        <f t="shared" si="89"/>
        <v>0</v>
      </c>
      <c r="M410" s="245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67"/>
      <c r="AD410" s="171" t="str">
        <f>'Основні дані'!$B$1</f>
        <v>ХТ-224з</v>
      </c>
    </row>
    <row r="411" spans="1:30" s="132" customFormat="1" ht="30" hidden="1" x14ac:dyDescent="0.45">
      <c r="A411" s="347" t="s">
        <v>907</v>
      </c>
      <c r="B411" s="468"/>
      <c r="C411" s="335"/>
      <c r="D411" s="335"/>
      <c r="E411" s="335"/>
      <c r="F411" s="243">
        <f t="shared" si="88"/>
        <v>0</v>
      </c>
      <c r="G411" s="244">
        <f t="shared" si="87"/>
        <v>0</v>
      </c>
      <c r="H411" s="248">
        <f t="shared" si="85"/>
        <v>0</v>
      </c>
      <c r="I411" s="245"/>
      <c r="J411" s="246"/>
      <c r="K411" s="247"/>
      <c r="L411" s="243">
        <f t="shared" si="89"/>
        <v>0</v>
      </c>
      <c r="M411" s="245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67"/>
      <c r="AD411" s="171" t="str">
        <f>'Основні дані'!$B$1</f>
        <v>ХТ-224з</v>
      </c>
    </row>
    <row r="412" spans="1:30" s="132" customFormat="1" ht="30" hidden="1" x14ac:dyDescent="0.45">
      <c r="A412" s="347" t="s">
        <v>908</v>
      </c>
      <c r="B412" s="468"/>
      <c r="C412" s="335"/>
      <c r="D412" s="335"/>
      <c r="E412" s="335"/>
      <c r="F412" s="243">
        <f t="shared" si="88"/>
        <v>0</v>
      </c>
      <c r="G412" s="244">
        <f t="shared" si="87"/>
        <v>0</v>
      </c>
      <c r="H412" s="248">
        <f t="shared" si="85"/>
        <v>0</v>
      </c>
      <c r="I412" s="245"/>
      <c r="J412" s="246"/>
      <c r="K412" s="247"/>
      <c r="L412" s="243">
        <f t="shared" si="89"/>
        <v>0</v>
      </c>
      <c r="M412" s="245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67"/>
      <c r="AD412" s="171" t="str">
        <f>'Основні дані'!$B$1</f>
        <v>ХТ-224з</v>
      </c>
    </row>
    <row r="413" spans="1:30" s="132" customFormat="1" ht="30" hidden="1" x14ac:dyDescent="0.45">
      <c r="A413" s="347" t="s">
        <v>909</v>
      </c>
      <c r="B413" s="468"/>
      <c r="C413" s="335"/>
      <c r="D413" s="335"/>
      <c r="E413" s="335"/>
      <c r="F413" s="243">
        <f t="shared" si="88"/>
        <v>0</v>
      </c>
      <c r="G413" s="244">
        <f t="shared" si="87"/>
        <v>0</v>
      </c>
      <c r="H413" s="248">
        <f t="shared" si="85"/>
        <v>0</v>
      </c>
      <c r="I413" s="245"/>
      <c r="J413" s="246"/>
      <c r="K413" s="247"/>
      <c r="L413" s="243">
        <f t="shared" si="89"/>
        <v>0</v>
      </c>
      <c r="M413" s="245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67"/>
      <c r="AD413" s="171" t="str">
        <f>'Основні дані'!$B$1</f>
        <v>ХТ-224з</v>
      </c>
    </row>
    <row r="414" spans="1:30" s="132" customFormat="1" ht="30" hidden="1" x14ac:dyDescent="0.45">
      <c r="A414" s="347" t="s">
        <v>910</v>
      </c>
      <c r="B414" s="468"/>
      <c r="C414" s="335"/>
      <c r="D414" s="335"/>
      <c r="E414" s="335"/>
      <c r="F414" s="243">
        <f t="shared" si="88"/>
        <v>0</v>
      </c>
      <c r="G414" s="244">
        <f t="shared" si="87"/>
        <v>0</v>
      </c>
      <c r="H414" s="248">
        <f t="shared" si="85"/>
        <v>0</v>
      </c>
      <c r="I414" s="245"/>
      <c r="J414" s="246"/>
      <c r="K414" s="247"/>
      <c r="L414" s="243">
        <f t="shared" si="89"/>
        <v>0</v>
      </c>
      <c r="M414" s="245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67"/>
      <c r="AD414" s="171" t="str">
        <f>'Основні дані'!$B$1</f>
        <v>ХТ-224з</v>
      </c>
    </row>
    <row r="415" spans="1:30" s="132" customFormat="1" ht="30" hidden="1" x14ac:dyDescent="0.45">
      <c r="A415" s="347" t="s">
        <v>911</v>
      </c>
      <c r="B415" s="468"/>
      <c r="C415" s="335"/>
      <c r="D415" s="335"/>
      <c r="E415" s="335"/>
      <c r="F415" s="243">
        <f t="shared" si="88"/>
        <v>0</v>
      </c>
      <c r="G415" s="244">
        <f t="shared" si="87"/>
        <v>0</v>
      </c>
      <c r="H415" s="248">
        <f t="shared" si="85"/>
        <v>0</v>
      </c>
      <c r="I415" s="245"/>
      <c r="J415" s="246"/>
      <c r="K415" s="247"/>
      <c r="L415" s="243">
        <f t="shared" si="89"/>
        <v>0</v>
      </c>
      <c r="M415" s="245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67"/>
      <c r="AD415" s="171" t="str">
        <f>'Основні дані'!$B$1</f>
        <v>ХТ-224з</v>
      </c>
    </row>
    <row r="416" spans="1:30" s="132" customFormat="1" ht="30" hidden="1" x14ac:dyDescent="0.45">
      <c r="A416" s="347" t="s">
        <v>912</v>
      </c>
      <c r="B416" s="468"/>
      <c r="C416" s="335"/>
      <c r="D416" s="335"/>
      <c r="E416" s="335"/>
      <c r="F416" s="243">
        <f t="shared" si="88"/>
        <v>0</v>
      </c>
      <c r="G416" s="244">
        <f t="shared" si="87"/>
        <v>0</v>
      </c>
      <c r="H416" s="248">
        <f t="shared" si="85"/>
        <v>0</v>
      </c>
      <c r="I416" s="245"/>
      <c r="J416" s="246"/>
      <c r="K416" s="247"/>
      <c r="L416" s="243">
        <f t="shared" si="89"/>
        <v>0</v>
      </c>
      <c r="M416" s="245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67"/>
      <c r="AD416" s="171" t="str">
        <f>'Основні дані'!$B$1</f>
        <v>ХТ-224з</v>
      </c>
    </row>
    <row r="417" spans="1:30" s="132" customFormat="1" ht="30" hidden="1" x14ac:dyDescent="0.45">
      <c r="A417" s="347" t="s">
        <v>913</v>
      </c>
      <c r="B417" s="468"/>
      <c r="C417" s="335"/>
      <c r="D417" s="335"/>
      <c r="E417" s="335"/>
      <c r="F417" s="243">
        <f t="shared" si="88"/>
        <v>0</v>
      </c>
      <c r="G417" s="244">
        <f t="shared" si="87"/>
        <v>0</v>
      </c>
      <c r="H417" s="248">
        <f t="shared" si="85"/>
        <v>0</v>
      </c>
      <c r="I417" s="245"/>
      <c r="J417" s="246"/>
      <c r="K417" s="247"/>
      <c r="L417" s="243">
        <f t="shared" si="89"/>
        <v>0</v>
      </c>
      <c r="M417" s="245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67"/>
      <c r="AD417" s="171" t="str">
        <f>'Основні дані'!$B$1</f>
        <v>ХТ-224з</v>
      </c>
    </row>
    <row r="418" spans="1:30" s="132" customFormat="1" ht="30" hidden="1" x14ac:dyDescent="0.45">
      <c r="A418" s="347" t="s">
        <v>914</v>
      </c>
      <c r="B418" s="468"/>
      <c r="C418" s="335"/>
      <c r="D418" s="335"/>
      <c r="E418" s="335"/>
      <c r="F418" s="243">
        <f t="shared" si="88"/>
        <v>0</v>
      </c>
      <c r="G418" s="244">
        <f t="shared" si="87"/>
        <v>0</v>
      </c>
      <c r="H418" s="248">
        <f t="shared" si="85"/>
        <v>0</v>
      </c>
      <c r="I418" s="245"/>
      <c r="J418" s="246"/>
      <c r="K418" s="247"/>
      <c r="L418" s="243">
        <f t="shared" si="89"/>
        <v>0</v>
      </c>
      <c r="M418" s="245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67"/>
      <c r="AD418" s="171" t="str">
        <f>'Основні дані'!$B$1</f>
        <v>ХТ-224з</v>
      </c>
    </row>
    <row r="419" spans="1:30" s="132" customFormat="1" ht="30" hidden="1" x14ac:dyDescent="0.45">
      <c r="A419" s="347" t="s">
        <v>915</v>
      </c>
      <c r="B419" s="468"/>
      <c r="C419" s="335"/>
      <c r="D419" s="335"/>
      <c r="E419" s="335"/>
      <c r="F419" s="243">
        <f t="shared" si="88"/>
        <v>0</v>
      </c>
      <c r="G419" s="244">
        <f t="shared" si="87"/>
        <v>0</v>
      </c>
      <c r="H419" s="248">
        <f t="shared" si="85"/>
        <v>0</v>
      </c>
      <c r="I419" s="245"/>
      <c r="J419" s="246"/>
      <c r="K419" s="247"/>
      <c r="L419" s="243">
        <f t="shared" si="89"/>
        <v>0</v>
      </c>
      <c r="M419" s="245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67"/>
      <c r="AD419" s="171" t="str">
        <f>'Основні дані'!$B$1</f>
        <v>ХТ-224з</v>
      </c>
    </row>
    <row r="420" spans="1:30" s="132" customFormat="1" ht="30" hidden="1" x14ac:dyDescent="0.45">
      <c r="A420" s="347" t="s">
        <v>916</v>
      </c>
      <c r="B420" s="468"/>
      <c r="C420" s="335"/>
      <c r="D420" s="335"/>
      <c r="E420" s="335"/>
      <c r="F420" s="243">
        <f t="shared" si="88"/>
        <v>0</v>
      </c>
      <c r="G420" s="244">
        <f t="shared" si="87"/>
        <v>0</v>
      </c>
      <c r="H420" s="248">
        <f t="shared" si="85"/>
        <v>0</v>
      </c>
      <c r="I420" s="245"/>
      <c r="J420" s="246"/>
      <c r="K420" s="247"/>
      <c r="L420" s="243">
        <f t="shared" si="89"/>
        <v>0</v>
      </c>
      <c r="M420" s="245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67"/>
      <c r="AD420" s="171" t="str">
        <f>'Основні дані'!$B$1</f>
        <v>ХТ-224з</v>
      </c>
    </row>
    <row r="421" spans="1:30" s="132" customFormat="1" ht="49.2" hidden="1" x14ac:dyDescent="0.45">
      <c r="A421" s="383" t="s">
        <v>917</v>
      </c>
      <c r="B421" s="384" t="s">
        <v>918</v>
      </c>
      <c r="C421" s="385"/>
      <c r="D421" s="385"/>
      <c r="E421" s="385"/>
      <c r="F421" s="392" t="str">
        <f>IF(SUM(F422:F441)=F$106,F$106,"ОШИБКА")</f>
        <v>ОШИБКА</v>
      </c>
      <c r="G421" s="392" t="str">
        <f>IF(SUM(G422:G441)=G$106,G$106,"ОШИБКА")</f>
        <v>ОШИБКА</v>
      </c>
      <c r="H421" s="392" t="str">
        <f>IF(SUM(H422:H441)=H$106,H$106,"ОШИБКА")</f>
        <v>ОШИБКА</v>
      </c>
      <c r="I421" s="387">
        <f t="shared" ref="I421:AB421" si="90">SUM(I422:I441)</f>
        <v>0</v>
      </c>
      <c r="J421" s="387">
        <f t="shared" si="90"/>
        <v>0</v>
      </c>
      <c r="K421" s="387">
        <f t="shared" si="90"/>
        <v>0</v>
      </c>
      <c r="L421" s="387">
        <f t="shared" si="90"/>
        <v>0</v>
      </c>
      <c r="M421" s="387">
        <f t="shared" si="90"/>
        <v>0</v>
      </c>
      <c r="N421" s="387">
        <f t="shared" si="90"/>
        <v>0</v>
      </c>
      <c r="O421" s="387">
        <f t="shared" si="90"/>
        <v>0</v>
      </c>
      <c r="P421" s="387">
        <f t="shared" si="90"/>
        <v>0</v>
      </c>
      <c r="Q421" s="387">
        <f t="shared" si="90"/>
        <v>0</v>
      </c>
      <c r="R421" s="387">
        <f t="shared" si="90"/>
        <v>0</v>
      </c>
      <c r="S421" s="387">
        <f t="shared" si="90"/>
        <v>0</v>
      </c>
      <c r="T421" s="387">
        <f t="shared" si="90"/>
        <v>0</v>
      </c>
      <c r="U421" s="387">
        <f t="shared" si="90"/>
        <v>0</v>
      </c>
      <c r="V421" s="387">
        <f t="shared" si="90"/>
        <v>0</v>
      </c>
      <c r="W421" s="387">
        <f t="shared" si="90"/>
        <v>0</v>
      </c>
      <c r="X421" s="387">
        <f t="shared" si="90"/>
        <v>0</v>
      </c>
      <c r="Y421" s="387">
        <f t="shared" si="90"/>
        <v>0</v>
      </c>
      <c r="Z421" s="387">
        <f t="shared" si="90"/>
        <v>0</v>
      </c>
      <c r="AA421" s="387">
        <f t="shared" si="90"/>
        <v>0</v>
      </c>
      <c r="AB421" s="387">
        <f t="shared" si="90"/>
        <v>0</v>
      </c>
      <c r="AC421" s="480"/>
      <c r="AD421" s="171" t="str">
        <f>'Основні дані'!$B$1</f>
        <v>ХТ-224з</v>
      </c>
    </row>
    <row r="422" spans="1:30" s="132" customFormat="1" ht="30" hidden="1" x14ac:dyDescent="0.45">
      <c r="A422" s="347" t="s">
        <v>919</v>
      </c>
      <c r="B422" s="478"/>
      <c r="C422" s="382"/>
      <c r="D422" s="382"/>
      <c r="E422" s="382"/>
      <c r="F422" s="248">
        <f>N422+P422+R422+T422+V422+X422+Z422+AB422</f>
        <v>0</v>
      </c>
      <c r="G422" s="249">
        <f t="shared" ref="G422:G441" si="91">F422*30</f>
        <v>0</v>
      </c>
      <c r="H422" s="248">
        <f t="shared" si="85"/>
        <v>0</v>
      </c>
      <c r="I422" s="250"/>
      <c r="J422" s="251"/>
      <c r="K422" s="252"/>
      <c r="L422" s="248">
        <f>IF(H422=I422+J422+K422,G422-H422,"!ОШИБКА!")</f>
        <v>0</v>
      </c>
      <c r="M422" s="250"/>
      <c r="N422" s="251"/>
      <c r="O422" s="251"/>
      <c r="P422" s="251"/>
      <c r="Q422" s="251"/>
      <c r="R422" s="25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66"/>
      <c r="AD422" s="171" t="str">
        <f>'Основні дані'!$B$1</f>
        <v>ХТ-224з</v>
      </c>
    </row>
    <row r="423" spans="1:30" s="132" customFormat="1" ht="30" hidden="1" x14ac:dyDescent="0.45">
      <c r="A423" s="347" t="s">
        <v>920</v>
      </c>
      <c r="B423" s="468"/>
      <c r="C423" s="335"/>
      <c r="D423" s="335"/>
      <c r="E423" s="335"/>
      <c r="F423" s="243">
        <f>N423+P423+R423+T423+V423+X423+Z423+AB423</f>
        <v>0</v>
      </c>
      <c r="G423" s="244">
        <f t="shared" si="91"/>
        <v>0</v>
      </c>
      <c r="H423" s="248">
        <f t="shared" si="85"/>
        <v>0</v>
      </c>
      <c r="I423" s="245"/>
      <c r="J423" s="246"/>
      <c r="K423" s="247"/>
      <c r="L423" s="243">
        <f>IF(H423=I423+J423+K423,G423-H423,"!ОШИБКА!")</f>
        <v>0</v>
      </c>
      <c r="M423" s="245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67"/>
      <c r="AD423" s="171" t="str">
        <f>'Основні дані'!$B$1</f>
        <v>ХТ-224з</v>
      </c>
    </row>
    <row r="424" spans="1:30" s="132" customFormat="1" ht="30" hidden="1" x14ac:dyDescent="0.45">
      <c r="A424" s="347" t="s">
        <v>921</v>
      </c>
      <c r="B424" s="468"/>
      <c r="C424" s="335"/>
      <c r="D424" s="335"/>
      <c r="E424" s="335"/>
      <c r="F424" s="243">
        <f t="shared" ref="F424:F453" si="92">N424+P424+R424+T424+V424+X424+Z424+AB424</f>
        <v>0</v>
      </c>
      <c r="G424" s="244">
        <f t="shared" si="91"/>
        <v>0</v>
      </c>
      <c r="H424" s="248">
        <f t="shared" si="85"/>
        <v>0</v>
      </c>
      <c r="I424" s="245"/>
      <c r="J424" s="246"/>
      <c r="K424" s="247"/>
      <c r="L424" s="243">
        <f t="shared" ref="L424:L441" si="93">IF(H424=I424+J424+K424,G424-H424,"!ОШИБКА!")</f>
        <v>0</v>
      </c>
      <c r="M424" s="245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67"/>
      <c r="AD424" s="171" t="str">
        <f>'Основні дані'!$B$1</f>
        <v>ХТ-224з</v>
      </c>
    </row>
    <row r="425" spans="1:30" s="132" customFormat="1" ht="30" hidden="1" x14ac:dyDescent="0.45">
      <c r="A425" s="347" t="s">
        <v>922</v>
      </c>
      <c r="B425" s="468"/>
      <c r="C425" s="335"/>
      <c r="D425" s="335"/>
      <c r="E425" s="335"/>
      <c r="F425" s="243">
        <f t="shared" si="92"/>
        <v>0</v>
      </c>
      <c r="G425" s="244">
        <f t="shared" si="91"/>
        <v>0</v>
      </c>
      <c r="H425" s="248">
        <f t="shared" si="85"/>
        <v>0</v>
      </c>
      <c r="I425" s="245"/>
      <c r="J425" s="246"/>
      <c r="K425" s="247"/>
      <c r="L425" s="243">
        <f t="shared" si="93"/>
        <v>0</v>
      </c>
      <c r="M425" s="245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67"/>
      <c r="AD425" s="171" t="str">
        <f>'Основні дані'!$B$1</f>
        <v>ХТ-224з</v>
      </c>
    </row>
    <row r="426" spans="1:30" s="132" customFormat="1" ht="30" hidden="1" x14ac:dyDescent="0.45">
      <c r="A426" s="347" t="s">
        <v>923</v>
      </c>
      <c r="B426" s="468"/>
      <c r="C426" s="335"/>
      <c r="D426" s="335"/>
      <c r="E426" s="335"/>
      <c r="F426" s="243">
        <f t="shared" si="92"/>
        <v>0</v>
      </c>
      <c r="G426" s="244">
        <f t="shared" si="91"/>
        <v>0</v>
      </c>
      <c r="H426" s="248">
        <f t="shared" si="85"/>
        <v>0</v>
      </c>
      <c r="I426" s="245"/>
      <c r="J426" s="246"/>
      <c r="K426" s="247"/>
      <c r="L426" s="243">
        <f t="shared" si="93"/>
        <v>0</v>
      </c>
      <c r="M426" s="245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67"/>
      <c r="AD426" s="171" t="str">
        <f>'Основні дані'!$B$1</f>
        <v>ХТ-224з</v>
      </c>
    </row>
    <row r="427" spans="1:30" s="132" customFormat="1" ht="30" hidden="1" x14ac:dyDescent="0.45">
      <c r="A427" s="347" t="s">
        <v>924</v>
      </c>
      <c r="B427" s="468"/>
      <c r="C427" s="335"/>
      <c r="D427" s="335"/>
      <c r="E427" s="335"/>
      <c r="F427" s="243">
        <f t="shared" si="92"/>
        <v>0</v>
      </c>
      <c r="G427" s="244">
        <f t="shared" si="91"/>
        <v>0</v>
      </c>
      <c r="H427" s="248">
        <f t="shared" si="85"/>
        <v>0</v>
      </c>
      <c r="I427" s="245"/>
      <c r="J427" s="246"/>
      <c r="K427" s="247"/>
      <c r="L427" s="243">
        <f t="shared" si="93"/>
        <v>0</v>
      </c>
      <c r="M427" s="245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67"/>
      <c r="AD427" s="171" t="str">
        <f>'Основні дані'!$B$1</f>
        <v>ХТ-224з</v>
      </c>
    </row>
    <row r="428" spans="1:30" s="132" customFormat="1" ht="30" hidden="1" x14ac:dyDescent="0.45">
      <c r="A428" s="347" t="s">
        <v>925</v>
      </c>
      <c r="B428" s="468"/>
      <c r="C428" s="335"/>
      <c r="D428" s="335"/>
      <c r="E428" s="335"/>
      <c r="F428" s="243">
        <f t="shared" si="92"/>
        <v>0</v>
      </c>
      <c r="G428" s="244">
        <f t="shared" si="91"/>
        <v>0</v>
      </c>
      <c r="H428" s="248">
        <f t="shared" si="85"/>
        <v>0</v>
      </c>
      <c r="I428" s="245"/>
      <c r="J428" s="246"/>
      <c r="K428" s="247"/>
      <c r="L428" s="243">
        <f t="shared" si="93"/>
        <v>0</v>
      </c>
      <c r="M428" s="245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67"/>
      <c r="AD428" s="171" t="str">
        <f>'Основні дані'!$B$1</f>
        <v>ХТ-224з</v>
      </c>
    </row>
    <row r="429" spans="1:30" s="132" customFormat="1" ht="30" hidden="1" x14ac:dyDescent="0.45">
      <c r="A429" s="347" t="s">
        <v>926</v>
      </c>
      <c r="B429" s="468"/>
      <c r="C429" s="335"/>
      <c r="D429" s="335"/>
      <c r="E429" s="335"/>
      <c r="F429" s="243">
        <f t="shared" si="92"/>
        <v>0</v>
      </c>
      <c r="G429" s="244">
        <f t="shared" si="91"/>
        <v>0</v>
      </c>
      <c r="H429" s="248">
        <f t="shared" si="85"/>
        <v>0</v>
      </c>
      <c r="I429" s="245"/>
      <c r="J429" s="246"/>
      <c r="K429" s="247"/>
      <c r="L429" s="243">
        <f t="shared" si="93"/>
        <v>0</v>
      </c>
      <c r="M429" s="245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67"/>
      <c r="AD429" s="171" t="str">
        <f>'Основні дані'!$B$1</f>
        <v>ХТ-224з</v>
      </c>
    </row>
    <row r="430" spans="1:30" s="132" customFormat="1" ht="30" hidden="1" x14ac:dyDescent="0.45">
      <c r="A430" s="347" t="s">
        <v>927</v>
      </c>
      <c r="B430" s="468"/>
      <c r="C430" s="335"/>
      <c r="D430" s="335"/>
      <c r="E430" s="335"/>
      <c r="F430" s="243">
        <f t="shared" si="92"/>
        <v>0</v>
      </c>
      <c r="G430" s="244">
        <f t="shared" si="91"/>
        <v>0</v>
      </c>
      <c r="H430" s="248">
        <f t="shared" si="85"/>
        <v>0</v>
      </c>
      <c r="I430" s="245"/>
      <c r="J430" s="246"/>
      <c r="K430" s="247"/>
      <c r="L430" s="243">
        <f t="shared" si="93"/>
        <v>0</v>
      </c>
      <c r="M430" s="245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67"/>
      <c r="AD430" s="171" t="str">
        <f>'Основні дані'!$B$1</f>
        <v>ХТ-224з</v>
      </c>
    </row>
    <row r="431" spans="1:30" s="132" customFormat="1" ht="30" hidden="1" x14ac:dyDescent="0.45">
      <c r="A431" s="347" t="s">
        <v>928</v>
      </c>
      <c r="B431" s="468"/>
      <c r="C431" s="335"/>
      <c r="D431" s="335"/>
      <c r="E431" s="335"/>
      <c r="F431" s="243">
        <f t="shared" si="92"/>
        <v>0</v>
      </c>
      <c r="G431" s="244">
        <f t="shared" si="91"/>
        <v>0</v>
      </c>
      <c r="H431" s="248">
        <f t="shared" si="85"/>
        <v>0</v>
      </c>
      <c r="I431" s="245"/>
      <c r="J431" s="246"/>
      <c r="K431" s="247"/>
      <c r="L431" s="243">
        <f t="shared" si="93"/>
        <v>0</v>
      </c>
      <c r="M431" s="245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67"/>
      <c r="AD431" s="171" t="str">
        <f>'Основні дані'!$B$1</f>
        <v>ХТ-224з</v>
      </c>
    </row>
    <row r="432" spans="1:30" s="132" customFormat="1" ht="30" hidden="1" x14ac:dyDescent="0.45">
      <c r="A432" s="347" t="s">
        <v>929</v>
      </c>
      <c r="B432" s="468"/>
      <c r="C432" s="335"/>
      <c r="D432" s="335"/>
      <c r="E432" s="335"/>
      <c r="F432" s="243">
        <f t="shared" si="92"/>
        <v>0</v>
      </c>
      <c r="G432" s="244">
        <f t="shared" si="91"/>
        <v>0</v>
      </c>
      <c r="H432" s="248">
        <f t="shared" si="85"/>
        <v>0</v>
      </c>
      <c r="I432" s="245"/>
      <c r="J432" s="246"/>
      <c r="K432" s="247"/>
      <c r="L432" s="243">
        <f t="shared" si="93"/>
        <v>0</v>
      </c>
      <c r="M432" s="245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67"/>
      <c r="AD432" s="171" t="str">
        <f>'Основні дані'!$B$1</f>
        <v>ХТ-224з</v>
      </c>
    </row>
    <row r="433" spans="1:30" s="132" customFormat="1" ht="30" hidden="1" x14ac:dyDescent="0.45">
      <c r="A433" s="347" t="s">
        <v>930</v>
      </c>
      <c r="B433" s="468"/>
      <c r="C433" s="335"/>
      <c r="D433" s="335"/>
      <c r="E433" s="335"/>
      <c r="F433" s="243">
        <f t="shared" si="92"/>
        <v>0</v>
      </c>
      <c r="G433" s="244">
        <f t="shared" si="91"/>
        <v>0</v>
      </c>
      <c r="H433" s="248">
        <f t="shared" si="85"/>
        <v>0</v>
      </c>
      <c r="I433" s="245"/>
      <c r="J433" s="246"/>
      <c r="K433" s="247"/>
      <c r="L433" s="243">
        <f t="shared" si="93"/>
        <v>0</v>
      </c>
      <c r="M433" s="245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67"/>
      <c r="AD433" s="171" t="str">
        <f>'Основні дані'!$B$1</f>
        <v>ХТ-224з</v>
      </c>
    </row>
    <row r="434" spans="1:30" s="132" customFormat="1" ht="30" hidden="1" x14ac:dyDescent="0.45">
      <c r="A434" s="347" t="s">
        <v>931</v>
      </c>
      <c r="B434" s="468"/>
      <c r="C434" s="335"/>
      <c r="D434" s="335"/>
      <c r="E434" s="335"/>
      <c r="F434" s="243">
        <f t="shared" si="92"/>
        <v>0</v>
      </c>
      <c r="G434" s="244">
        <f t="shared" si="91"/>
        <v>0</v>
      </c>
      <c r="H434" s="248">
        <f t="shared" si="85"/>
        <v>0</v>
      </c>
      <c r="I434" s="245"/>
      <c r="J434" s="246"/>
      <c r="K434" s="247"/>
      <c r="L434" s="243">
        <f t="shared" si="93"/>
        <v>0</v>
      </c>
      <c r="M434" s="245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67"/>
      <c r="AD434" s="171" t="str">
        <f>'Основні дані'!$B$1</f>
        <v>ХТ-224з</v>
      </c>
    </row>
    <row r="435" spans="1:30" s="132" customFormat="1" ht="30" hidden="1" x14ac:dyDescent="0.45">
      <c r="A435" s="347" t="s">
        <v>932</v>
      </c>
      <c r="B435" s="468"/>
      <c r="C435" s="335"/>
      <c r="D435" s="335"/>
      <c r="E435" s="335"/>
      <c r="F435" s="243">
        <f t="shared" si="92"/>
        <v>0</v>
      </c>
      <c r="G435" s="244">
        <f t="shared" si="91"/>
        <v>0</v>
      </c>
      <c r="H435" s="248">
        <f t="shared" si="85"/>
        <v>0</v>
      </c>
      <c r="I435" s="245"/>
      <c r="J435" s="246"/>
      <c r="K435" s="247"/>
      <c r="L435" s="243">
        <f t="shared" si="93"/>
        <v>0</v>
      </c>
      <c r="M435" s="245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67"/>
      <c r="AD435" s="171" t="str">
        <f>'Основні дані'!$B$1</f>
        <v>ХТ-224з</v>
      </c>
    </row>
    <row r="436" spans="1:30" s="132" customFormat="1" ht="30" hidden="1" x14ac:dyDescent="0.45">
      <c r="A436" s="347" t="s">
        <v>933</v>
      </c>
      <c r="B436" s="468"/>
      <c r="C436" s="335"/>
      <c r="D436" s="335"/>
      <c r="E436" s="335"/>
      <c r="F436" s="243">
        <f t="shared" si="92"/>
        <v>0</v>
      </c>
      <c r="G436" s="244">
        <f t="shared" si="91"/>
        <v>0</v>
      </c>
      <c r="H436" s="248">
        <f t="shared" si="85"/>
        <v>0</v>
      </c>
      <c r="I436" s="245"/>
      <c r="J436" s="246"/>
      <c r="K436" s="247"/>
      <c r="L436" s="243">
        <f t="shared" si="93"/>
        <v>0</v>
      </c>
      <c r="M436" s="245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67"/>
      <c r="AD436" s="171" t="str">
        <f>'Основні дані'!$B$1</f>
        <v>ХТ-224з</v>
      </c>
    </row>
    <row r="437" spans="1:30" s="132" customFormat="1" ht="30" hidden="1" x14ac:dyDescent="0.45">
      <c r="A437" s="347" t="s">
        <v>934</v>
      </c>
      <c r="B437" s="468"/>
      <c r="C437" s="335"/>
      <c r="D437" s="335"/>
      <c r="E437" s="335"/>
      <c r="F437" s="243">
        <f t="shared" si="92"/>
        <v>0</v>
      </c>
      <c r="G437" s="244">
        <f t="shared" si="91"/>
        <v>0</v>
      </c>
      <c r="H437" s="248">
        <f t="shared" si="85"/>
        <v>0</v>
      </c>
      <c r="I437" s="245"/>
      <c r="J437" s="246"/>
      <c r="K437" s="247"/>
      <c r="L437" s="243">
        <f t="shared" si="93"/>
        <v>0</v>
      </c>
      <c r="M437" s="245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67"/>
      <c r="AD437" s="171" t="str">
        <f>'Основні дані'!$B$1</f>
        <v>ХТ-224з</v>
      </c>
    </row>
    <row r="438" spans="1:30" s="132" customFormat="1" ht="30" hidden="1" x14ac:dyDescent="0.45">
      <c r="A438" s="347" t="s">
        <v>935</v>
      </c>
      <c r="B438" s="468"/>
      <c r="C438" s="335"/>
      <c r="D438" s="335"/>
      <c r="E438" s="335"/>
      <c r="F438" s="243">
        <f t="shared" si="92"/>
        <v>0</v>
      </c>
      <c r="G438" s="244">
        <f t="shared" si="91"/>
        <v>0</v>
      </c>
      <c r="H438" s="248">
        <f t="shared" si="85"/>
        <v>0</v>
      </c>
      <c r="I438" s="245"/>
      <c r="J438" s="246"/>
      <c r="K438" s="247"/>
      <c r="L438" s="243">
        <f>IF(H438=I438+J438+K438,G438-H438,"!ОШИБКА!")</f>
        <v>0</v>
      </c>
      <c r="M438" s="245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67"/>
      <c r="AD438" s="171" t="str">
        <f>'Основні дані'!$B$1</f>
        <v>ХТ-224з</v>
      </c>
    </row>
    <row r="439" spans="1:30" s="132" customFormat="1" ht="30" hidden="1" x14ac:dyDescent="0.45">
      <c r="A439" s="347" t="s">
        <v>936</v>
      </c>
      <c r="B439" s="468"/>
      <c r="C439" s="335"/>
      <c r="D439" s="335"/>
      <c r="E439" s="335"/>
      <c r="F439" s="243">
        <f t="shared" si="92"/>
        <v>0</v>
      </c>
      <c r="G439" s="244">
        <f t="shared" si="91"/>
        <v>0</v>
      </c>
      <c r="H439" s="248">
        <f t="shared" si="85"/>
        <v>0</v>
      </c>
      <c r="I439" s="245"/>
      <c r="J439" s="246"/>
      <c r="K439" s="247"/>
      <c r="L439" s="243">
        <f t="shared" si="93"/>
        <v>0</v>
      </c>
      <c r="M439" s="245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67"/>
      <c r="AD439" s="171" t="str">
        <f>'Основні дані'!$B$1</f>
        <v>ХТ-224з</v>
      </c>
    </row>
    <row r="440" spans="1:30" s="132" customFormat="1" ht="30" hidden="1" x14ac:dyDescent="0.45">
      <c r="A440" s="347" t="s">
        <v>937</v>
      </c>
      <c r="B440" s="468"/>
      <c r="C440" s="335"/>
      <c r="D440" s="335"/>
      <c r="E440" s="335"/>
      <c r="F440" s="243">
        <f t="shared" si="92"/>
        <v>0</v>
      </c>
      <c r="G440" s="244">
        <f t="shared" si="91"/>
        <v>0</v>
      </c>
      <c r="H440" s="248">
        <f t="shared" si="85"/>
        <v>0</v>
      </c>
      <c r="I440" s="245"/>
      <c r="J440" s="246"/>
      <c r="K440" s="247"/>
      <c r="L440" s="243">
        <f>IF(H440=I440+J440+K440,G440-H440,"!ПОМИЛКА!")</f>
        <v>0</v>
      </c>
      <c r="M440" s="245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67"/>
      <c r="AD440" s="171" t="str">
        <f>'Основні дані'!$B$1</f>
        <v>ХТ-224з</v>
      </c>
    </row>
    <row r="441" spans="1:30" s="132" customFormat="1" ht="30.6" hidden="1" thickBot="1" x14ac:dyDescent="0.5">
      <c r="A441" s="470" t="s">
        <v>938</v>
      </c>
      <c r="B441" s="481"/>
      <c r="C441" s="471"/>
      <c r="D441" s="471"/>
      <c r="E441" s="471"/>
      <c r="F441" s="472">
        <f t="shared" si="92"/>
        <v>0</v>
      </c>
      <c r="G441" s="473">
        <f t="shared" si="91"/>
        <v>0</v>
      </c>
      <c r="H441" s="248">
        <f t="shared" si="85"/>
        <v>0</v>
      </c>
      <c r="I441" s="474"/>
      <c r="J441" s="475"/>
      <c r="K441" s="476"/>
      <c r="L441" s="472">
        <f t="shared" si="93"/>
        <v>0</v>
      </c>
      <c r="M441" s="474"/>
      <c r="N441" s="475"/>
      <c r="O441" s="475"/>
      <c r="P441" s="475"/>
      <c r="Q441" s="475"/>
      <c r="R441" s="475"/>
      <c r="S441" s="475"/>
      <c r="T441" s="475"/>
      <c r="U441" s="475"/>
      <c r="V441" s="475"/>
      <c r="W441" s="475"/>
      <c r="X441" s="475"/>
      <c r="Y441" s="475"/>
      <c r="Z441" s="475"/>
      <c r="AA441" s="475"/>
      <c r="AB441" s="475"/>
      <c r="AC441" s="477"/>
      <c r="AD441" s="171" t="str">
        <f>'Основні дані'!$B$1</f>
        <v>ХТ-224з</v>
      </c>
    </row>
    <row r="442" spans="1:30" s="132" customFormat="1" ht="74.400000000000006" thickBot="1" x14ac:dyDescent="0.5">
      <c r="A442" s="416" t="s">
        <v>939</v>
      </c>
      <c r="B442" s="431" t="s">
        <v>940</v>
      </c>
      <c r="C442" s="428"/>
      <c r="D442" s="428"/>
      <c r="E442" s="430"/>
      <c r="F442" s="419">
        <f>SUM(F443:F449)</f>
        <v>28</v>
      </c>
      <c r="G442" s="419">
        <f>SUM(G443:G449)</f>
        <v>840</v>
      </c>
      <c r="H442" s="419">
        <f>SUM(H443:H449)</f>
        <v>60</v>
      </c>
      <c r="I442" s="419">
        <f>SUM(I443:I449)</f>
        <v>28</v>
      </c>
      <c r="J442" s="419">
        <f t="shared" ref="J442:AB442" si="94">SUM(J443:J449)</f>
        <v>32</v>
      </c>
      <c r="K442" s="419">
        <f t="shared" si="94"/>
        <v>0</v>
      </c>
      <c r="L442" s="419">
        <f t="shared" si="94"/>
        <v>780</v>
      </c>
      <c r="M442" s="419">
        <f t="shared" si="94"/>
        <v>0</v>
      </c>
      <c r="N442" s="419">
        <f t="shared" si="94"/>
        <v>0</v>
      </c>
      <c r="O442" s="419">
        <f t="shared" si="94"/>
        <v>0</v>
      </c>
      <c r="P442" s="419">
        <f t="shared" si="94"/>
        <v>0</v>
      </c>
      <c r="Q442" s="419">
        <f t="shared" si="94"/>
        <v>3</v>
      </c>
      <c r="R442" s="419">
        <f t="shared" si="94"/>
        <v>4</v>
      </c>
      <c r="S442" s="419">
        <f t="shared" si="94"/>
        <v>3</v>
      </c>
      <c r="T442" s="419">
        <f t="shared" si="94"/>
        <v>4</v>
      </c>
      <c r="U442" s="419">
        <f t="shared" si="94"/>
        <v>3</v>
      </c>
      <c r="V442" s="419">
        <f t="shared" si="94"/>
        <v>4</v>
      </c>
      <c r="W442" s="419">
        <f t="shared" si="94"/>
        <v>8</v>
      </c>
      <c r="X442" s="419">
        <f t="shared" si="94"/>
        <v>8</v>
      </c>
      <c r="Y442" s="419">
        <f t="shared" si="94"/>
        <v>6</v>
      </c>
      <c r="Z442" s="419">
        <f t="shared" si="94"/>
        <v>8</v>
      </c>
      <c r="AA442" s="419">
        <f t="shared" si="94"/>
        <v>0</v>
      </c>
      <c r="AB442" s="419">
        <f t="shared" si="94"/>
        <v>0</v>
      </c>
      <c r="AC442" s="302"/>
      <c r="AD442" s="171" t="str">
        <f>'Основні дані'!$B$1</f>
        <v>ХТ-224з</v>
      </c>
    </row>
    <row r="443" spans="1:30" s="132" customFormat="1" ht="28.8" thickBot="1" x14ac:dyDescent="0.5">
      <c r="A443" s="347" t="s">
        <v>941</v>
      </c>
      <c r="B443" s="400" t="s">
        <v>942</v>
      </c>
      <c r="C443" s="268"/>
      <c r="D443" s="268" t="s">
        <v>943</v>
      </c>
      <c r="E443" s="268"/>
      <c r="F443" s="243">
        <f t="shared" si="92"/>
        <v>4</v>
      </c>
      <c r="G443" s="244">
        <f>F443*30</f>
        <v>120</v>
      </c>
      <c r="H443" s="248">
        <f t="shared" si="85"/>
        <v>6</v>
      </c>
      <c r="I443" s="619">
        <v>2</v>
      </c>
      <c r="J443" s="620">
        <v>4</v>
      </c>
      <c r="K443" s="247"/>
      <c r="L443" s="248">
        <f>IF(H443=I443+J443+K443,G443-H443,"!ПОМИЛКА!")</f>
        <v>114</v>
      </c>
      <c r="M443" s="250"/>
      <c r="N443" s="251"/>
      <c r="O443" s="251"/>
      <c r="P443" s="251"/>
      <c r="Q443" s="251">
        <v>3</v>
      </c>
      <c r="R443" s="251">
        <v>4</v>
      </c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302">
        <v>777</v>
      </c>
      <c r="AD443" s="171" t="str">
        <f>'Основні дані'!$B$1</f>
        <v>ХТ-224з</v>
      </c>
    </row>
    <row r="444" spans="1:30" s="132" customFormat="1" ht="28.8" thickBot="1" x14ac:dyDescent="0.5">
      <c r="A444" s="347" t="s">
        <v>944</v>
      </c>
      <c r="B444" s="400" t="s">
        <v>945</v>
      </c>
      <c r="C444" s="268"/>
      <c r="D444" s="268" t="s">
        <v>946</v>
      </c>
      <c r="E444" s="268"/>
      <c r="F444" s="243">
        <f t="shared" si="92"/>
        <v>4</v>
      </c>
      <c r="G444" s="244">
        <f t="shared" ref="G444:G449" si="95">F444*30</f>
        <v>120</v>
      </c>
      <c r="H444" s="248">
        <f t="shared" si="85"/>
        <v>6</v>
      </c>
      <c r="I444" s="619">
        <v>2</v>
      </c>
      <c r="J444" s="620">
        <v>4</v>
      </c>
      <c r="K444" s="247"/>
      <c r="L444" s="248">
        <f t="shared" ref="L444:L449" si="96">IF(H444=I444+J444+K444,G444-H444,"!ПОМИЛКА!")</f>
        <v>114</v>
      </c>
      <c r="M444" s="250"/>
      <c r="N444" s="251"/>
      <c r="O444" s="251"/>
      <c r="P444" s="251"/>
      <c r="Q444" s="251"/>
      <c r="R444" s="251"/>
      <c r="S444" s="251">
        <v>3</v>
      </c>
      <c r="T444" s="251">
        <v>4</v>
      </c>
      <c r="U444" s="251"/>
      <c r="V444" s="251"/>
      <c r="W444" s="251"/>
      <c r="X444" s="251"/>
      <c r="Y444" s="251"/>
      <c r="Z444" s="251"/>
      <c r="AA444" s="251"/>
      <c r="AB444" s="251"/>
      <c r="AC444" s="302">
        <v>777</v>
      </c>
      <c r="AD444" s="171" t="str">
        <f>'Основні дані'!$B$1</f>
        <v>ХТ-224з</v>
      </c>
    </row>
    <row r="445" spans="1:30" s="132" customFormat="1" ht="28.8" thickBot="1" x14ac:dyDescent="0.5">
      <c r="A445" s="347" t="s">
        <v>947</v>
      </c>
      <c r="B445" s="400" t="s">
        <v>948</v>
      </c>
      <c r="C445" s="268"/>
      <c r="D445" s="268" t="s">
        <v>949</v>
      </c>
      <c r="E445" s="268"/>
      <c r="F445" s="243">
        <f t="shared" si="92"/>
        <v>4</v>
      </c>
      <c r="G445" s="244">
        <f t="shared" si="95"/>
        <v>120</v>
      </c>
      <c r="H445" s="248">
        <f t="shared" si="85"/>
        <v>8</v>
      </c>
      <c r="I445" s="619">
        <v>4</v>
      </c>
      <c r="J445" s="620">
        <v>4</v>
      </c>
      <c r="K445" s="247"/>
      <c r="L445" s="248">
        <f t="shared" si="96"/>
        <v>112</v>
      </c>
      <c r="M445" s="250"/>
      <c r="N445" s="251"/>
      <c r="O445" s="251"/>
      <c r="P445" s="251"/>
      <c r="Q445" s="251"/>
      <c r="R445" s="251"/>
      <c r="S445" s="251"/>
      <c r="T445" s="251"/>
      <c r="U445" s="251">
        <v>3</v>
      </c>
      <c r="V445" s="251">
        <v>4</v>
      </c>
      <c r="W445" s="251"/>
      <c r="X445" s="251"/>
      <c r="Y445" s="251"/>
      <c r="Z445" s="251"/>
      <c r="AA445" s="251"/>
      <c r="AB445" s="251"/>
      <c r="AC445" s="302">
        <v>777</v>
      </c>
      <c r="AD445" s="171" t="str">
        <f>'Основні дані'!$B$1</f>
        <v>ХТ-224з</v>
      </c>
    </row>
    <row r="446" spans="1:30" s="132" customFormat="1" ht="28.8" thickBot="1" x14ac:dyDescent="0.5">
      <c r="A446" s="347" t="s">
        <v>950</v>
      </c>
      <c r="B446" s="400" t="s">
        <v>951</v>
      </c>
      <c r="C446" s="268"/>
      <c r="D446" s="268" t="s">
        <v>952</v>
      </c>
      <c r="E446" s="268"/>
      <c r="F446" s="243">
        <f t="shared" si="92"/>
        <v>4</v>
      </c>
      <c r="G446" s="244">
        <f t="shared" si="95"/>
        <v>120</v>
      </c>
      <c r="H446" s="248">
        <f t="shared" si="85"/>
        <v>12</v>
      </c>
      <c r="I446" s="619">
        <v>6</v>
      </c>
      <c r="J446" s="620">
        <v>6</v>
      </c>
      <c r="K446" s="247"/>
      <c r="L446" s="248">
        <f t="shared" si="96"/>
        <v>108</v>
      </c>
      <c r="M446" s="250"/>
      <c r="N446" s="251"/>
      <c r="O446" s="251"/>
      <c r="P446" s="251"/>
      <c r="Q446" s="251"/>
      <c r="R446" s="251"/>
      <c r="S446" s="251"/>
      <c r="T446" s="251"/>
      <c r="U446" s="251"/>
      <c r="V446" s="251"/>
      <c r="W446" s="251">
        <v>4</v>
      </c>
      <c r="X446" s="251">
        <v>4</v>
      </c>
      <c r="Y446" s="251"/>
      <c r="Z446" s="251"/>
      <c r="AA446" s="251"/>
      <c r="AB446" s="251"/>
      <c r="AC446" s="302">
        <v>777</v>
      </c>
      <c r="AD446" s="171" t="str">
        <f>'Основні дані'!$B$1</f>
        <v>ХТ-224з</v>
      </c>
    </row>
    <row r="447" spans="1:30" s="132" customFormat="1" ht="28.8" thickBot="1" x14ac:dyDescent="0.5">
      <c r="A447" s="347" t="s">
        <v>953</v>
      </c>
      <c r="B447" s="400" t="s">
        <v>954</v>
      </c>
      <c r="C447" s="268"/>
      <c r="D447" s="268" t="s">
        <v>952</v>
      </c>
      <c r="E447" s="268"/>
      <c r="F447" s="243">
        <f t="shared" si="92"/>
        <v>4</v>
      </c>
      <c r="G447" s="244">
        <f t="shared" si="95"/>
        <v>120</v>
      </c>
      <c r="H447" s="248">
        <f t="shared" si="85"/>
        <v>12</v>
      </c>
      <c r="I447" s="619">
        <v>6</v>
      </c>
      <c r="J447" s="620">
        <v>6</v>
      </c>
      <c r="K447" s="247"/>
      <c r="L447" s="248">
        <f t="shared" si="96"/>
        <v>108</v>
      </c>
      <c r="M447" s="250"/>
      <c r="N447" s="251"/>
      <c r="O447" s="251"/>
      <c r="P447" s="251"/>
      <c r="Q447" s="251"/>
      <c r="R447" s="251"/>
      <c r="S447" s="251"/>
      <c r="T447" s="251"/>
      <c r="U447" s="251"/>
      <c r="V447" s="251"/>
      <c r="W447" s="251">
        <v>4</v>
      </c>
      <c r="X447" s="251">
        <v>4</v>
      </c>
      <c r="Y447" s="251"/>
      <c r="Z447" s="251"/>
      <c r="AA447" s="251"/>
      <c r="AB447" s="251"/>
      <c r="AC447" s="302">
        <v>777</v>
      </c>
      <c r="AD447" s="171" t="str">
        <f>'Основні дані'!$B$1</f>
        <v>ХТ-224з</v>
      </c>
    </row>
    <row r="448" spans="1:30" s="132" customFormat="1" ht="28.8" thickBot="1" x14ac:dyDescent="0.5">
      <c r="A448" s="347" t="s">
        <v>955</v>
      </c>
      <c r="B448" s="400" t="s">
        <v>956</v>
      </c>
      <c r="C448" s="268"/>
      <c r="D448" s="268" t="s">
        <v>957</v>
      </c>
      <c r="E448" s="268"/>
      <c r="F448" s="243">
        <f t="shared" si="92"/>
        <v>4</v>
      </c>
      <c r="G448" s="244">
        <f t="shared" si="95"/>
        <v>120</v>
      </c>
      <c r="H448" s="248">
        <f t="shared" si="85"/>
        <v>8</v>
      </c>
      <c r="I448" s="619">
        <v>4</v>
      </c>
      <c r="J448" s="620">
        <v>4</v>
      </c>
      <c r="K448" s="247"/>
      <c r="L448" s="248">
        <f t="shared" si="96"/>
        <v>112</v>
      </c>
      <c r="M448" s="250"/>
      <c r="N448" s="251"/>
      <c r="O448" s="251"/>
      <c r="P448" s="251"/>
      <c r="Q448" s="251"/>
      <c r="R448" s="251"/>
      <c r="S448" s="251"/>
      <c r="T448" s="251"/>
      <c r="U448" s="251"/>
      <c r="V448" s="251"/>
      <c r="W448" s="251"/>
      <c r="X448" s="251"/>
      <c r="Y448" s="251">
        <v>3</v>
      </c>
      <c r="Z448" s="251">
        <v>4</v>
      </c>
      <c r="AA448" s="251"/>
      <c r="AB448" s="251"/>
      <c r="AC448" s="302">
        <v>777</v>
      </c>
      <c r="AD448" s="171" t="str">
        <f>'Основні дані'!$B$1</f>
        <v>ХТ-224з</v>
      </c>
    </row>
    <row r="449" spans="1:30" s="132" customFormat="1" ht="28.8" thickBot="1" x14ac:dyDescent="0.5">
      <c r="A449" s="347" t="s">
        <v>958</v>
      </c>
      <c r="B449" s="400" t="s">
        <v>959</v>
      </c>
      <c r="C449" s="268"/>
      <c r="D449" s="268" t="s">
        <v>957</v>
      </c>
      <c r="E449" s="268"/>
      <c r="F449" s="243">
        <f t="shared" si="92"/>
        <v>4</v>
      </c>
      <c r="G449" s="244">
        <f t="shared" si="95"/>
        <v>120</v>
      </c>
      <c r="H449" s="248">
        <f t="shared" si="85"/>
        <v>8</v>
      </c>
      <c r="I449" s="619">
        <v>4</v>
      </c>
      <c r="J449" s="620">
        <v>4</v>
      </c>
      <c r="K449" s="247"/>
      <c r="L449" s="248">
        <f t="shared" si="96"/>
        <v>112</v>
      </c>
      <c r="M449" s="250"/>
      <c r="N449" s="251"/>
      <c r="O449" s="251"/>
      <c r="P449" s="251"/>
      <c r="Q449" s="251"/>
      <c r="R449" s="251"/>
      <c r="S449" s="251"/>
      <c r="T449" s="251"/>
      <c r="U449" s="251"/>
      <c r="V449" s="251"/>
      <c r="W449" s="251"/>
      <c r="X449" s="251"/>
      <c r="Y449" s="251">
        <v>3</v>
      </c>
      <c r="Z449" s="251">
        <v>4</v>
      </c>
      <c r="AA449" s="251"/>
      <c r="AB449" s="251"/>
      <c r="AC449" s="302">
        <v>777</v>
      </c>
      <c r="AD449" s="171" t="str">
        <f>'Основні дані'!$B$1</f>
        <v>ХТ-224з</v>
      </c>
    </row>
    <row r="450" spans="1:30" s="132" customFormat="1" ht="77.400000000000006" customHeight="1" thickBot="1" x14ac:dyDescent="0.5">
      <c r="A450" s="416" t="s">
        <v>960</v>
      </c>
      <c r="B450" s="431" t="s">
        <v>961</v>
      </c>
      <c r="C450" s="428"/>
      <c r="D450" s="428"/>
      <c r="E450" s="430"/>
      <c r="F450" s="419">
        <v>12</v>
      </c>
      <c r="G450" s="419">
        <f t="shared" ref="G450:AB450" si="97">SUM(G451:G453)</f>
        <v>360</v>
      </c>
      <c r="H450" s="419">
        <f t="shared" si="97"/>
        <v>28</v>
      </c>
      <c r="I450" s="419">
        <f t="shared" si="97"/>
        <v>14</v>
      </c>
      <c r="J450" s="419">
        <f t="shared" si="97"/>
        <v>14</v>
      </c>
      <c r="K450" s="419">
        <f t="shared" si="97"/>
        <v>0</v>
      </c>
      <c r="L450" s="419">
        <f t="shared" si="97"/>
        <v>332</v>
      </c>
      <c r="M450" s="419">
        <f t="shared" si="97"/>
        <v>0</v>
      </c>
      <c r="N450" s="419">
        <f t="shared" si="97"/>
        <v>0</v>
      </c>
      <c r="O450" s="419">
        <f t="shared" si="97"/>
        <v>0</v>
      </c>
      <c r="P450" s="419">
        <f t="shared" si="97"/>
        <v>0</v>
      </c>
      <c r="Q450" s="419">
        <f t="shared" si="97"/>
        <v>0</v>
      </c>
      <c r="R450" s="419">
        <f t="shared" si="97"/>
        <v>0</v>
      </c>
      <c r="S450" s="419">
        <f t="shared" si="97"/>
        <v>0</v>
      </c>
      <c r="T450" s="419">
        <f t="shared" si="97"/>
        <v>0</v>
      </c>
      <c r="U450" s="419">
        <f t="shared" si="97"/>
        <v>3</v>
      </c>
      <c r="V450" s="419">
        <f t="shared" si="97"/>
        <v>4</v>
      </c>
      <c r="W450" s="419">
        <f t="shared" si="97"/>
        <v>4</v>
      </c>
      <c r="X450" s="419">
        <f t="shared" si="97"/>
        <v>4</v>
      </c>
      <c r="Y450" s="419">
        <f t="shared" si="97"/>
        <v>3</v>
      </c>
      <c r="Z450" s="419">
        <f t="shared" si="97"/>
        <v>4</v>
      </c>
      <c r="AA450" s="419">
        <f t="shared" si="97"/>
        <v>0</v>
      </c>
      <c r="AB450" s="419">
        <f t="shared" si="97"/>
        <v>0</v>
      </c>
      <c r="AC450" s="302"/>
      <c r="AD450" s="171" t="str">
        <f>'Основні дані'!$B$1</f>
        <v>ХТ-224з</v>
      </c>
    </row>
    <row r="451" spans="1:30" s="132" customFormat="1" ht="28.8" thickBot="1" x14ac:dyDescent="0.5">
      <c r="A451" s="347" t="s">
        <v>962</v>
      </c>
      <c r="B451" s="399" t="s">
        <v>963</v>
      </c>
      <c r="C451" s="268"/>
      <c r="D451" s="268" t="s">
        <v>949</v>
      </c>
      <c r="E451" s="268"/>
      <c r="F451" s="248">
        <f t="shared" si="92"/>
        <v>4</v>
      </c>
      <c r="G451" s="249">
        <f>F451*30</f>
        <v>120</v>
      </c>
      <c r="H451" s="248">
        <f t="shared" si="85"/>
        <v>8</v>
      </c>
      <c r="I451" s="619">
        <v>4</v>
      </c>
      <c r="J451" s="620">
        <v>4</v>
      </c>
      <c r="K451" s="252"/>
      <c r="L451" s="248">
        <f>G451-H451</f>
        <v>112</v>
      </c>
      <c r="M451" s="250"/>
      <c r="N451" s="251"/>
      <c r="O451" s="251"/>
      <c r="P451" s="251"/>
      <c r="Q451" s="251"/>
      <c r="R451" s="251"/>
      <c r="S451" s="251"/>
      <c r="T451" s="251"/>
      <c r="U451" s="251">
        <v>3</v>
      </c>
      <c r="V451" s="251">
        <v>4</v>
      </c>
      <c r="W451" s="251"/>
      <c r="X451" s="251"/>
      <c r="Y451" s="251"/>
      <c r="Z451" s="251"/>
      <c r="AA451" s="251"/>
      <c r="AB451" s="251"/>
      <c r="AC451" s="302">
        <v>777</v>
      </c>
      <c r="AD451" s="171" t="str">
        <f>'Основні дані'!$B$1</f>
        <v>ХТ-224з</v>
      </c>
    </row>
    <row r="452" spans="1:30" s="132" customFormat="1" ht="28.8" thickBot="1" x14ac:dyDescent="0.5">
      <c r="A452" s="347" t="s">
        <v>964</v>
      </c>
      <c r="B452" s="399" t="s">
        <v>965</v>
      </c>
      <c r="C452" s="268"/>
      <c r="D452" s="268" t="s">
        <v>952</v>
      </c>
      <c r="E452" s="268"/>
      <c r="F452" s="243">
        <f t="shared" si="92"/>
        <v>4</v>
      </c>
      <c r="G452" s="244">
        <f>F452*30</f>
        <v>120</v>
      </c>
      <c r="H452" s="248">
        <f t="shared" si="85"/>
        <v>12</v>
      </c>
      <c r="I452" s="619">
        <v>6</v>
      </c>
      <c r="J452" s="620">
        <v>6</v>
      </c>
      <c r="K452" s="247"/>
      <c r="L452" s="248">
        <f t="shared" ref="L452:L453" si="98">G452-H452</f>
        <v>108</v>
      </c>
      <c r="M452" s="250"/>
      <c r="N452" s="251"/>
      <c r="O452" s="251"/>
      <c r="P452" s="251"/>
      <c r="Q452" s="251"/>
      <c r="R452" s="251"/>
      <c r="S452" s="251"/>
      <c r="T452" s="251"/>
      <c r="U452" s="251"/>
      <c r="V452" s="251"/>
      <c r="W452" s="251">
        <v>4</v>
      </c>
      <c r="X452" s="251">
        <v>4</v>
      </c>
      <c r="Y452" s="251"/>
      <c r="Z452" s="251"/>
      <c r="AA452" s="251"/>
      <c r="AB452" s="251"/>
      <c r="AC452" s="302">
        <v>777</v>
      </c>
      <c r="AD452" s="171" t="str">
        <f>'Основні дані'!$B$1</f>
        <v>ХТ-224з</v>
      </c>
    </row>
    <row r="453" spans="1:30" s="132" customFormat="1" ht="28.8" thickBot="1" x14ac:dyDescent="0.5">
      <c r="A453" s="347" t="s">
        <v>966</v>
      </c>
      <c r="B453" s="399" t="s">
        <v>967</v>
      </c>
      <c r="C453" s="268"/>
      <c r="D453" s="268" t="s">
        <v>957</v>
      </c>
      <c r="E453" s="268"/>
      <c r="F453" s="243">
        <f t="shared" si="92"/>
        <v>4</v>
      </c>
      <c r="G453" s="244">
        <f>F453*30</f>
        <v>120</v>
      </c>
      <c r="H453" s="248">
        <f t="shared" si="85"/>
        <v>8</v>
      </c>
      <c r="I453" s="619">
        <v>4</v>
      </c>
      <c r="J453" s="620">
        <v>4</v>
      </c>
      <c r="K453" s="247"/>
      <c r="L453" s="248">
        <f t="shared" si="98"/>
        <v>112</v>
      </c>
      <c r="M453" s="250"/>
      <c r="N453" s="251"/>
      <c r="O453" s="251"/>
      <c r="P453" s="251"/>
      <c r="Q453" s="251"/>
      <c r="R453" s="251"/>
      <c r="S453" s="251"/>
      <c r="T453" s="251"/>
      <c r="U453" s="251"/>
      <c r="V453" s="251"/>
      <c r="W453" s="251"/>
      <c r="X453" s="251"/>
      <c r="Y453" s="251">
        <v>3</v>
      </c>
      <c r="Z453" s="251">
        <v>4</v>
      </c>
      <c r="AA453" s="251"/>
      <c r="AB453" s="251"/>
      <c r="AC453" s="302">
        <v>777</v>
      </c>
      <c r="AD453" s="171" t="str">
        <f>'Основні дані'!$B$1</f>
        <v>ХТ-224з</v>
      </c>
    </row>
    <row r="454" spans="1:30" s="132" customFormat="1" ht="49.8" thickBot="1" x14ac:dyDescent="0.5">
      <c r="A454" s="429" t="s">
        <v>960</v>
      </c>
      <c r="B454" s="549" t="s">
        <v>968</v>
      </c>
      <c r="C454" s="428"/>
      <c r="D454" s="428"/>
      <c r="E454" s="430"/>
      <c r="F454" s="421">
        <v>3</v>
      </c>
      <c r="G454" s="421">
        <f t="shared" ref="G454:L454" si="99">SUM(G455:G456)</f>
        <v>90</v>
      </c>
      <c r="H454" s="421">
        <f t="shared" si="99"/>
        <v>8</v>
      </c>
      <c r="I454" s="421">
        <f t="shared" si="99"/>
        <v>4</v>
      </c>
      <c r="J454" s="421">
        <f t="shared" si="99"/>
        <v>4</v>
      </c>
      <c r="K454" s="421">
        <f t="shared" si="99"/>
        <v>0</v>
      </c>
      <c r="L454" s="421">
        <f t="shared" si="99"/>
        <v>82</v>
      </c>
      <c r="M454" s="419">
        <v>0</v>
      </c>
      <c r="N454" s="419">
        <v>0</v>
      </c>
      <c r="O454" s="419">
        <v>0</v>
      </c>
      <c r="P454" s="419">
        <v>0</v>
      </c>
      <c r="Q454" s="419"/>
      <c r="R454" s="419"/>
      <c r="S454" s="419">
        <v>4</v>
      </c>
      <c r="T454" s="419">
        <v>3</v>
      </c>
      <c r="U454" s="419">
        <v>0</v>
      </c>
      <c r="V454" s="419">
        <v>0</v>
      </c>
      <c r="W454" s="419">
        <v>0</v>
      </c>
      <c r="X454" s="419">
        <v>0</v>
      </c>
      <c r="Y454" s="419">
        <v>0</v>
      </c>
      <c r="Z454" s="419">
        <v>0</v>
      </c>
      <c r="AA454" s="419">
        <v>0</v>
      </c>
      <c r="AB454" s="419">
        <v>0</v>
      </c>
      <c r="AC454" s="302"/>
      <c r="AD454" s="171"/>
    </row>
    <row r="455" spans="1:30" s="132" customFormat="1" ht="28.8" thickBot="1" x14ac:dyDescent="0.5">
      <c r="A455" s="542" t="s">
        <v>969</v>
      </c>
      <c r="B455" s="543" t="s">
        <v>969</v>
      </c>
      <c r="C455" s="268"/>
      <c r="D455" s="268" t="s">
        <v>943</v>
      </c>
      <c r="E455" s="268"/>
      <c r="F455" s="248">
        <v>3</v>
      </c>
      <c r="G455" s="249">
        <f t="shared" ref="G455:G456" si="100">F455*30</f>
        <v>90</v>
      </c>
      <c r="H455" s="248">
        <f t="shared" si="85"/>
        <v>8</v>
      </c>
      <c r="I455" s="544">
        <v>4</v>
      </c>
      <c r="J455" s="545">
        <v>4</v>
      </c>
      <c r="K455" s="546"/>
      <c r="L455" s="248">
        <f>G455-H455</f>
        <v>82</v>
      </c>
      <c r="M455" s="250"/>
      <c r="N455" s="251"/>
      <c r="O455" s="251"/>
      <c r="P455" s="251"/>
      <c r="Q455" s="251"/>
      <c r="R455" s="251"/>
      <c r="S455" s="251">
        <v>4</v>
      </c>
      <c r="T455" s="251">
        <v>3</v>
      </c>
      <c r="U455" s="251"/>
      <c r="V455" s="251"/>
      <c r="W455" s="251"/>
      <c r="X455" s="251"/>
      <c r="Y455" s="251"/>
      <c r="Z455" s="251"/>
      <c r="AA455" s="251"/>
      <c r="AB455" s="251"/>
      <c r="AC455" s="302">
        <v>777</v>
      </c>
      <c r="AD455" s="171"/>
    </row>
    <row r="456" spans="1:30" s="132" customFormat="1" ht="28.8" hidden="1" thickBot="1" x14ac:dyDescent="0.5">
      <c r="A456" s="542"/>
      <c r="B456" s="543"/>
      <c r="C456" s="268"/>
      <c r="D456" s="268"/>
      <c r="E456" s="268"/>
      <c r="F456" s="243">
        <f t="shared" ref="F456" si="101">N456+P456+R456+T456+V456+X456+Z456+AB456</f>
        <v>0</v>
      </c>
      <c r="G456" s="244">
        <f t="shared" si="100"/>
        <v>0</v>
      </c>
      <c r="H456" s="248">
        <f t="shared" si="85"/>
        <v>0</v>
      </c>
      <c r="I456" s="547"/>
      <c r="J456" s="548"/>
      <c r="K456" s="546"/>
      <c r="L456" s="248">
        <f>G456-H456</f>
        <v>0</v>
      </c>
      <c r="M456" s="250"/>
      <c r="N456" s="251"/>
      <c r="O456" s="251"/>
      <c r="P456" s="251"/>
      <c r="Q456" s="251"/>
      <c r="R456" s="25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66"/>
      <c r="AD456" s="171"/>
    </row>
    <row r="457" spans="1:30" s="228" customFormat="1" ht="27.75" customHeight="1" thickBot="1" x14ac:dyDescent="0.5">
      <c r="A457" s="227"/>
      <c r="B457" s="836" t="s">
        <v>970</v>
      </c>
      <c r="C457" s="837"/>
      <c r="D457" s="837"/>
      <c r="E457" s="838"/>
      <c r="F457" s="253">
        <f>F104+F96+F103+F12</f>
        <v>240</v>
      </c>
      <c r="G457" s="253">
        <f t="shared" ref="G457:H457" si="102">G104+G96+G103+G12</f>
        <v>7200</v>
      </c>
      <c r="H457" s="253">
        <f t="shared" si="102"/>
        <v>482</v>
      </c>
      <c r="I457" s="253"/>
      <c r="J457" s="253"/>
      <c r="K457" s="253"/>
      <c r="L457" s="253">
        <f t="shared" ref="L457:AB457" si="103">L104+L96+L103+L12</f>
        <v>6718</v>
      </c>
      <c r="M457" s="253">
        <f t="shared" si="103"/>
        <v>23</v>
      </c>
      <c r="N457" s="253">
        <f t="shared" si="103"/>
        <v>30</v>
      </c>
      <c r="O457" s="253">
        <f t="shared" si="103"/>
        <v>24</v>
      </c>
      <c r="P457" s="253">
        <f t="shared" si="103"/>
        <v>30</v>
      </c>
      <c r="Q457" s="253">
        <f t="shared" si="103"/>
        <v>23</v>
      </c>
      <c r="R457" s="253">
        <f t="shared" si="103"/>
        <v>30</v>
      </c>
      <c r="S457" s="253">
        <f t="shared" si="103"/>
        <v>25</v>
      </c>
      <c r="T457" s="253">
        <f t="shared" si="103"/>
        <v>30</v>
      </c>
      <c r="U457" s="253">
        <f t="shared" si="103"/>
        <v>24</v>
      </c>
      <c r="V457" s="253">
        <f t="shared" si="103"/>
        <v>30</v>
      </c>
      <c r="W457" s="253">
        <f t="shared" si="103"/>
        <v>24</v>
      </c>
      <c r="X457" s="253">
        <f t="shared" si="103"/>
        <v>30</v>
      </c>
      <c r="Y457" s="253">
        <f t="shared" si="103"/>
        <v>23</v>
      </c>
      <c r="Z457" s="253">
        <f t="shared" si="103"/>
        <v>30</v>
      </c>
      <c r="AA457" s="253">
        <f t="shared" si="103"/>
        <v>18</v>
      </c>
      <c r="AB457" s="253">
        <f t="shared" si="103"/>
        <v>30</v>
      </c>
      <c r="AC457" s="334"/>
      <c r="AD457" s="171" t="str">
        <f>'Основні дані'!$B$1</f>
        <v>ХТ-224з</v>
      </c>
    </row>
    <row r="458" spans="1:30" s="132" customFormat="1" ht="27.75" customHeight="1" thickBot="1" x14ac:dyDescent="0.5">
      <c r="A458" s="825"/>
      <c r="B458" s="833" t="s">
        <v>971</v>
      </c>
      <c r="C458" s="834"/>
      <c r="D458" s="834"/>
      <c r="E458" s="834"/>
      <c r="F458" s="834"/>
      <c r="G458" s="834"/>
      <c r="H458" s="834"/>
      <c r="I458" s="834"/>
      <c r="J458" s="834"/>
      <c r="K458" s="834"/>
      <c r="L458" s="835"/>
      <c r="M458" s="821">
        <f>M457</f>
        <v>23</v>
      </c>
      <c r="N458" s="822"/>
      <c r="O458" s="821">
        <f>O457</f>
        <v>24</v>
      </c>
      <c r="P458" s="822"/>
      <c r="Q458" s="821">
        <f>Q457</f>
        <v>23</v>
      </c>
      <c r="R458" s="822"/>
      <c r="S458" s="821">
        <f>S457</f>
        <v>25</v>
      </c>
      <c r="T458" s="822"/>
      <c r="U458" s="821">
        <f>U457</f>
        <v>24</v>
      </c>
      <c r="V458" s="822"/>
      <c r="W458" s="821">
        <f>W457</f>
        <v>24</v>
      </c>
      <c r="X458" s="822"/>
      <c r="Y458" s="821">
        <f>Y457</f>
        <v>23</v>
      </c>
      <c r="Z458" s="822"/>
      <c r="AA458" s="821">
        <f>AA457</f>
        <v>18</v>
      </c>
      <c r="AB458" s="822"/>
      <c r="AC458" s="220"/>
      <c r="AD458" s="171" t="str">
        <f>'Основні дані'!$B$1</f>
        <v>ХТ-224з</v>
      </c>
    </row>
    <row r="459" spans="1:30" s="132" customFormat="1" ht="27.75" customHeight="1" thickBot="1" x14ac:dyDescent="0.5">
      <c r="A459" s="825"/>
      <c r="B459" s="833" t="s">
        <v>972</v>
      </c>
      <c r="C459" s="834"/>
      <c r="D459" s="834"/>
      <c r="E459" s="834"/>
      <c r="F459" s="834"/>
      <c r="G459" s="834"/>
      <c r="H459" s="834"/>
      <c r="I459" s="834"/>
      <c r="J459" s="834"/>
      <c r="K459" s="834"/>
      <c r="L459" s="835"/>
      <c r="M459" s="617">
        <v>4</v>
      </c>
      <c r="N459" s="617"/>
      <c r="O459" s="819">
        <v>5</v>
      </c>
      <c r="P459" s="820"/>
      <c r="Q459" s="819">
        <v>3</v>
      </c>
      <c r="R459" s="820"/>
      <c r="S459" s="819">
        <v>4</v>
      </c>
      <c r="T459" s="820"/>
      <c r="U459" s="819">
        <v>2</v>
      </c>
      <c r="V459" s="820"/>
      <c r="W459" s="819">
        <v>2</v>
      </c>
      <c r="X459" s="820"/>
      <c r="Y459" s="819">
        <v>2</v>
      </c>
      <c r="Z459" s="820"/>
      <c r="AA459" s="819">
        <v>3</v>
      </c>
      <c r="AB459" s="820"/>
      <c r="AC459" s="220"/>
      <c r="AD459" s="171" t="str">
        <f>'Основні дані'!$B$1</f>
        <v>ХТ-224з</v>
      </c>
    </row>
    <row r="460" spans="1:30" s="132" customFormat="1" ht="27.75" customHeight="1" thickBot="1" x14ac:dyDescent="0.5">
      <c r="A460" s="825"/>
      <c r="B460" s="833" t="s">
        <v>973</v>
      </c>
      <c r="C460" s="834"/>
      <c r="D460" s="834"/>
      <c r="E460" s="834"/>
      <c r="F460" s="834"/>
      <c r="G460" s="834"/>
      <c r="H460" s="834"/>
      <c r="I460" s="834"/>
      <c r="J460" s="834"/>
      <c r="K460" s="834"/>
      <c r="L460" s="835"/>
      <c r="M460" s="819">
        <v>4</v>
      </c>
      <c r="N460" s="820"/>
      <c r="O460" s="819">
        <v>3</v>
      </c>
      <c r="P460" s="820"/>
      <c r="Q460" s="819">
        <v>5</v>
      </c>
      <c r="R460" s="820"/>
      <c r="S460" s="819">
        <v>3</v>
      </c>
      <c r="T460" s="820"/>
      <c r="U460" s="819">
        <v>4</v>
      </c>
      <c r="V460" s="820"/>
      <c r="W460" s="819">
        <v>5</v>
      </c>
      <c r="X460" s="820"/>
      <c r="Y460" s="819">
        <v>6</v>
      </c>
      <c r="Z460" s="820"/>
      <c r="AA460" s="819">
        <v>3</v>
      </c>
      <c r="AB460" s="820"/>
      <c r="AC460" s="220"/>
      <c r="AD460" s="171" t="str">
        <f>'Основні дані'!$B$1</f>
        <v>ХТ-224з</v>
      </c>
    </row>
    <row r="461" spans="1:30" s="132" customFormat="1" ht="27.75" customHeight="1" thickBot="1" x14ac:dyDescent="0.55000000000000004">
      <c r="A461" s="825"/>
      <c r="B461" s="833" t="s">
        <v>974</v>
      </c>
      <c r="C461" s="834"/>
      <c r="D461" s="834"/>
      <c r="E461" s="834"/>
      <c r="F461" s="834"/>
      <c r="G461" s="834"/>
      <c r="H461" s="834"/>
      <c r="I461" s="834"/>
      <c r="J461" s="834"/>
      <c r="K461" s="834"/>
      <c r="L461" s="835"/>
      <c r="M461" s="863"/>
      <c r="N461" s="864"/>
      <c r="O461" s="819"/>
      <c r="P461" s="820"/>
      <c r="Q461" s="819"/>
      <c r="R461" s="820"/>
      <c r="S461" s="819">
        <v>1</v>
      </c>
      <c r="T461" s="820"/>
      <c r="U461" s="819"/>
      <c r="V461" s="820"/>
      <c r="W461" s="819"/>
      <c r="X461" s="820"/>
      <c r="Y461" s="819">
        <v>1</v>
      </c>
      <c r="Z461" s="820"/>
      <c r="AA461" s="819"/>
      <c r="AB461" s="820"/>
      <c r="AC461" s="220"/>
      <c r="AD461" s="171" t="str">
        <f>'Основні дані'!$B$1</f>
        <v>ХТ-224з</v>
      </c>
    </row>
    <row r="462" spans="1:30" s="132" customFormat="1" ht="27.75" customHeight="1" thickBot="1" x14ac:dyDescent="0.5">
      <c r="A462" s="826"/>
      <c r="B462" s="845" t="s">
        <v>975</v>
      </c>
      <c r="C462" s="846"/>
      <c r="D462" s="846"/>
      <c r="E462" s="846"/>
      <c r="F462" s="846"/>
      <c r="G462" s="846"/>
      <c r="H462" s="846"/>
      <c r="I462" s="846"/>
      <c r="J462" s="846"/>
      <c r="K462" s="846"/>
      <c r="L462" s="847"/>
      <c r="M462" s="823">
        <f>COUNT(N14:N54)+COUNT(N56:N95)+COUNT(N97:N103)+COUNT(N107:N126)+COUNT(N443:N449)+COUNT(N451:N453)+COUNT(N455:N456)</f>
        <v>8</v>
      </c>
      <c r="N462" s="824"/>
      <c r="O462" s="823">
        <f t="shared" ref="O462" si="104">COUNT(P14:P54)+COUNT(P56:P95)+COUNT(P97:P103)+COUNT(P107:P126)+COUNT(P443:P449)+COUNT(P451:P453)+COUNT(P455:P456)</f>
        <v>8</v>
      </c>
      <c r="P462" s="824"/>
      <c r="Q462" s="823">
        <f t="shared" ref="Q462" si="105">COUNT(R14:R54)+COUNT(R56:R95)+COUNT(R97:R103)+COUNT(R107:R126)+COUNT(R443:R449)+COUNT(R451:R453)+COUNT(R455:R456)</f>
        <v>8</v>
      </c>
      <c r="R462" s="824"/>
      <c r="S462" s="823">
        <f t="shared" ref="S462" si="106">COUNT(T14:T54)+COUNT(T56:T95)+COUNT(T97:T103)+COUNT(T107:T126)+COUNT(T443:T449)+COUNT(T451:T453)+COUNT(T455:T456)</f>
        <v>7</v>
      </c>
      <c r="T462" s="824"/>
      <c r="U462" s="823">
        <f t="shared" ref="U462" si="107">COUNT(V14:V54)+COUNT(V56:V95)+COUNT(V97:V103)+COUNT(V107:V126)+COUNT(V443:V449)+COUNT(V451:V453)+COUNT(V455:V456)</f>
        <v>6</v>
      </c>
      <c r="V462" s="824"/>
      <c r="W462" s="823">
        <f t="shared" ref="W462" si="108">COUNT(X14:X54)+COUNT(X56:X95)+COUNT(X97:X103)+COUNT(X107:X126)+COUNT(X443:X449)+COUNT(X451:X453)+COUNT(X455:X456)</f>
        <v>7</v>
      </c>
      <c r="X462" s="824"/>
      <c r="Y462" s="823">
        <f t="shared" ref="Y462" si="109">COUNT(Z14:Z54)+COUNT(Z56:Z95)+COUNT(Z97:Z103)+COUNT(Z107:Z126)+COUNT(Z443:Z449)+COUNT(Z451:Z453)+COUNT(Z455:Z456)</f>
        <v>8</v>
      </c>
      <c r="Z462" s="824"/>
      <c r="AA462" s="823">
        <f t="shared" ref="AA462" si="110">COUNT(AB14:AB54)+COUNT(AB56:AB95)+COUNT(AB97:AB103)+COUNT(AB107:AB126)+COUNT(AB443:AB449)+COUNT(AB451:AB453)+COUNT(AB455:AB456)</f>
        <v>6</v>
      </c>
      <c r="AB462" s="824"/>
      <c r="AC462" s="220"/>
      <c r="AD462" s="171" t="str">
        <f>'Основні дані'!$B$1</f>
        <v>ХТ-224з</v>
      </c>
    </row>
    <row r="463" spans="1:30" s="132" customFormat="1" ht="27.75" customHeight="1" thickBot="1" x14ac:dyDescent="0.55000000000000004">
      <c r="A463"/>
      <c r="B463" s="332"/>
      <c r="C463" s="331"/>
      <c r="D463" s="331"/>
      <c r="E463" s="331"/>
      <c r="F463" s="331"/>
      <c r="G463" s="331"/>
      <c r="H463" s="331"/>
      <c r="I463" s="332"/>
      <c r="J463" s="332"/>
      <c r="K463" s="332"/>
      <c r="L463" s="332"/>
      <c r="M463" s="217"/>
      <c r="N463" s="217"/>
      <c r="O463" s="333"/>
      <c r="P463" s="333"/>
      <c r="Q463" s="333"/>
      <c r="R463" s="333"/>
      <c r="S463" s="333"/>
      <c r="T463" s="333"/>
      <c r="U463" s="333"/>
      <c r="V463" s="333"/>
      <c r="W463" s="333"/>
      <c r="X463" s="333"/>
      <c r="Y463" s="333"/>
      <c r="Z463" s="333"/>
      <c r="AA463" s="333"/>
      <c r="AB463" s="333"/>
      <c r="AC463" s="220"/>
      <c r="AD463" s="171"/>
    </row>
    <row r="464" spans="1:30" s="301" customFormat="1" ht="27.75" customHeight="1" thickBot="1" x14ac:dyDescent="0.3">
      <c r="A464" s="300"/>
      <c r="B464" s="300"/>
      <c r="C464" s="851" t="s">
        <v>474</v>
      </c>
      <c r="D464" s="852"/>
      <c r="E464" s="852"/>
      <c r="F464" s="852"/>
      <c r="G464" s="852"/>
      <c r="H464" s="853"/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</row>
    <row r="465" spans="1:30" s="301" customFormat="1" ht="27.75" customHeight="1" x14ac:dyDescent="0.25">
      <c r="A465" s="300"/>
      <c r="B465" s="300"/>
      <c r="C465" s="172" t="s">
        <v>976</v>
      </c>
      <c r="D465" s="860" t="s">
        <v>977</v>
      </c>
      <c r="E465" s="861"/>
      <c r="F465" s="861"/>
      <c r="G465" s="861"/>
      <c r="H465" s="862"/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</row>
    <row r="466" spans="1:30" s="301" customFormat="1" ht="57" customHeight="1" x14ac:dyDescent="0.25">
      <c r="A466" s="300"/>
      <c r="B466" s="300"/>
      <c r="C466" s="169" t="s">
        <v>978</v>
      </c>
      <c r="D466" s="857" t="s">
        <v>979</v>
      </c>
      <c r="E466" s="858"/>
      <c r="F466" s="858"/>
      <c r="G466" s="858"/>
      <c r="H466" s="859"/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</row>
    <row r="467" spans="1:30" s="301" customFormat="1" ht="27.75" customHeight="1" x14ac:dyDescent="0.25">
      <c r="A467" s="300"/>
      <c r="B467" s="300"/>
      <c r="C467" s="169" t="s">
        <v>980</v>
      </c>
      <c r="D467" s="854" t="s">
        <v>981</v>
      </c>
      <c r="E467" s="855"/>
      <c r="F467" s="855"/>
      <c r="G467" s="855"/>
      <c r="H467" s="856"/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</row>
    <row r="468" spans="1:30" s="301" customFormat="1" ht="27.75" customHeight="1" x14ac:dyDescent="0.25">
      <c r="A468" s="300"/>
      <c r="B468" s="300"/>
      <c r="C468" s="169" t="s">
        <v>982</v>
      </c>
      <c r="D468" s="854" t="s">
        <v>983</v>
      </c>
      <c r="E468" s="855"/>
      <c r="F468" s="855"/>
      <c r="G468" s="855"/>
      <c r="H468" s="856"/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</row>
    <row r="469" spans="1:30" s="301" customFormat="1" ht="27.75" customHeight="1" thickBot="1" x14ac:dyDescent="0.3">
      <c r="A469" s="300"/>
      <c r="B469" s="300"/>
      <c r="C469" s="170" t="s">
        <v>984</v>
      </c>
      <c r="D469" s="848" t="s">
        <v>985</v>
      </c>
      <c r="E469" s="849"/>
      <c r="F469" s="849"/>
      <c r="G469" s="849"/>
      <c r="H469" s="850"/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</row>
    <row r="470" spans="1:30" s="132" customFormat="1" ht="27.75" customHeight="1" x14ac:dyDescent="0.45">
      <c r="A470" s="171"/>
      <c r="B470" s="171"/>
      <c r="C470" s="171"/>
      <c r="D470" s="171"/>
      <c r="E470" s="171"/>
      <c r="F470" s="171"/>
      <c r="G470" s="171"/>
      <c r="H470" s="171"/>
      <c r="I470" s="171"/>
      <c r="J470" s="171"/>
      <c r="K470" s="171"/>
      <c r="L470" s="171"/>
      <c r="M470" s="171"/>
      <c r="N470" s="171"/>
      <c r="O470" s="171"/>
      <c r="P470" s="171"/>
      <c r="Q470" s="171"/>
      <c r="R470" s="171"/>
      <c r="S470" s="171"/>
      <c r="T470" s="171"/>
      <c r="U470" s="171"/>
      <c r="V470" s="171"/>
      <c r="W470" s="171"/>
      <c r="X470" s="171"/>
      <c r="Y470" s="171"/>
      <c r="Z470" s="171"/>
      <c r="AA470" s="171"/>
      <c r="AB470" s="171"/>
      <c r="AC470" s="171"/>
      <c r="AD470" s="171"/>
    </row>
    <row r="471" spans="1:30" s="174" customFormat="1" ht="27.75" customHeight="1" x14ac:dyDescent="0.5">
      <c r="A471" s="178"/>
      <c r="B471" s="178"/>
      <c r="C471" s="217" t="s">
        <v>986</v>
      </c>
      <c r="D471" s="217"/>
      <c r="E471" s="217"/>
      <c r="F471" s="217"/>
      <c r="G471" s="217"/>
      <c r="H471" s="217"/>
      <c r="I471" s="178"/>
      <c r="J471" s="178"/>
      <c r="K471" s="178"/>
      <c r="L471" s="178"/>
      <c r="M471" s="178"/>
      <c r="N471" s="178"/>
      <c r="O471" s="178"/>
      <c r="P471" s="178"/>
      <c r="Q471" s="178"/>
      <c r="R471" s="178"/>
      <c r="S471" s="367"/>
    </row>
    <row r="472" spans="1:30" s="174" customFormat="1" ht="27.75" customHeight="1" x14ac:dyDescent="0.5">
      <c r="A472" s="178"/>
      <c r="B472" s="178"/>
      <c r="C472" s="217" t="s">
        <v>1126</v>
      </c>
      <c r="D472" s="217"/>
      <c r="E472" s="217"/>
      <c r="F472" s="217"/>
      <c r="G472" s="217"/>
      <c r="H472" s="217"/>
      <c r="I472" s="178"/>
      <c r="J472" s="178"/>
      <c r="K472" s="178"/>
      <c r="L472" s="178"/>
      <c r="M472" s="178"/>
      <c r="N472" s="178"/>
      <c r="O472" s="178"/>
      <c r="P472" s="178"/>
      <c r="Q472" s="178"/>
      <c r="R472" s="178"/>
      <c r="S472" s="367"/>
    </row>
    <row r="473" spans="1:30" s="174" customFormat="1" ht="27.75" customHeight="1" x14ac:dyDescent="0.45">
      <c r="A473" s="178"/>
      <c r="B473" s="178"/>
      <c r="C473" s="178"/>
      <c r="D473" s="178"/>
      <c r="E473" s="178"/>
      <c r="F473" s="178"/>
      <c r="G473" s="178"/>
      <c r="H473" s="178"/>
      <c r="I473" s="178"/>
      <c r="J473" s="178"/>
      <c r="K473" s="178"/>
      <c r="L473" s="178"/>
      <c r="M473" s="178"/>
      <c r="N473" s="178"/>
      <c r="O473" s="178"/>
      <c r="P473" s="178"/>
      <c r="Q473" s="178"/>
      <c r="R473" s="178"/>
      <c r="S473" s="367"/>
    </row>
    <row r="474" spans="1:30" s="174" customFormat="1" ht="78" customHeight="1" x14ac:dyDescent="0.5">
      <c r="A474" s="178"/>
      <c r="B474" s="369" t="s">
        <v>987</v>
      </c>
      <c r="C474" s="795" t="s">
        <v>1119</v>
      </c>
      <c r="D474" s="795"/>
      <c r="E474" s="795"/>
      <c r="F474" s="795"/>
      <c r="G474" s="795"/>
      <c r="H474" s="779"/>
      <c r="I474" s="178"/>
      <c r="J474" s="865" t="s">
        <v>1122</v>
      </c>
      <c r="K474" s="866"/>
      <c r="L474" s="866"/>
      <c r="M474" s="866"/>
      <c r="N474" s="866"/>
      <c r="O474" s="866"/>
      <c r="P474" s="867" t="s">
        <v>1123</v>
      </c>
      <c r="Q474" s="868"/>
      <c r="R474" s="868"/>
      <c r="S474" s="868"/>
      <c r="T474" s="868"/>
      <c r="U474" s="868"/>
      <c r="V474" s="868"/>
      <c r="W474" s="868"/>
      <c r="X474" s="868"/>
      <c r="Y474" s="178"/>
      <c r="Z474" s="178"/>
      <c r="AA474" s="178"/>
      <c r="AB474" s="178"/>
      <c r="AC474" s="178"/>
      <c r="AD474" s="178"/>
    </row>
    <row r="475" spans="1:30" s="174" customFormat="1" ht="60.75" customHeight="1" x14ac:dyDescent="0.5">
      <c r="A475" s="178"/>
      <c r="B475" s="217"/>
      <c r="C475" s="793" t="s">
        <v>990</v>
      </c>
      <c r="D475" s="793"/>
      <c r="E475" s="793"/>
      <c r="F475" s="793"/>
      <c r="G475" s="793"/>
      <c r="H475" s="178"/>
      <c r="I475" s="178"/>
      <c r="J475" s="178"/>
      <c r="K475" s="178"/>
      <c r="L475" s="178"/>
      <c r="M475" s="178"/>
      <c r="N475" s="178"/>
      <c r="O475" s="178"/>
      <c r="P475" s="796" t="s">
        <v>990</v>
      </c>
      <c r="Q475" s="797"/>
      <c r="R475" s="797"/>
      <c r="S475" s="797"/>
      <c r="T475" s="797"/>
      <c r="U475" s="797"/>
      <c r="V475" s="797"/>
      <c r="W475" s="797"/>
      <c r="X475" s="797"/>
      <c r="Y475" s="178"/>
      <c r="Z475" s="178"/>
      <c r="AA475" s="178"/>
      <c r="AB475" s="178"/>
      <c r="AC475" s="178"/>
      <c r="AD475" s="178"/>
    </row>
    <row r="476" spans="1:30" s="174" customFormat="1" ht="39.75" customHeight="1" x14ac:dyDescent="0.5">
      <c r="A476" s="178"/>
      <c r="B476" s="217"/>
      <c r="C476" s="217"/>
      <c r="D476" s="217"/>
      <c r="E476" s="178"/>
      <c r="F476" s="178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</row>
    <row r="477" spans="1:30" s="174" customFormat="1" ht="66" customHeight="1" x14ac:dyDescent="0.5">
      <c r="A477" s="178"/>
      <c r="B477" s="618" t="s">
        <v>1120</v>
      </c>
      <c r="C477" s="867" t="s">
        <v>1121</v>
      </c>
      <c r="D477" s="867"/>
      <c r="E477" s="867"/>
      <c r="F477" s="867"/>
      <c r="G477" s="867"/>
      <c r="H477" s="871"/>
      <c r="I477" s="178"/>
      <c r="J477" s="869" t="s">
        <v>1124</v>
      </c>
      <c r="K477" s="870"/>
      <c r="L477" s="870"/>
      <c r="M477" s="870"/>
      <c r="N477" s="870"/>
      <c r="O477" s="870"/>
      <c r="P477" s="867" t="s">
        <v>1125</v>
      </c>
      <c r="Q477" s="868"/>
      <c r="R477" s="868"/>
      <c r="S477" s="868"/>
      <c r="T477" s="868"/>
      <c r="U477" s="868"/>
      <c r="V477" s="868"/>
      <c r="W477" s="868"/>
      <c r="X477" s="868"/>
      <c r="Y477" s="178"/>
      <c r="Z477" s="178"/>
      <c r="AA477" s="178"/>
      <c r="AB477" s="178"/>
      <c r="AC477" s="178"/>
      <c r="AD477" s="178"/>
    </row>
    <row r="478" spans="1:30" s="174" customFormat="1" ht="39.75" customHeight="1" x14ac:dyDescent="0.45">
      <c r="A478" s="178"/>
      <c r="B478" s="486" t="s">
        <v>992</v>
      </c>
      <c r="C478" s="872" t="s">
        <v>990</v>
      </c>
      <c r="D478" s="872"/>
      <c r="E478" s="872"/>
      <c r="F478" s="872"/>
      <c r="G478" s="872"/>
      <c r="H478" s="178"/>
      <c r="I478" s="178"/>
      <c r="J478" s="798" t="s">
        <v>993</v>
      </c>
      <c r="K478" s="779"/>
      <c r="L478" s="779"/>
      <c r="M478" s="779"/>
      <c r="N478" s="779"/>
      <c r="O478" s="779"/>
      <c r="P478" s="796" t="s">
        <v>990</v>
      </c>
      <c r="Q478" s="797"/>
      <c r="R478" s="797"/>
      <c r="S478" s="797"/>
      <c r="T478" s="797"/>
      <c r="U478" s="797"/>
      <c r="V478" s="797"/>
      <c r="W478" s="797"/>
      <c r="X478" s="797"/>
      <c r="Y478" s="178"/>
      <c r="Z478" s="178"/>
      <c r="AA478" s="178"/>
      <c r="AB478" s="178"/>
      <c r="AC478" s="178"/>
      <c r="AD478" s="178"/>
    </row>
    <row r="479" spans="1:30" s="368" customFormat="1" ht="39.75" hidden="1" customHeight="1" x14ac:dyDescent="0.5">
      <c r="V479" s="178"/>
      <c r="W479" s="367"/>
    </row>
    <row r="480" spans="1:30" s="368" customFormat="1" ht="27.75" hidden="1" customHeight="1" x14ac:dyDescent="0.5">
      <c r="B480" s="217" t="s">
        <v>991</v>
      </c>
      <c r="C480" s="795" t="s">
        <v>988</v>
      </c>
      <c r="D480" s="795"/>
      <c r="E480" s="795"/>
      <c r="F480" s="795"/>
      <c r="G480" s="795"/>
      <c r="H480" s="779"/>
      <c r="I480" s="396"/>
      <c r="J480" s="799" t="s">
        <v>991</v>
      </c>
      <c r="K480" s="792"/>
      <c r="L480" s="792"/>
      <c r="M480" s="792"/>
      <c r="N480" s="792"/>
      <c r="O480" s="792"/>
      <c r="P480" s="794" t="s">
        <v>989</v>
      </c>
      <c r="Q480" s="779"/>
      <c r="R480" s="779"/>
      <c r="S480" s="779"/>
      <c r="T480" s="779"/>
      <c r="U480" s="779"/>
      <c r="V480" s="779"/>
      <c r="W480" s="779"/>
      <c r="X480" s="779"/>
    </row>
    <row r="481" spans="2:24" s="368" customFormat="1" ht="27.75" hidden="1" customHeight="1" x14ac:dyDescent="0.5">
      <c r="B481" s="486" t="s">
        <v>993</v>
      </c>
      <c r="C481" s="793" t="s">
        <v>990</v>
      </c>
      <c r="D481" s="793"/>
      <c r="E481" s="793"/>
      <c r="F481" s="793"/>
      <c r="G481" s="793"/>
      <c r="H481" s="397"/>
      <c r="I481" s="398"/>
      <c r="J481" s="798" t="s">
        <v>993</v>
      </c>
      <c r="K481" s="779"/>
      <c r="L481" s="779"/>
      <c r="M481" s="779"/>
      <c r="N481" s="779"/>
      <c r="O481" s="779"/>
      <c r="P481" s="796" t="s">
        <v>990</v>
      </c>
      <c r="Q481" s="797"/>
      <c r="R481" s="797"/>
      <c r="S481" s="797"/>
      <c r="T481" s="797"/>
      <c r="U481" s="797"/>
      <c r="V481" s="797"/>
      <c r="W481" s="797"/>
      <c r="X481" s="797"/>
    </row>
    <row r="482" spans="2:24" s="368" customFormat="1" ht="27.75" hidden="1" customHeight="1" x14ac:dyDescent="0.5">
      <c r="V482" s="178"/>
      <c r="W482" s="367"/>
    </row>
    <row r="483" spans="2:24" s="368" customFormat="1" ht="27.75" hidden="1" customHeight="1" x14ac:dyDescent="0.5">
      <c r="B483" s="217" t="s">
        <v>991</v>
      </c>
      <c r="C483" s="795" t="s">
        <v>988</v>
      </c>
      <c r="D483" s="795"/>
      <c r="E483" s="795"/>
      <c r="F483" s="795"/>
      <c r="G483" s="795"/>
      <c r="H483" s="779"/>
      <c r="I483" s="396"/>
      <c r="J483" s="799" t="s">
        <v>991</v>
      </c>
      <c r="K483" s="792"/>
      <c r="L483" s="792"/>
      <c r="M483" s="792"/>
      <c r="N483" s="792"/>
      <c r="O483" s="792"/>
      <c r="P483" s="794" t="s">
        <v>989</v>
      </c>
      <c r="Q483" s="779"/>
      <c r="R483" s="779"/>
      <c r="S483" s="779"/>
      <c r="T483" s="779"/>
      <c r="U483" s="779"/>
      <c r="V483" s="779"/>
      <c r="W483" s="779"/>
      <c r="X483" s="779"/>
    </row>
    <row r="484" spans="2:24" s="368" customFormat="1" ht="27.75" hidden="1" customHeight="1" x14ac:dyDescent="0.5">
      <c r="B484" s="486" t="s">
        <v>993</v>
      </c>
      <c r="C484" s="793" t="s">
        <v>990</v>
      </c>
      <c r="D484" s="793"/>
      <c r="E484" s="793"/>
      <c r="F484" s="793"/>
      <c r="G484" s="793"/>
      <c r="H484" s="397"/>
      <c r="I484" s="398"/>
      <c r="J484" s="798" t="s">
        <v>993</v>
      </c>
      <c r="K484" s="779"/>
      <c r="L484" s="779"/>
      <c r="M484" s="779"/>
      <c r="N484" s="779"/>
      <c r="O484" s="779"/>
      <c r="P484" s="796" t="s">
        <v>990</v>
      </c>
      <c r="Q484" s="797"/>
      <c r="R484" s="797"/>
      <c r="S484" s="797"/>
      <c r="T484" s="797"/>
      <c r="U484" s="797"/>
      <c r="V484" s="797"/>
      <c r="W484" s="797"/>
      <c r="X484" s="797"/>
    </row>
    <row r="485" spans="2:24" s="368" customFormat="1" ht="27.75" hidden="1" customHeight="1" x14ac:dyDescent="0.5">
      <c r="V485" s="178"/>
      <c r="W485" s="367"/>
    </row>
    <row r="486" spans="2:24" s="368" customFormat="1" ht="27.75" hidden="1" customHeight="1" x14ac:dyDescent="0.5">
      <c r="B486" s="217" t="s">
        <v>991</v>
      </c>
      <c r="C486" s="795" t="s">
        <v>988</v>
      </c>
      <c r="D486" s="795"/>
      <c r="E486" s="795"/>
      <c r="F486" s="795"/>
      <c r="G486" s="795"/>
      <c r="H486" s="779"/>
      <c r="I486" s="396"/>
      <c r="J486" s="799" t="s">
        <v>991</v>
      </c>
      <c r="K486" s="792"/>
      <c r="L486" s="792"/>
      <c r="M486" s="792"/>
      <c r="N486" s="792"/>
      <c r="O486" s="792"/>
      <c r="P486" s="794" t="s">
        <v>989</v>
      </c>
      <c r="Q486" s="779"/>
      <c r="R486" s="779"/>
      <c r="S486" s="779"/>
      <c r="T486" s="779"/>
      <c r="U486" s="779"/>
      <c r="V486" s="779"/>
      <c r="W486" s="779"/>
      <c r="X486" s="779"/>
    </row>
    <row r="487" spans="2:24" s="368" customFormat="1" ht="27.75" hidden="1" customHeight="1" x14ac:dyDescent="0.5">
      <c r="B487" s="486" t="s">
        <v>993</v>
      </c>
      <c r="C487" s="793" t="s">
        <v>990</v>
      </c>
      <c r="D487" s="793"/>
      <c r="E487" s="793"/>
      <c r="F487" s="793"/>
      <c r="G487" s="793"/>
      <c r="H487" s="397"/>
      <c r="I487" s="398"/>
      <c r="J487" s="798" t="s">
        <v>993</v>
      </c>
      <c r="K487" s="779"/>
      <c r="L487" s="779"/>
      <c r="M487" s="779"/>
      <c r="N487" s="779"/>
      <c r="O487" s="779"/>
      <c r="P487" s="796" t="s">
        <v>990</v>
      </c>
      <c r="Q487" s="797"/>
      <c r="R487" s="797"/>
      <c r="S487" s="797"/>
      <c r="T487" s="797"/>
      <c r="U487" s="797"/>
      <c r="V487" s="797"/>
      <c r="W487" s="797"/>
      <c r="X487" s="797"/>
    </row>
    <row r="488" spans="2:24" s="368" customFormat="1" ht="27.75" hidden="1" customHeight="1" x14ac:dyDescent="0.5">
      <c r="V488" s="178"/>
      <c r="W488" s="367"/>
    </row>
    <row r="489" spans="2:24" s="368" customFormat="1" ht="27.75" hidden="1" customHeight="1" x14ac:dyDescent="0.5">
      <c r="B489" s="217" t="s">
        <v>991</v>
      </c>
      <c r="C489" s="795" t="s">
        <v>988</v>
      </c>
      <c r="D489" s="795"/>
      <c r="E489" s="795"/>
      <c r="F489" s="795"/>
      <c r="G489" s="795"/>
      <c r="H489" s="779"/>
      <c r="I489" s="396"/>
      <c r="J489" s="799" t="s">
        <v>991</v>
      </c>
      <c r="K489" s="792"/>
      <c r="L489" s="792"/>
      <c r="M489" s="792"/>
      <c r="N489" s="792"/>
      <c r="O489" s="792"/>
      <c r="P489" s="794" t="s">
        <v>989</v>
      </c>
      <c r="Q489" s="779"/>
      <c r="R489" s="779"/>
      <c r="S489" s="779"/>
      <c r="T489" s="779"/>
      <c r="U489" s="779"/>
      <c r="V489" s="779"/>
      <c r="W489" s="779"/>
      <c r="X489" s="779"/>
    </row>
    <row r="490" spans="2:24" s="368" customFormat="1" ht="27.75" hidden="1" customHeight="1" x14ac:dyDescent="0.5">
      <c r="B490" s="486" t="s">
        <v>993</v>
      </c>
      <c r="C490" s="793" t="s">
        <v>990</v>
      </c>
      <c r="D490" s="793"/>
      <c r="E490" s="793"/>
      <c r="F490" s="793"/>
      <c r="G490" s="793"/>
      <c r="H490" s="397"/>
      <c r="I490" s="398"/>
      <c r="J490" s="798" t="s">
        <v>993</v>
      </c>
      <c r="K490" s="779"/>
      <c r="L490" s="779"/>
      <c r="M490" s="779"/>
      <c r="N490" s="779"/>
      <c r="O490" s="779"/>
      <c r="P490" s="796" t="s">
        <v>990</v>
      </c>
      <c r="Q490" s="797"/>
      <c r="R490" s="797"/>
      <c r="S490" s="797"/>
      <c r="T490" s="797"/>
      <c r="U490" s="797"/>
      <c r="V490" s="797"/>
      <c r="W490" s="797"/>
      <c r="X490" s="797"/>
    </row>
    <row r="491" spans="2:24" s="368" customFormat="1" ht="27.75" hidden="1" customHeight="1" x14ac:dyDescent="0.5">
      <c r="V491" s="178"/>
      <c r="W491" s="367"/>
    </row>
    <row r="492" spans="2:24" s="368" customFormat="1" ht="27.75" hidden="1" customHeight="1" x14ac:dyDescent="0.5">
      <c r="B492" s="217" t="s">
        <v>991</v>
      </c>
      <c r="C492" s="795" t="s">
        <v>988</v>
      </c>
      <c r="D492" s="795"/>
      <c r="E492" s="795"/>
      <c r="F492" s="795"/>
      <c r="G492" s="795"/>
      <c r="H492" s="779"/>
      <c r="I492" s="396"/>
      <c r="J492" s="799" t="s">
        <v>991</v>
      </c>
      <c r="K492" s="792"/>
      <c r="L492" s="792"/>
      <c r="M492" s="792"/>
      <c r="N492" s="792"/>
      <c r="O492" s="792"/>
      <c r="P492" s="794" t="s">
        <v>989</v>
      </c>
      <c r="Q492" s="779"/>
      <c r="R492" s="779"/>
      <c r="S492" s="779"/>
      <c r="T492" s="779"/>
      <c r="U492" s="779"/>
      <c r="V492" s="779"/>
      <c r="W492" s="779"/>
      <c r="X492" s="779"/>
    </row>
    <row r="493" spans="2:24" s="368" customFormat="1" ht="27.75" hidden="1" customHeight="1" x14ac:dyDescent="0.5">
      <c r="B493" s="486" t="s">
        <v>993</v>
      </c>
      <c r="C493" s="793" t="s">
        <v>990</v>
      </c>
      <c r="D493" s="793"/>
      <c r="E493" s="793"/>
      <c r="F493" s="793"/>
      <c r="G493" s="793"/>
      <c r="H493" s="397"/>
      <c r="I493" s="398"/>
      <c r="J493" s="798" t="s">
        <v>993</v>
      </c>
      <c r="K493" s="779"/>
      <c r="L493" s="779"/>
      <c r="M493" s="779"/>
      <c r="N493" s="779"/>
      <c r="O493" s="779"/>
      <c r="P493" s="796" t="s">
        <v>990</v>
      </c>
      <c r="Q493" s="797"/>
      <c r="R493" s="797"/>
      <c r="S493" s="797"/>
      <c r="T493" s="797"/>
      <c r="U493" s="797"/>
      <c r="V493" s="797"/>
      <c r="W493" s="797"/>
      <c r="X493" s="797"/>
    </row>
    <row r="494" spans="2:24" s="368" customFormat="1" ht="27.75" hidden="1" customHeight="1" x14ac:dyDescent="0.5">
      <c r="V494" s="178"/>
      <c r="W494" s="367"/>
    </row>
    <row r="495" spans="2:24" s="368" customFormat="1" ht="27.75" hidden="1" customHeight="1" x14ac:dyDescent="0.5">
      <c r="B495" s="217" t="s">
        <v>991</v>
      </c>
      <c r="C495" s="795" t="s">
        <v>988</v>
      </c>
      <c r="D495" s="795"/>
      <c r="E495" s="795"/>
      <c r="F495" s="795"/>
      <c r="G495" s="795"/>
      <c r="H495" s="779"/>
      <c r="I495" s="396"/>
      <c r="J495" s="799" t="s">
        <v>991</v>
      </c>
      <c r="K495" s="792"/>
      <c r="L495" s="792"/>
      <c r="M495" s="792"/>
      <c r="N495" s="792"/>
      <c r="O495" s="792"/>
      <c r="P495" s="794" t="s">
        <v>989</v>
      </c>
      <c r="Q495" s="779"/>
      <c r="R495" s="779"/>
      <c r="S495" s="779"/>
      <c r="T495" s="779"/>
      <c r="U495" s="779"/>
      <c r="V495" s="779"/>
      <c r="W495" s="779"/>
      <c r="X495" s="779"/>
    </row>
    <row r="496" spans="2:24" s="368" customFormat="1" ht="27.75" hidden="1" customHeight="1" x14ac:dyDescent="0.5">
      <c r="B496" s="486" t="s">
        <v>993</v>
      </c>
      <c r="C496" s="793" t="s">
        <v>990</v>
      </c>
      <c r="D496" s="793"/>
      <c r="E496" s="793"/>
      <c r="F496" s="793"/>
      <c r="G496" s="793"/>
      <c r="H496" s="397"/>
      <c r="I496" s="398"/>
      <c r="J496" s="798" t="s">
        <v>993</v>
      </c>
      <c r="K496" s="779"/>
      <c r="L496" s="779"/>
      <c r="M496" s="779"/>
      <c r="N496" s="779"/>
      <c r="O496" s="779"/>
      <c r="P496" s="796" t="s">
        <v>990</v>
      </c>
      <c r="Q496" s="797"/>
      <c r="R496" s="797"/>
      <c r="S496" s="797"/>
      <c r="T496" s="797"/>
      <c r="U496" s="797"/>
      <c r="V496" s="797"/>
      <c r="W496" s="797"/>
      <c r="X496" s="797"/>
    </row>
    <row r="497" spans="1:30" s="368" customFormat="1" ht="27.75" hidden="1" customHeight="1" x14ac:dyDescent="0.5">
      <c r="V497" s="178"/>
      <c r="W497" s="367"/>
    </row>
    <row r="498" spans="1:30" s="368" customFormat="1" ht="27.75" hidden="1" customHeight="1" x14ac:dyDescent="0.5">
      <c r="B498" s="217" t="s">
        <v>991</v>
      </c>
      <c r="C498" s="795" t="s">
        <v>988</v>
      </c>
      <c r="D498" s="795"/>
      <c r="E498" s="795"/>
      <c r="F498" s="795"/>
      <c r="G498" s="795"/>
      <c r="H498" s="779"/>
      <c r="I498" s="396"/>
      <c r="J498" s="799" t="s">
        <v>991</v>
      </c>
      <c r="K498" s="792"/>
      <c r="L498" s="792"/>
      <c r="M498" s="792"/>
      <c r="N498" s="792"/>
      <c r="O498" s="792"/>
      <c r="P498" s="794" t="s">
        <v>989</v>
      </c>
      <c r="Q498" s="779"/>
      <c r="R498" s="779"/>
      <c r="S498" s="779"/>
      <c r="T498" s="779"/>
      <c r="U498" s="779"/>
      <c r="V498" s="779"/>
      <c r="W498" s="779"/>
      <c r="X498" s="779"/>
    </row>
    <row r="499" spans="1:30" s="368" customFormat="1" ht="27.75" hidden="1" customHeight="1" x14ac:dyDescent="0.5">
      <c r="B499" s="486" t="s">
        <v>993</v>
      </c>
      <c r="C499" s="793" t="s">
        <v>990</v>
      </c>
      <c r="D499" s="793"/>
      <c r="E499" s="793"/>
      <c r="F499" s="793"/>
      <c r="G499" s="793"/>
      <c r="H499" s="397"/>
      <c r="I499" s="398"/>
      <c r="J499" s="798" t="s">
        <v>993</v>
      </c>
      <c r="K499" s="779"/>
      <c r="L499" s="779"/>
      <c r="M499" s="779"/>
      <c r="N499" s="779"/>
      <c r="O499" s="779"/>
      <c r="P499" s="796" t="s">
        <v>990</v>
      </c>
      <c r="Q499" s="797"/>
      <c r="R499" s="797"/>
      <c r="S499" s="797"/>
      <c r="T499" s="797"/>
      <c r="U499" s="797"/>
      <c r="V499" s="797"/>
      <c r="W499" s="797"/>
      <c r="X499" s="797"/>
    </row>
    <row r="500" spans="1:30" s="368" customFormat="1" ht="27.75" hidden="1" customHeight="1" x14ac:dyDescent="0.5">
      <c r="V500" s="178"/>
      <c r="W500" s="367"/>
    </row>
    <row r="501" spans="1:30" s="368" customFormat="1" ht="27.75" hidden="1" customHeight="1" x14ac:dyDescent="0.5">
      <c r="B501" s="217" t="s">
        <v>991</v>
      </c>
      <c r="C501" s="795" t="s">
        <v>988</v>
      </c>
      <c r="D501" s="795"/>
      <c r="E501" s="795"/>
      <c r="F501" s="795"/>
      <c r="G501" s="795"/>
      <c r="H501" s="779"/>
      <c r="I501" s="396"/>
      <c r="J501" s="799" t="s">
        <v>991</v>
      </c>
      <c r="K501" s="792"/>
      <c r="L501" s="792"/>
      <c r="M501" s="792"/>
      <c r="N501" s="792"/>
      <c r="O501" s="792"/>
      <c r="P501" s="794" t="s">
        <v>989</v>
      </c>
      <c r="Q501" s="779"/>
      <c r="R501" s="779"/>
      <c r="S501" s="779"/>
      <c r="T501" s="779"/>
      <c r="U501" s="779"/>
      <c r="V501" s="779"/>
      <c r="W501" s="779"/>
      <c r="X501" s="779"/>
    </row>
    <row r="502" spans="1:30" s="368" customFormat="1" ht="27.75" hidden="1" customHeight="1" x14ac:dyDescent="0.5">
      <c r="B502" s="486" t="s">
        <v>993</v>
      </c>
      <c r="C502" s="793" t="s">
        <v>990</v>
      </c>
      <c r="D502" s="793"/>
      <c r="E502" s="793"/>
      <c r="F502" s="793"/>
      <c r="G502" s="793"/>
      <c r="H502" s="397"/>
      <c r="I502" s="398"/>
      <c r="J502" s="798" t="s">
        <v>993</v>
      </c>
      <c r="K502" s="779"/>
      <c r="L502" s="779"/>
      <c r="M502" s="779"/>
      <c r="N502" s="779"/>
      <c r="O502" s="779"/>
      <c r="P502" s="796" t="s">
        <v>990</v>
      </c>
      <c r="Q502" s="797"/>
      <c r="R502" s="797"/>
      <c r="S502" s="797"/>
      <c r="T502" s="797"/>
      <c r="U502" s="797"/>
      <c r="V502" s="797"/>
      <c r="W502" s="797"/>
      <c r="X502" s="797"/>
    </row>
    <row r="503" spans="1:30" s="368" customFormat="1" ht="27.75" hidden="1" customHeight="1" x14ac:dyDescent="0.5">
      <c r="B503" s="178"/>
      <c r="C503" s="397"/>
      <c r="D503" s="397"/>
      <c r="E503" s="397"/>
      <c r="F503" s="397"/>
      <c r="G503" s="397"/>
      <c r="H503" s="397"/>
      <c r="I503" s="398"/>
      <c r="J503" s="178"/>
      <c r="K503" s="178"/>
      <c r="L503" s="178"/>
      <c r="M503" s="178"/>
      <c r="N503" s="178"/>
      <c r="O503" s="178"/>
      <c r="P503" s="397"/>
      <c r="Q503" s="397"/>
      <c r="R503" s="397"/>
      <c r="S503" s="397"/>
      <c r="T503" s="397"/>
      <c r="U503" s="397"/>
      <c r="V503" s="178"/>
      <c r="W503" s="395"/>
    </row>
    <row r="504" spans="1:30" s="368" customFormat="1" ht="27.75" hidden="1" customHeight="1" x14ac:dyDescent="0.5">
      <c r="B504" s="178"/>
      <c r="C504" s="397"/>
      <c r="D504" s="397"/>
      <c r="E504" s="397"/>
      <c r="F504" s="397"/>
      <c r="G504" s="397"/>
      <c r="H504" s="397"/>
      <c r="I504" s="398"/>
      <c r="J504" s="178"/>
      <c r="K504" s="178"/>
      <c r="L504" s="178"/>
      <c r="M504" s="178"/>
      <c r="N504" s="178"/>
      <c r="O504" s="178"/>
      <c r="P504" s="397"/>
      <c r="Q504" s="397"/>
      <c r="R504" s="397"/>
      <c r="S504" s="397"/>
      <c r="T504" s="397"/>
      <c r="U504" s="397"/>
      <c r="V504" s="178"/>
      <c r="W504" s="395"/>
    </row>
    <row r="505" spans="1:30" s="368" customFormat="1" ht="27.75" customHeight="1" x14ac:dyDescent="0.5">
      <c r="V505" s="178"/>
      <c r="W505" s="395"/>
    </row>
    <row r="506" spans="1:30" ht="27.75" customHeight="1" x14ac:dyDescent="0.5">
      <c r="A506" s="791" t="s">
        <v>994</v>
      </c>
      <c r="B506" s="792"/>
      <c r="AD506" s="177"/>
    </row>
    <row r="507" spans="1:30" ht="27.75" customHeight="1" x14ac:dyDescent="0.5">
      <c r="AD507" s="177"/>
    </row>
    <row r="508" spans="1:30" ht="27.75" customHeight="1" x14ac:dyDescent="0.5">
      <c r="AD508" s="177"/>
    </row>
    <row r="509" spans="1:30" ht="27.75" customHeight="1" x14ac:dyDescent="0.5">
      <c r="AD509" s="177"/>
    </row>
    <row r="510" spans="1:30" ht="27.75" customHeight="1" x14ac:dyDescent="0.5">
      <c r="AD510" s="177"/>
    </row>
    <row r="511" spans="1:30" ht="27.75" customHeight="1" x14ac:dyDescent="0.5">
      <c r="AD511" s="177"/>
    </row>
    <row r="512" spans="1:30" ht="27.75" customHeight="1" x14ac:dyDescent="0.5">
      <c r="AD512" s="177"/>
    </row>
    <row r="513" spans="30:30" ht="27.75" customHeight="1" x14ac:dyDescent="0.5">
      <c r="AD513" s="177"/>
    </row>
    <row r="514" spans="30:30" ht="27.75" customHeight="1" x14ac:dyDescent="0.5">
      <c r="AD514" s="177"/>
    </row>
    <row r="515" spans="30:30" ht="27.75" customHeight="1" x14ac:dyDescent="0.5">
      <c r="AD515" s="177"/>
    </row>
    <row r="516" spans="30:30" ht="27.75" customHeight="1" x14ac:dyDescent="0.5">
      <c r="AD516" s="177"/>
    </row>
    <row r="517" spans="30:30" ht="27.75" customHeight="1" x14ac:dyDescent="0.5">
      <c r="AD517" s="177"/>
    </row>
    <row r="518" spans="30:30" ht="27.75" customHeight="1" x14ac:dyDescent="0.5">
      <c r="AD518" s="177"/>
    </row>
    <row r="519" spans="30:30" ht="27.75" customHeight="1" x14ac:dyDescent="0.5">
      <c r="AD519" s="177"/>
    </row>
    <row r="520" spans="30:30" ht="27.75" customHeight="1" x14ac:dyDescent="0.5">
      <c r="AD520" s="177"/>
    </row>
    <row r="521" spans="30:30" ht="27.75" customHeight="1" x14ac:dyDescent="0.5">
      <c r="AD521" s="177"/>
    </row>
    <row r="522" spans="30:30" ht="27.75" customHeight="1" x14ac:dyDescent="0.5">
      <c r="AD522" s="177"/>
    </row>
    <row r="523" spans="30:30" ht="27.75" customHeight="1" x14ac:dyDescent="0.5">
      <c r="AD523" s="177"/>
    </row>
    <row r="524" spans="30:30" ht="27.75" customHeight="1" x14ac:dyDescent="0.5">
      <c r="AD524" s="177"/>
    </row>
    <row r="525" spans="30:30" ht="27.75" customHeight="1" x14ac:dyDescent="0.5">
      <c r="AD525" s="177"/>
    </row>
    <row r="526" spans="30:30" ht="27.75" customHeight="1" x14ac:dyDescent="0.5">
      <c r="AD526" s="177"/>
    </row>
    <row r="527" spans="30:30" ht="27.75" customHeight="1" x14ac:dyDescent="0.5">
      <c r="AD527" s="177"/>
    </row>
    <row r="528" spans="30:30" ht="27.75" customHeight="1" x14ac:dyDescent="0.5">
      <c r="AD528" s="177"/>
    </row>
    <row r="529" spans="30:30" ht="27.75" customHeight="1" x14ac:dyDescent="0.5">
      <c r="AD529" s="177"/>
    </row>
    <row r="530" spans="30:30" ht="27.75" customHeight="1" x14ac:dyDescent="0.5">
      <c r="AD530" s="177"/>
    </row>
    <row r="531" spans="30:30" ht="27.75" customHeight="1" x14ac:dyDescent="0.5">
      <c r="AD531" s="177"/>
    </row>
    <row r="532" spans="30:30" ht="27.75" customHeight="1" x14ac:dyDescent="0.5">
      <c r="AD532" s="177"/>
    </row>
    <row r="533" spans="30:30" ht="27.75" customHeight="1" x14ac:dyDescent="0.5">
      <c r="AD533" s="177"/>
    </row>
  </sheetData>
  <protectedRanges>
    <protectedRange sqref="B107:B111" name="Діапазон1"/>
    <protectedRange sqref="B128:B132" name="Діапазон1_1"/>
  </protectedRanges>
  <mergeCells count="154">
    <mergeCell ref="C474:H474"/>
    <mergeCell ref="C477:H477"/>
    <mergeCell ref="C480:H480"/>
    <mergeCell ref="C483:H483"/>
    <mergeCell ref="C486:H486"/>
    <mergeCell ref="C489:H489"/>
    <mergeCell ref="C478:G478"/>
    <mergeCell ref="C475:G475"/>
    <mergeCell ref="C481:G481"/>
    <mergeCell ref="J477:O477"/>
    <mergeCell ref="J480:O480"/>
    <mergeCell ref="J483:O483"/>
    <mergeCell ref="J486:O486"/>
    <mergeCell ref="J489:O489"/>
    <mergeCell ref="J492:O492"/>
    <mergeCell ref="J498:O498"/>
    <mergeCell ref="J501:O501"/>
    <mergeCell ref="P490:X490"/>
    <mergeCell ref="P489:X489"/>
    <mergeCell ref="P492:X492"/>
    <mergeCell ref="J484:O484"/>
    <mergeCell ref="J474:O474"/>
    <mergeCell ref="P474:X474"/>
    <mergeCell ref="S462:T462"/>
    <mergeCell ref="U462:V462"/>
    <mergeCell ref="Y461:Z461"/>
    <mergeCell ref="Y460:Z460"/>
    <mergeCell ref="C495:H495"/>
    <mergeCell ref="P499:X499"/>
    <mergeCell ref="P501:X501"/>
    <mergeCell ref="C501:H501"/>
    <mergeCell ref="C492:H492"/>
    <mergeCell ref="C490:G490"/>
    <mergeCell ref="C484:G484"/>
    <mergeCell ref="C487:G487"/>
    <mergeCell ref="P475:X475"/>
    <mergeCell ref="P477:X477"/>
    <mergeCell ref="P478:X478"/>
    <mergeCell ref="P480:X480"/>
    <mergeCell ref="P481:X481"/>
    <mergeCell ref="P483:X483"/>
    <mergeCell ref="P484:X484"/>
    <mergeCell ref="P486:X486"/>
    <mergeCell ref="P487:X487"/>
    <mergeCell ref="C493:G493"/>
    <mergeCell ref="M462:N462"/>
    <mergeCell ref="S458:T458"/>
    <mergeCell ref="M458:N458"/>
    <mergeCell ref="O458:P458"/>
    <mergeCell ref="S7:T7"/>
    <mergeCell ref="D469:H469"/>
    <mergeCell ref="C464:H464"/>
    <mergeCell ref="D467:H467"/>
    <mergeCell ref="D466:H466"/>
    <mergeCell ref="D468:H468"/>
    <mergeCell ref="D465:H465"/>
    <mergeCell ref="Q459:R459"/>
    <mergeCell ref="O459:P459"/>
    <mergeCell ref="B459:L459"/>
    <mergeCell ref="Q461:R461"/>
    <mergeCell ref="S461:T461"/>
    <mergeCell ref="Q460:R460"/>
    <mergeCell ref="O460:P460"/>
    <mergeCell ref="S460:T460"/>
    <mergeCell ref="M460:N460"/>
    <mergeCell ref="O462:P462"/>
    <mergeCell ref="Q462:R462"/>
    <mergeCell ref="O461:P461"/>
    <mergeCell ref="M461:N461"/>
    <mergeCell ref="A458:A462"/>
    <mergeCell ref="A4:A10"/>
    <mergeCell ref="B4:B10"/>
    <mergeCell ref="F4:F10"/>
    <mergeCell ref="C5:C10"/>
    <mergeCell ref="B461:L461"/>
    <mergeCell ref="B457:E457"/>
    <mergeCell ref="H6:H10"/>
    <mergeCell ref="G4:L4"/>
    <mergeCell ref="D5:D10"/>
    <mergeCell ref="C4:E4"/>
    <mergeCell ref="G5:G10"/>
    <mergeCell ref="I6:K7"/>
    <mergeCell ref="I8:I10"/>
    <mergeCell ref="B458:L458"/>
    <mergeCell ref="E5:E10"/>
    <mergeCell ref="H5:K5"/>
    <mergeCell ref="K8:K10"/>
    <mergeCell ref="B462:L462"/>
    <mergeCell ref="B460:L460"/>
    <mergeCell ref="U9:V9"/>
    <mergeCell ref="W7:X7"/>
    <mergeCell ref="U7:V7"/>
    <mergeCell ref="S459:T459"/>
    <mergeCell ref="Q458:R458"/>
    <mergeCell ref="U458:V458"/>
    <mergeCell ref="AA462:AB462"/>
    <mergeCell ref="Y462:Z462"/>
    <mergeCell ref="AA461:AB461"/>
    <mergeCell ref="AA460:AB460"/>
    <mergeCell ref="W462:X462"/>
    <mergeCell ref="U460:V460"/>
    <mergeCell ref="W460:X460"/>
    <mergeCell ref="W461:X461"/>
    <mergeCell ref="AA458:AB458"/>
    <mergeCell ref="W458:X458"/>
    <mergeCell ref="AA459:AB459"/>
    <mergeCell ref="Y458:Z458"/>
    <mergeCell ref="U459:V459"/>
    <mergeCell ref="W459:X459"/>
    <mergeCell ref="Y459:Z459"/>
    <mergeCell ref="U461:V461"/>
    <mergeCell ref="U1:AC1"/>
    <mergeCell ref="M8:AB8"/>
    <mergeCell ref="Y5:AB5"/>
    <mergeCell ref="Q9:R9"/>
    <mergeCell ref="M7:N7"/>
    <mergeCell ref="Y7:Z7"/>
    <mergeCell ref="M9:N9"/>
    <mergeCell ref="W9:X9"/>
    <mergeCell ref="O7:P7"/>
    <mergeCell ref="Y9:Z9"/>
    <mergeCell ref="A2:AC2"/>
    <mergeCell ref="U5:X5"/>
    <mergeCell ref="AC4:AC10"/>
    <mergeCell ref="M4:AB4"/>
    <mergeCell ref="O9:P9"/>
    <mergeCell ref="AA9:AB9"/>
    <mergeCell ref="M5:P5"/>
    <mergeCell ref="Q7:R7"/>
    <mergeCell ref="AA7:AB7"/>
    <mergeCell ref="L5:L10"/>
    <mergeCell ref="J8:J10"/>
    <mergeCell ref="Q5:T5"/>
    <mergeCell ref="S9:T9"/>
    <mergeCell ref="M6:AB6"/>
    <mergeCell ref="A506:B506"/>
    <mergeCell ref="C502:G502"/>
    <mergeCell ref="C499:G499"/>
    <mergeCell ref="P498:X498"/>
    <mergeCell ref="C498:H498"/>
    <mergeCell ref="P502:X502"/>
    <mergeCell ref="J481:O481"/>
    <mergeCell ref="J478:O478"/>
    <mergeCell ref="J502:O502"/>
    <mergeCell ref="J499:O499"/>
    <mergeCell ref="J496:O496"/>
    <mergeCell ref="J493:O493"/>
    <mergeCell ref="J490:O490"/>
    <mergeCell ref="J487:O487"/>
    <mergeCell ref="J495:O495"/>
    <mergeCell ref="C496:G496"/>
    <mergeCell ref="P493:X493"/>
    <mergeCell ref="P495:X495"/>
    <mergeCell ref="P496:X496"/>
  </mergeCells>
  <phoneticPr fontId="29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view="pageBreakPreview" topLeftCell="A25" zoomScale="40" zoomScaleNormal="50" zoomScaleSheetLayoutView="40" workbookViewId="0">
      <selection activeCell="B152" sqref="B152"/>
    </sheetView>
  </sheetViews>
  <sheetFormatPr defaultColWidth="5.88671875" defaultRowHeight="28.2" x14ac:dyDescent="0.5"/>
  <cols>
    <col min="1" max="1" width="17.109375" style="115" customWidth="1"/>
    <col min="2" max="2" width="87.5546875" style="115" customWidth="1"/>
    <col min="3" max="4" width="10.88671875" style="115" customWidth="1"/>
    <col min="5" max="5" width="11.88671875" style="115" customWidth="1"/>
    <col min="6" max="6" width="12.109375" style="115" bestFit="1" customWidth="1"/>
    <col min="7" max="7" width="14.5546875" style="115" bestFit="1" customWidth="1"/>
    <col min="8" max="8" width="12.5546875" style="115" customWidth="1"/>
    <col min="9" max="9" width="13.88671875" style="115" bestFit="1" customWidth="1"/>
    <col min="10" max="10" width="11.88671875" style="115" customWidth="1"/>
    <col min="11" max="11" width="13.88671875" style="115" bestFit="1" customWidth="1"/>
    <col min="12" max="12" width="14.5546875" style="115" bestFit="1" customWidth="1"/>
    <col min="13" max="18" width="11.33203125" style="115" bestFit="1" customWidth="1"/>
    <col min="19" max="27" width="9.109375" style="115" customWidth="1"/>
    <col min="28" max="28" width="11.5546875" style="115" bestFit="1" customWidth="1"/>
    <col min="29" max="29" width="11.109375" style="115" customWidth="1"/>
    <col min="30" max="30" width="16.33203125" style="176" customWidth="1"/>
    <col min="31" max="16384" width="5.88671875" style="115"/>
  </cols>
  <sheetData>
    <row r="1" spans="1:30" x14ac:dyDescent="0.5">
      <c r="A1" s="378">
        <f>'Основні дані'!A25</f>
        <v>0</v>
      </c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800" t="str">
        <f>'Основні дані'!B1</f>
        <v>ХТ-224з</v>
      </c>
      <c r="V1" s="800"/>
      <c r="W1" s="800"/>
      <c r="X1" s="800"/>
      <c r="Y1" s="800"/>
      <c r="Z1" s="800"/>
      <c r="AA1" s="800"/>
      <c r="AB1" s="800"/>
      <c r="AC1" s="800"/>
      <c r="AD1" s="173"/>
    </row>
    <row r="2" spans="1:30" ht="27.75" customHeight="1" x14ac:dyDescent="0.6">
      <c r="A2" s="806" t="s">
        <v>995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173"/>
    </row>
    <row r="3" spans="1:30" s="140" customFormat="1" ht="27.75" customHeight="1" thickBot="1" x14ac:dyDescent="0.45">
      <c r="A3" s="166"/>
      <c r="B3" s="167"/>
      <c r="C3" s="167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0" ht="54" customHeight="1" thickBot="1" x14ac:dyDescent="0.55000000000000004">
      <c r="A4" s="827" t="s">
        <v>466</v>
      </c>
      <c r="B4" s="830" t="s">
        <v>467</v>
      </c>
      <c r="C4" s="810" t="s">
        <v>468</v>
      </c>
      <c r="D4" s="811"/>
      <c r="E4" s="812"/>
      <c r="F4" s="807" t="s">
        <v>469</v>
      </c>
      <c r="G4" s="801" t="s">
        <v>470</v>
      </c>
      <c r="H4" s="802"/>
      <c r="I4" s="802"/>
      <c r="J4" s="802"/>
      <c r="K4" s="802"/>
      <c r="L4" s="803"/>
      <c r="M4" s="810" t="s">
        <v>471</v>
      </c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2"/>
      <c r="AC4" s="807" t="s">
        <v>2</v>
      </c>
      <c r="AD4" s="173"/>
    </row>
    <row r="5" spans="1:30" ht="33.75" customHeight="1" thickBot="1" x14ac:dyDescent="0.55000000000000004">
      <c r="A5" s="828"/>
      <c r="B5" s="831"/>
      <c r="C5" s="807" t="s">
        <v>472</v>
      </c>
      <c r="D5" s="807" t="s">
        <v>473</v>
      </c>
      <c r="E5" s="807" t="s">
        <v>474</v>
      </c>
      <c r="F5" s="808"/>
      <c r="G5" s="807" t="s">
        <v>475</v>
      </c>
      <c r="H5" s="801" t="s">
        <v>476</v>
      </c>
      <c r="I5" s="802"/>
      <c r="J5" s="802"/>
      <c r="K5" s="803"/>
      <c r="L5" s="807" t="s">
        <v>441</v>
      </c>
      <c r="M5" s="801" t="s">
        <v>477</v>
      </c>
      <c r="N5" s="802"/>
      <c r="O5" s="802"/>
      <c r="P5" s="803"/>
      <c r="Q5" s="801" t="s">
        <v>478</v>
      </c>
      <c r="R5" s="802"/>
      <c r="S5" s="802"/>
      <c r="T5" s="803"/>
      <c r="U5" s="801" t="s">
        <v>479</v>
      </c>
      <c r="V5" s="802"/>
      <c r="W5" s="802"/>
      <c r="X5" s="803"/>
      <c r="Y5" s="801" t="s">
        <v>480</v>
      </c>
      <c r="Z5" s="802"/>
      <c r="AA5" s="802"/>
      <c r="AB5" s="803"/>
      <c r="AC5" s="808"/>
      <c r="AD5" s="173"/>
    </row>
    <row r="6" spans="1:30" ht="31.5" customHeight="1" thickBot="1" x14ac:dyDescent="0.55000000000000004">
      <c r="A6" s="828"/>
      <c r="B6" s="831"/>
      <c r="C6" s="808"/>
      <c r="D6" s="808"/>
      <c r="E6" s="808"/>
      <c r="F6" s="808"/>
      <c r="G6" s="808"/>
      <c r="H6" s="807" t="s">
        <v>440</v>
      </c>
      <c r="I6" s="839" t="s">
        <v>481</v>
      </c>
      <c r="J6" s="840"/>
      <c r="K6" s="841"/>
      <c r="L6" s="808"/>
      <c r="M6" s="816" t="s">
        <v>482</v>
      </c>
      <c r="N6" s="817"/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7"/>
      <c r="Z6" s="817"/>
      <c r="AA6" s="817"/>
      <c r="AB6" s="818"/>
      <c r="AC6" s="808"/>
      <c r="AD6" s="173"/>
    </row>
    <row r="7" spans="1:30" ht="31.5" customHeight="1" thickBot="1" x14ac:dyDescent="0.55000000000000004">
      <c r="A7" s="828"/>
      <c r="B7" s="831"/>
      <c r="C7" s="808"/>
      <c r="D7" s="808"/>
      <c r="E7" s="808"/>
      <c r="F7" s="808"/>
      <c r="G7" s="808"/>
      <c r="H7" s="808"/>
      <c r="I7" s="842"/>
      <c r="J7" s="843"/>
      <c r="K7" s="844"/>
      <c r="L7" s="808"/>
      <c r="M7" s="804">
        <v>1</v>
      </c>
      <c r="N7" s="805"/>
      <c r="O7" s="804">
        <v>2</v>
      </c>
      <c r="P7" s="805"/>
      <c r="Q7" s="804">
        <v>3</v>
      </c>
      <c r="R7" s="805"/>
      <c r="S7" s="804">
        <v>4</v>
      </c>
      <c r="T7" s="805"/>
      <c r="U7" s="804">
        <v>5</v>
      </c>
      <c r="V7" s="805"/>
      <c r="W7" s="804">
        <v>6</v>
      </c>
      <c r="X7" s="805"/>
      <c r="Y7" s="804">
        <v>7</v>
      </c>
      <c r="Z7" s="805"/>
      <c r="AA7" s="804">
        <v>8</v>
      </c>
      <c r="AB7" s="805"/>
      <c r="AC7" s="808"/>
      <c r="AD7" s="173"/>
    </row>
    <row r="8" spans="1:30" ht="30" customHeight="1" thickBot="1" x14ac:dyDescent="0.55000000000000004">
      <c r="A8" s="828"/>
      <c r="B8" s="831"/>
      <c r="C8" s="808"/>
      <c r="D8" s="808"/>
      <c r="E8" s="808"/>
      <c r="F8" s="808"/>
      <c r="G8" s="808"/>
      <c r="H8" s="808"/>
      <c r="I8" s="807" t="s">
        <v>483</v>
      </c>
      <c r="J8" s="813" t="s">
        <v>484</v>
      </c>
      <c r="K8" s="807" t="s">
        <v>485</v>
      </c>
      <c r="L8" s="808"/>
      <c r="M8" s="801" t="s">
        <v>486</v>
      </c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3"/>
      <c r="AC8" s="808"/>
      <c r="AD8" s="173"/>
    </row>
    <row r="9" spans="1:30" ht="33" customHeight="1" thickBot="1" x14ac:dyDescent="0.55000000000000004">
      <c r="A9" s="828"/>
      <c r="B9" s="831"/>
      <c r="C9" s="808"/>
      <c r="D9" s="808"/>
      <c r="E9" s="808"/>
      <c r="F9" s="808"/>
      <c r="G9" s="808"/>
      <c r="H9" s="808"/>
      <c r="I9" s="808"/>
      <c r="J9" s="814"/>
      <c r="K9" s="808"/>
      <c r="L9" s="808"/>
      <c r="M9" s="804">
        <v>20</v>
      </c>
      <c r="N9" s="805"/>
      <c r="O9" s="804">
        <v>20</v>
      </c>
      <c r="P9" s="805"/>
      <c r="Q9" s="804">
        <v>20</v>
      </c>
      <c r="R9" s="805"/>
      <c r="S9" s="804">
        <v>20</v>
      </c>
      <c r="T9" s="805"/>
      <c r="U9" s="804">
        <v>20</v>
      </c>
      <c r="V9" s="805"/>
      <c r="W9" s="804">
        <v>20</v>
      </c>
      <c r="X9" s="805"/>
      <c r="Y9" s="804">
        <v>20</v>
      </c>
      <c r="Z9" s="805"/>
      <c r="AA9" s="804">
        <v>20</v>
      </c>
      <c r="AB9" s="805"/>
      <c r="AC9" s="808"/>
      <c r="AD9" s="173"/>
    </row>
    <row r="10" spans="1:30" ht="104.25" customHeight="1" thickBot="1" x14ac:dyDescent="0.55000000000000004">
      <c r="A10" s="829"/>
      <c r="B10" s="832"/>
      <c r="C10" s="809"/>
      <c r="D10" s="809"/>
      <c r="E10" s="809"/>
      <c r="F10" s="809"/>
      <c r="G10" s="809"/>
      <c r="H10" s="809"/>
      <c r="I10" s="809"/>
      <c r="J10" s="815"/>
      <c r="K10" s="809"/>
      <c r="L10" s="809"/>
      <c r="M10" s="168" t="s">
        <v>487</v>
      </c>
      <c r="N10" s="168" t="s">
        <v>488</v>
      </c>
      <c r="O10" s="168" t="s">
        <v>487</v>
      </c>
      <c r="P10" s="168" t="s">
        <v>488</v>
      </c>
      <c r="Q10" s="168" t="s">
        <v>487</v>
      </c>
      <c r="R10" s="168" t="s">
        <v>488</v>
      </c>
      <c r="S10" s="168" t="s">
        <v>487</v>
      </c>
      <c r="T10" s="168" t="s">
        <v>488</v>
      </c>
      <c r="U10" s="168" t="s">
        <v>487</v>
      </c>
      <c r="V10" s="168" t="s">
        <v>488</v>
      </c>
      <c r="W10" s="168" t="s">
        <v>487</v>
      </c>
      <c r="X10" s="168" t="s">
        <v>488</v>
      </c>
      <c r="Y10" s="168" t="s">
        <v>487</v>
      </c>
      <c r="Z10" s="168" t="s">
        <v>488</v>
      </c>
      <c r="AA10" s="168" t="s">
        <v>487</v>
      </c>
      <c r="AB10" s="168" t="s">
        <v>488</v>
      </c>
      <c r="AC10" s="809"/>
      <c r="AD10" s="173"/>
    </row>
    <row r="11" spans="1:30" s="221" customFormat="1" ht="22.5" customHeight="1" thickBot="1" x14ac:dyDescent="0.45">
      <c r="A11" s="218">
        <v>1</v>
      </c>
      <c r="B11" s="218">
        <v>2</v>
      </c>
      <c r="C11" s="218">
        <v>3</v>
      </c>
      <c r="D11" s="218">
        <v>4</v>
      </c>
      <c r="E11" s="218">
        <v>5</v>
      </c>
      <c r="F11" s="218">
        <v>6</v>
      </c>
      <c r="G11" s="218">
        <v>7</v>
      </c>
      <c r="H11" s="218">
        <v>8</v>
      </c>
      <c r="I11" s="218">
        <v>9</v>
      </c>
      <c r="J11" s="218">
        <v>10</v>
      </c>
      <c r="K11" s="218">
        <v>11</v>
      </c>
      <c r="L11" s="218">
        <v>12</v>
      </c>
      <c r="M11" s="218">
        <v>13</v>
      </c>
      <c r="N11" s="218">
        <v>14</v>
      </c>
      <c r="O11" s="218">
        <v>15</v>
      </c>
      <c r="P11" s="218">
        <v>16</v>
      </c>
      <c r="Q11" s="218">
        <v>17</v>
      </c>
      <c r="R11" s="218">
        <v>18</v>
      </c>
      <c r="S11" s="218">
        <v>19</v>
      </c>
      <c r="T11" s="218">
        <v>20</v>
      </c>
      <c r="U11" s="218">
        <v>21</v>
      </c>
      <c r="V11" s="218">
        <v>22</v>
      </c>
      <c r="W11" s="218">
        <v>23</v>
      </c>
      <c r="X11" s="218">
        <v>24</v>
      </c>
      <c r="Y11" s="218">
        <v>25</v>
      </c>
      <c r="Z11" s="218">
        <v>26</v>
      </c>
      <c r="AA11" s="218">
        <v>27</v>
      </c>
      <c r="AB11" s="218">
        <v>28</v>
      </c>
      <c r="AC11" s="219">
        <v>29</v>
      </c>
      <c r="AD11" s="220"/>
    </row>
    <row r="12" spans="1:30" s="132" customFormat="1" ht="49.8" thickBot="1" x14ac:dyDescent="0.5">
      <c r="A12" s="429" t="s">
        <v>939</v>
      </c>
      <c r="B12" s="427" t="s">
        <v>996</v>
      </c>
      <c r="C12" s="423"/>
      <c r="D12" s="423"/>
      <c r="E12" s="424"/>
      <c r="F12" s="425"/>
      <c r="G12" s="425"/>
      <c r="H12" s="421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6"/>
      <c r="AD12" s="171" t="str">
        <f>'Основні дані'!$B$1</f>
        <v>ХТ-224з</v>
      </c>
    </row>
    <row r="13" spans="1:30" s="132" customFormat="1" ht="27.6" x14ac:dyDescent="0.45">
      <c r="A13" s="622" t="s">
        <v>941</v>
      </c>
      <c r="B13" s="623" t="s">
        <v>1128</v>
      </c>
      <c r="C13" s="545"/>
      <c r="D13" s="545" t="s">
        <v>943</v>
      </c>
      <c r="E13" s="545"/>
      <c r="F13" s="607">
        <f>N13+P13+R13+T13+V13+X13+Z13+AB13</f>
        <v>4</v>
      </c>
      <c r="G13" s="249">
        <f>F13*30</f>
        <v>120</v>
      </c>
      <c r="H13" s="248">
        <v>8</v>
      </c>
      <c r="I13" s="544">
        <v>6</v>
      </c>
      <c r="J13" s="545">
        <v>2</v>
      </c>
      <c r="K13" s="546"/>
      <c r="L13" s="248">
        <f t="shared" ref="L13:L33" si="0">IF(H13=I13+J13+K13,G13-H13,"!Помилка!")</f>
        <v>112</v>
      </c>
      <c r="M13" s="544"/>
      <c r="N13" s="545"/>
      <c r="O13" s="545"/>
      <c r="P13" s="545"/>
      <c r="Q13" s="545">
        <v>3</v>
      </c>
      <c r="R13" s="545">
        <v>4</v>
      </c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624">
        <v>193</v>
      </c>
      <c r="AD13" s="171" t="str">
        <f>'Основні дані'!$B$1</f>
        <v>ХТ-224з</v>
      </c>
    </row>
    <row r="14" spans="1:30" s="132" customFormat="1" ht="27.6" x14ac:dyDescent="0.45">
      <c r="A14" s="622" t="s">
        <v>941</v>
      </c>
      <c r="B14" s="623" t="s">
        <v>1129</v>
      </c>
      <c r="C14" s="545"/>
      <c r="D14" s="545" t="s">
        <v>943</v>
      </c>
      <c r="E14" s="545"/>
      <c r="F14" s="607">
        <f t="shared" ref="F14:F33" si="1">N14+P14+R14+T14+V14+X14+Z14+AB14</f>
        <v>4</v>
      </c>
      <c r="G14" s="249">
        <f>F14*30</f>
        <v>120</v>
      </c>
      <c r="H14" s="248">
        <v>8</v>
      </c>
      <c r="I14" s="544">
        <v>6</v>
      </c>
      <c r="J14" s="545">
        <v>2</v>
      </c>
      <c r="K14" s="546"/>
      <c r="L14" s="248">
        <f t="shared" si="0"/>
        <v>112</v>
      </c>
      <c r="M14" s="544"/>
      <c r="N14" s="545"/>
      <c r="O14" s="545"/>
      <c r="P14" s="545"/>
      <c r="Q14" s="545">
        <v>3</v>
      </c>
      <c r="R14" s="545">
        <v>4</v>
      </c>
      <c r="S14" s="545"/>
      <c r="T14" s="545"/>
      <c r="U14" s="545"/>
      <c r="V14" s="545"/>
      <c r="W14" s="545"/>
      <c r="X14" s="545"/>
      <c r="Y14" s="545"/>
      <c r="Z14" s="545"/>
      <c r="AA14" s="545"/>
      <c r="AB14" s="545"/>
      <c r="AC14" s="624">
        <v>193</v>
      </c>
      <c r="AD14" s="171" t="str">
        <f>'Основні дані'!$B$1</f>
        <v>ХТ-224з</v>
      </c>
    </row>
    <row r="15" spans="1:30" s="132" customFormat="1" ht="27.6" x14ac:dyDescent="0.45">
      <c r="A15" s="622" t="s">
        <v>941</v>
      </c>
      <c r="B15" s="623" t="s">
        <v>1130</v>
      </c>
      <c r="C15" s="545"/>
      <c r="D15" s="545" t="s">
        <v>943</v>
      </c>
      <c r="E15" s="545"/>
      <c r="F15" s="607">
        <f t="shared" si="1"/>
        <v>4</v>
      </c>
      <c r="G15" s="249">
        <f t="shared" ref="G15:G33" si="2">F15*30</f>
        <v>120</v>
      </c>
      <c r="H15" s="248">
        <v>8</v>
      </c>
      <c r="I15" s="544">
        <v>6</v>
      </c>
      <c r="J15" s="545">
        <v>2</v>
      </c>
      <c r="K15" s="546"/>
      <c r="L15" s="248">
        <f t="shared" si="0"/>
        <v>112</v>
      </c>
      <c r="M15" s="544"/>
      <c r="N15" s="545"/>
      <c r="O15" s="545"/>
      <c r="P15" s="545"/>
      <c r="Q15" s="545">
        <v>3</v>
      </c>
      <c r="R15" s="545">
        <v>4</v>
      </c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624">
        <v>193</v>
      </c>
      <c r="AD15" s="171" t="str">
        <f>'Основні дані'!$B$1</f>
        <v>ХТ-224з</v>
      </c>
    </row>
    <row r="16" spans="1:30" s="132" customFormat="1" ht="27.6" x14ac:dyDescent="0.45">
      <c r="A16" s="622" t="s">
        <v>944</v>
      </c>
      <c r="B16" s="623" t="s">
        <v>1131</v>
      </c>
      <c r="C16" s="545"/>
      <c r="D16" s="545" t="s">
        <v>946</v>
      </c>
      <c r="E16" s="545"/>
      <c r="F16" s="607">
        <f t="shared" si="1"/>
        <v>4</v>
      </c>
      <c r="G16" s="249">
        <f t="shared" si="2"/>
        <v>120</v>
      </c>
      <c r="H16" s="248">
        <v>8</v>
      </c>
      <c r="I16" s="544">
        <v>6</v>
      </c>
      <c r="J16" s="545">
        <v>2</v>
      </c>
      <c r="K16" s="546"/>
      <c r="L16" s="248">
        <f t="shared" si="0"/>
        <v>112</v>
      </c>
      <c r="M16" s="544"/>
      <c r="N16" s="545"/>
      <c r="O16" s="545"/>
      <c r="P16" s="545"/>
      <c r="Q16" s="545"/>
      <c r="R16" s="545"/>
      <c r="S16" s="545">
        <v>3</v>
      </c>
      <c r="T16" s="545">
        <v>4</v>
      </c>
      <c r="U16" s="545"/>
      <c r="V16" s="545"/>
      <c r="W16" s="545"/>
      <c r="X16" s="545"/>
      <c r="Y16" s="545"/>
      <c r="Z16" s="545"/>
      <c r="AA16" s="545"/>
      <c r="AB16" s="545"/>
      <c r="AC16" s="624">
        <v>194</v>
      </c>
      <c r="AD16" s="171" t="str">
        <f>'Основні дані'!$B$1</f>
        <v>ХТ-224з</v>
      </c>
    </row>
    <row r="17" spans="1:30" s="132" customFormat="1" ht="55.2" x14ac:dyDescent="0.45">
      <c r="A17" s="622" t="s">
        <v>944</v>
      </c>
      <c r="B17" s="623" t="s">
        <v>1132</v>
      </c>
      <c r="C17" s="545"/>
      <c r="D17" s="545" t="s">
        <v>946</v>
      </c>
      <c r="E17" s="545"/>
      <c r="F17" s="607">
        <f t="shared" si="1"/>
        <v>4</v>
      </c>
      <c r="G17" s="249">
        <f t="shared" si="2"/>
        <v>120</v>
      </c>
      <c r="H17" s="248">
        <v>8</v>
      </c>
      <c r="I17" s="544">
        <v>6</v>
      </c>
      <c r="J17" s="545">
        <v>2</v>
      </c>
      <c r="K17" s="546"/>
      <c r="L17" s="248">
        <f t="shared" si="0"/>
        <v>112</v>
      </c>
      <c r="M17" s="544"/>
      <c r="N17" s="545"/>
      <c r="O17" s="545"/>
      <c r="P17" s="545"/>
      <c r="Q17" s="545"/>
      <c r="R17" s="545"/>
      <c r="S17" s="545">
        <v>3</v>
      </c>
      <c r="T17" s="545">
        <v>4</v>
      </c>
      <c r="U17" s="545"/>
      <c r="V17" s="545"/>
      <c r="W17" s="545"/>
      <c r="X17" s="545"/>
      <c r="Y17" s="545"/>
      <c r="Z17" s="545"/>
      <c r="AA17" s="545"/>
      <c r="AB17" s="545"/>
      <c r="AC17" s="624">
        <v>194</v>
      </c>
      <c r="AD17" s="171" t="str">
        <f>'Основні дані'!$B$1</f>
        <v>ХТ-224з</v>
      </c>
    </row>
    <row r="18" spans="1:30" s="132" customFormat="1" ht="27.6" x14ac:dyDescent="0.45">
      <c r="A18" s="622" t="s">
        <v>944</v>
      </c>
      <c r="B18" s="623" t="s">
        <v>1133</v>
      </c>
      <c r="C18" s="545"/>
      <c r="D18" s="545" t="s">
        <v>946</v>
      </c>
      <c r="E18" s="545"/>
      <c r="F18" s="607">
        <f t="shared" si="1"/>
        <v>4</v>
      </c>
      <c r="G18" s="249">
        <f t="shared" si="2"/>
        <v>120</v>
      </c>
      <c r="H18" s="248">
        <v>8</v>
      </c>
      <c r="I18" s="544">
        <v>6</v>
      </c>
      <c r="J18" s="545">
        <v>2</v>
      </c>
      <c r="K18" s="546"/>
      <c r="L18" s="248">
        <f t="shared" si="0"/>
        <v>112</v>
      </c>
      <c r="M18" s="544"/>
      <c r="N18" s="545"/>
      <c r="O18" s="545"/>
      <c r="P18" s="545"/>
      <c r="Q18" s="545"/>
      <c r="R18" s="545"/>
      <c r="S18" s="545">
        <v>3</v>
      </c>
      <c r="T18" s="545">
        <v>4</v>
      </c>
      <c r="U18" s="545"/>
      <c r="V18" s="545"/>
      <c r="W18" s="545"/>
      <c r="X18" s="545"/>
      <c r="Y18" s="545"/>
      <c r="Z18" s="545"/>
      <c r="AA18" s="545"/>
      <c r="AB18" s="545"/>
      <c r="AC18" s="624">
        <v>194</v>
      </c>
      <c r="AD18" s="171" t="str">
        <f>'Основні дані'!$B$1</f>
        <v>ХТ-224з</v>
      </c>
    </row>
    <row r="19" spans="1:30" s="132" customFormat="1" ht="27.6" x14ac:dyDescent="0.45">
      <c r="A19" s="622" t="s">
        <v>947</v>
      </c>
      <c r="B19" s="623" t="s">
        <v>1134</v>
      </c>
      <c r="C19" s="545"/>
      <c r="D19" s="545" t="s">
        <v>949</v>
      </c>
      <c r="E19" s="545"/>
      <c r="F19" s="607">
        <f t="shared" si="1"/>
        <v>4</v>
      </c>
      <c r="G19" s="249">
        <f t="shared" si="2"/>
        <v>120</v>
      </c>
      <c r="H19" s="248">
        <v>8</v>
      </c>
      <c r="I19" s="544">
        <v>6</v>
      </c>
      <c r="J19" s="545">
        <v>2</v>
      </c>
      <c r="K19" s="546"/>
      <c r="L19" s="248">
        <f t="shared" si="0"/>
        <v>112</v>
      </c>
      <c r="M19" s="544"/>
      <c r="N19" s="545"/>
      <c r="O19" s="545"/>
      <c r="P19" s="545"/>
      <c r="Q19" s="545"/>
      <c r="R19" s="545"/>
      <c r="S19" s="545"/>
      <c r="T19" s="545"/>
      <c r="U19" s="545">
        <v>3</v>
      </c>
      <c r="V19" s="545">
        <v>4</v>
      </c>
      <c r="W19" s="545"/>
      <c r="X19" s="545"/>
      <c r="Y19" s="545"/>
      <c r="Z19" s="545"/>
      <c r="AA19" s="545"/>
      <c r="AB19" s="545"/>
      <c r="AC19" s="624">
        <v>193</v>
      </c>
      <c r="AD19" s="171" t="str">
        <f>'Основні дані'!$B$1</f>
        <v>ХТ-224з</v>
      </c>
    </row>
    <row r="20" spans="1:30" s="132" customFormat="1" ht="27.6" x14ac:dyDescent="0.45">
      <c r="A20" s="622" t="s">
        <v>947</v>
      </c>
      <c r="B20" s="623" t="s">
        <v>1135</v>
      </c>
      <c r="C20" s="545"/>
      <c r="D20" s="545" t="s">
        <v>949</v>
      </c>
      <c r="E20" s="545"/>
      <c r="F20" s="607">
        <f t="shared" si="1"/>
        <v>4</v>
      </c>
      <c r="G20" s="249">
        <f t="shared" si="2"/>
        <v>120</v>
      </c>
      <c r="H20" s="248">
        <v>8</v>
      </c>
      <c r="I20" s="544">
        <v>6</v>
      </c>
      <c r="J20" s="545">
        <v>2</v>
      </c>
      <c r="K20" s="546"/>
      <c r="L20" s="248">
        <f t="shared" si="0"/>
        <v>112</v>
      </c>
      <c r="M20" s="544"/>
      <c r="N20" s="545"/>
      <c r="O20" s="545"/>
      <c r="P20" s="545"/>
      <c r="Q20" s="545"/>
      <c r="R20" s="545"/>
      <c r="S20" s="545"/>
      <c r="T20" s="545"/>
      <c r="U20" s="545">
        <v>3</v>
      </c>
      <c r="V20" s="545">
        <v>4</v>
      </c>
      <c r="W20" s="545"/>
      <c r="X20" s="545"/>
      <c r="Y20" s="545"/>
      <c r="Z20" s="545"/>
      <c r="AA20" s="545"/>
      <c r="AB20" s="545"/>
      <c r="AC20" s="624">
        <v>194</v>
      </c>
      <c r="AD20" s="171" t="str">
        <f>'Основні дані'!$B$1</f>
        <v>ХТ-224з</v>
      </c>
    </row>
    <row r="21" spans="1:30" s="132" customFormat="1" ht="55.2" x14ac:dyDescent="0.45">
      <c r="A21" s="622" t="s">
        <v>947</v>
      </c>
      <c r="B21" s="469" t="s">
        <v>1136</v>
      </c>
      <c r="C21" s="545"/>
      <c r="D21" s="545" t="s">
        <v>949</v>
      </c>
      <c r="E21" s="545"/>
      <c r="F21" s="607">
        <f t="shared" si="1"/>
        <v>4</v>
      </c>
      <c r="G21" s="249">
        <f t="shared" si="2"/>
        <v>120</v>
      </c>
      <c r="H21" s="248">
        <v>8</v>
      </c>
      <c r="I21" s="544">
        <v>6</v>
      </c>
      <c r="J21" s="545">
        <v>2</v>
      </c>
      <c r="K21" s="546"/>
      <c r="L21" s="248">
        <f t="shared" si="0"/>
        <v>112</v>
      </c>
      <c r="M21" s="544"/>
      <c r="N21" s="545"/>
      <c r="O21" s="545"/>
      <c r="P21" s="545"/>
      <c r="Q21" s="545"/>
      <c r="R21" s="545"/>
      <c r="S21" s="545"/>
      <c r="T21" s="545"/>
      <c r="U21" s="545">
        <v>3</v>
      </c>
      <c r="V21" s="545">
        <v>4</v>
      </c>
      <c r="W21" s="545"/>
      <c r="X21" s="545"/>
      <c r="Y21" s="545"/>
      <c r="Z21" s="545"/>
      <c r="AA21" s="545"/>
      <c r="AB21" s="545"/>
      <c r="AC21" s="624">
        <v>184</v>
      </c>
      <c r="AD21" s="171" t="str">
        <f>'Основні дані'!$B$1</f>
        <v>ХТ-224з</v>
      </c>
    </row>
    <row r="22" spans="1:30" s="132" customFormat="1" ht="27.6" x14ac:dyDescent="0.45">
      <c r="A22" s="622" t="s">
        <v>950</v>
      </c>
      <c r="B22" s="623" t="s">
        <v>1137</v>
      </c>
      <c r="C22" s="545"/>
      <c r="D22" s="545" t="s">
        <v>952</v>
      </c>
      <c r="E22" s="545"/>
      <c r="F22" s="607">
        <f t="shared" si="1"/>
        <v>4</v>
      </c>
      <c r="G22" s="249">
        <f t="shared" si="2"/>
        <v>120</v>
      </c>
      <c r="H22" s="248">
        <v>12</v>
      </c>
      <c r="I22" s="544">
        <v>6</v>
      </c>
      <c r="J22" s="545">
        <v>6</v>
      </c>
      <c r="K22" s="546"/>
      <c r="L22" s="248">
        <f t="shared" si="0"/>
        <v>108</v>
      </c>
      <c r="M22" s="544"/>
      <c r="N22" s="545"/>
      <c r="O22" s="545"/>
      <c r="P22" s="545"/>
      <c r="Q22" s="545"/>
      <c r="R22" s="545"/>
      <c r="S22" s="545"/>
      <c r="T22" s="545"/>
      <c r="U22" s="545"/>
      <c r="V22" s="545"/>
      <c r="W22" s="545">
        <v>4</v>
      </c>
      <c r="X22" s="545">
        <v>4</v>
      </c>
      <c r="Y22" s="545"/>
      <c r="Z22" s="545"/>
      <c r="AA22" s="545"/>
      <c r="AB22" s="545"/>
      <c r="AC22" s="624">
        <v>310</v>
      </c>
      <c r="AD22" s="171" t="str">
        <f>'Основні дані'!$B$1</f>
        <v>ХТ-224з</v>
      </c>
    </row>
    <row r="23" spans="1:30" s="132" customFormat="1" ht="82.8" x14ac:dyDescent="0.45">
      <c r="A23" s="622" t="s">
        <v>950</v>
      </c>
      <c r="B23" s="623" t="s">
        <v>1138</v>
      </c>
      <c r="C23" s="545"/>
      <c r="D23" s="545" t="s">
        <v>952</v>
      </c>
      <c r="E23" s="545"/>
      <c r="F23" s="607">
        <f t="shared" si="1"/>
        <v>4</v>
      </c>
      <c r="G23" s="249">
        <f t="shared" si="2"/>
        <v>120</v>
      </c>
      <c r="H23" s="248">
        <v>12</v>
      </c>
      <c r="I23" s="544">
        <v>6</v>
      </c>
      <c r="J23" s="545">
        <v>6</v>
      </c>
      <c r="K23" s="546"/>
      <c r="L23" s="248">
        <f t="shared" si="0"/>
        <v>108</v>
      </c>
      <c r="M23" s="544"/>
      <c r="N23" s="545"/>
      <c r="O23" s="545"/>
      <c r="P23" s="545"/>
      <c r="Q23" s="545"/>
      <c r="R23" s="545"/>
      <c r="S23" s="545"/>
      <c r="T23" s="545"/>
      <c r="U23" s="545"/>
      <c r="V23" s="545"/>
      <c r="W23" s="545">
        <v>4</v>
      </c>
      <c r="X23" s="545">
        <v>4</v>
      </c>
      <c r="Y23" s="545"/>
      <c r="Z23" s="545"/>
      <c r="AA23" s="545"/>
      <c r="AB23" s="545"/>
      <c r="AC23" s="624">
        <v>184</v>
      </c>
      <c r="AD23" s="171" t="str">
        <f>'Основні дані'!$B$1</f>
        <v>ХТ-224з</v>
      </c>
    </row>
    <row r="24" spans="1:30" s="132" customFormat="1" ht="55.2" x14ac:dyDescent="0.45">
      <c r="A24" s="622" t="s">
        <v>950</v>
      </c>
      <c r="B24" s="625" t="s">
        <v>1139</v>
      </c>
      <c r="C24" s="545"/>
      <c r="D24" s="545" t="s">
        <v>952</v>
      </c>
      <c r="E24" s="545"/>
      <c r="F24" s="607">
        <f t="shared" si="1"/>
        <v>4</v>
      </c>
      <c r="G24" s="249">
        <f t="shared" si="2"/>
        <v>120</v>
      </c>
      <c r="H24" s="248">
        <v>12</v>
      </c>
      <c r="I24" s="544">
        <v>6</v>
      </c>
      <c r="J24" s="545">
        <v>6</v>
      </c>
      <c r="K24" s="546"/>
      <c r="L24" s="248">
        <f t="shared" si="0"/>
        <v>108</v>
      </c>
      <c r="M24" s="544"/>
      <c r="N24" s="545"/>
      <c r="O24" s="545"/>
      <c r="P24" s="545"/>
      <c r="Q24" s="545"/>
      <c r="R24" s="545"/>
      <c r="S24" s="545"/>
      <c r="T24" s="545"/>
      <c r="U24" s="545"/>
      <c r="V24" s="545"/>
      <c r="W24" s="545">
        <v>4</v>
      </c>
      <c r="X24" s="545">
        <v>4</v>
      </c>
      <c r="Y24" s="545"/>
      <c r="Z24" s="545"/>
      <c r="AA24" s="545"/>
      <c r="AB24" s="545"/>
      <c r="AC24" s="624">
        <v>184</v>
      </c>
      <c r="AD24" s="171" t="str">
        <f>'Основні дані'!$B$1</f>
        <v>ХТ-224з</v>
      </c>
    </row>
    <row r="25" spans="1:30" s="132" customFormat="1" ht="55.2" x14ac:dyDescent="0.45">
      <c r="A25" s="622" t="s">
        <v>953</v>
      </c>
      <c r="B25" s="469" t="s">
        <v>1140</v>
      </c>
      <c r="C25" s="545"/>
      <c r="D25" s="545" t="s">
        <v>952</v>
      </c>
      <c r="E25" s="545"/>
      <c r="F25" s="607">
        <f t="shared" si="1"/>
        <v>4</v>
      </c>
      <c r="G25" s="249">
        <f t="shared" si="2"/>
        <v>120</v>
      </c>
      <c r="H25" s="248">
        <v>12</v>
      </c>
      <c r="I25" s="544">
        <v>6</v>
      </c>
      <c r="J25" s="545">
        <v>6</v>
      </c>
      <c r="K25" s="546"/>
      <c r="L25" s="248">
        <f t="shared" si="0"/>
        <v>108</v>
      </c>
      <c r="M25" s="544"/>
      <c r="N25" s="545"/>
      <c r="O25" s="545"/>
      <c r="P25" s="545"/>
      <c r="Q25" s="545"/>
      <c r="R25" s="545"/>
      <c r="S25" s="545"/>
      <c r="T25" s="545"/>
      <c r="U25" s="545"/>
      <c r="V25" s="545"/>
      <c r="W25" s="545">
        <v>4</v>
      </c>
      <c r="X25" s="545">
        <v>4</v>
      </c>
      <c r="Y25" s="545"/>
      <c r="Z25" s="545"/>
      <c r="AA25" s="545"/>
      <c r="AB25" s="545"/>
      <c r="AC25" s="624">
        <v>184</v>
      </c>
      <c r="AD25" s="171" t="str">
        <f>'Основні дані'!$B$1</f>
        <v>ХТ-224з</v>
      </c>
    </row>
    <row r="26" spans="1:30" s="132" customFormat="1" ht="55.2" x14ac:dyDescent="0.45">
      <c r="A26" s="622" t="s">
        <v>953</v>
      </c>
      <c r="B26" s="469" t="s">
        <v>1141</v>
      </c>
      <c r="C26" s="545"/>
      <c r="D26" s="545" t="s">
        <v>952</v>
      </c>
      <c r="E26" s="545"/>
      <c r="F26" s="607">
        <f t="shared" si="1"/>
        <v>4</v>
      </c>
      <c r="G26" s="249">
        <f t="shared" si="2"/>
        <v>120</v>
      </c>
      <c r="H26" s="248">
        <v>12</v>
      </c>
      <c r="I26" s="544">
        <v>6</v>
      </c>
      <c r="J26" s="545">
        <v>6</v>
      </c>
      <c r="K26" s="546"/>
      <c r="L26" s="248">
        <f t="shared" si="0"/>
        <v>108</v>
      </c>
      <c r="M26" s="544"/>
      <c r="N26" s="545"/>
      <c r="O26" s="545"/>
      <c r="P26" s="545"/>
      <c r="Q26" s="545"/>
      <c r="R26" s="545"/>
      <c r="S26" s="545"/>
      <c r="T26" s="545"/>
      <c r="U26" s="545"/>
      <c r="V26" s="545"/>
      <c r="W26" s="545">
        <v>4</v>
      </c>
      <c r="X26" s="545">
        <v>4</v>
      </c>
      <c r="Y26" s="545"/>
      <c r="Z26" s="545"/>
      <c r="AA26" s="545"/>
      <c r="AB26" s="545"/>
      <c r="AC26" s="624">
        <v>184</v>
      </c>
      <c r="AD26" s="171" t="str">
        <f>'Основні дані'!$B$1</f>
        <v>ХТ-224з</v>
      </c>
    </row>
    <row r="27" spans="1:30" s="132" customFormat="1" ht="30" x14ac:dyDescent="0.45">
      <c r="A27" s="622" t="s">
        <v>953</v>
      </c>
      <c r="B27" s="626" t="s">
        <v>1142</v>
      </c>
      <c r="C27" s="545"/>
      <c r="D27" s="545" t="s">
        <v>952</v>
      </c>
      <c r="E27" s="545"/>
      <c r="F27" s="607">
        <f t="shared" si="1"/>
        <v>4</v>
      </c>
      <c r="G27" s="249">
        <f t="shared" si="2"/>
        <v>120</v>
      </c>
      <c r="H27" s="248">
        <v>12</v>
      </c>
      <c r="I27" s="544">
        <v>6</v>
      </c>
      <c r="J27" s="545">
        <v>6</v>
      </c>
      <c r="K27" s="546"/>
      <c r="L27" s="248">
        <f t="shared" si="0"/>
        <v>108</v>
      </c>
      <c r="M27" s="544"/>
      <c r="N27" s="545"/>
      <c r="O27" s="545"/>
      <c r="P27" s="545"/>
      <c r="Q27" s="545"/>
      <c r="R27" s="545"/>
      <c r="S27" s="545"/>
      <c r="T27" s="545"/>
      <c r="U27" s="545"/>
      <c r="V27" s="545"/>
      <c r="W27" s="545">
        <v>4</v>
      </c>
      <c r="X27" s="545">
        <v>4</v>
      </c>
      <c r="Y27" s="545"/>
      <c r="Z27" s="545"/>
      <c r="AA27" s="545"/>
      <c r="AB27" s="545"/>
      <c r="AC27" s="624">
        <v>184</v>
      </c>
      <c r="AD27" s="171" t="str">
        <f>'Основні дані'!$B$1</f>
        <v>ХТ-224з</v>
      </c>
    </row>
    <row r="28" spans="1:30" s="132" customFormat="1" ht="27.6" x14ac:dyDescent="0.45">
      <c r="A28" s="622" t="s">
        <v>955</v>
      </c>
      <c r="B28" s="469" t="s">
        <v>1143</v>
      </c>
      <c r="C28" s="545"/>
      <c r="D28" s="545" t="s">
        <v>957</v>
      </c>
      <c r="E28" s="545"/>
      <c r="F28" s="607">
        <f t="shared" si="1"/>
        <v>4</v>
      </c>
      <c r="G28" s="249">
        <f t="shared" si="2"/>
        <v>120</v>
      </c>
      <c r="H28" s="248">
        <v>8</v>
      </c>
      <c r="I28" s="544">
        <v>6</v>
      </c>
      <c r="J28" s="545">
        <v>2</v>
      </c>
      <c r="K28" s="546"/>
      <c r="L28" s="248">
        <f t="shared" si="0"/>
        <v>112</v>
      </c>
      <c r="M28" s="544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>
        <v>3</v>
      </c>
      <c r="Z28" s="545">
        <v>4</v>
      </c>
      <c r="AA28" s="545"/>
      <c r="AB28" s="545"/>
      <c r="AC28" s="624">
        <v>184</v>
      </c>
      <c r="AD28" s="171" t="str">
        <f>'Основні дані'!$B$1</f>
        <v>ХТ-224з</v>
      </c>
    </row>
    <row r="29" spans="1:30" s="132" customFormat="1" ht="60" x14ac:dyDescent="0.45">
      <c r="A29" s="622" t="s">
        <v>955</v>
      </c>
      <c r="B29" s="627" t="s">
        <v>1144</v>
      </c>
      <c r="C29" s="545"/>
      <c r="D29" s="545" t="s">
        <v>957</v>
      </c>
      <c r="E29" s="545"/>
      <c r="F29" s="607">
        <f t="shared" si="1"/>
        <v>4</v>
      </c>
      <c r="G29" s="249">
        <f t="shared" si="2"/>
        <v>120</v>
      </c>
      <c r="H29" s="248">
        <v>8</v>
      </c>
      <c r="I29" s="544">
        <v>6</v>
      </c>
      <c r="J29" s="545">
        <v>2</v>
      </c>
      <c r="K29" s="546"/>
      <c r="L29" s="248">
        <f t="shared" si="0"/>
        <v>112</v>
      </c>
      <c r="M29" s="544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>
        <v>3</v>
      </c>
      <c r="Z29" s="545">
        <v>4</v>
      </c>
      <c r="AA29" s="545"/>
      <c r="AB29" s="545"/>
      <c r="AC29" s="624">
        <v>184</v>
      </c>
      <c r="AD29" s="171" t="str">
        <f>'Основні дані'!$B$1</f>
        <v>ХТ-224з</v>
      </c>
    </row>
    <row r="30" spans="1:30" s="132" customFormat="1" ht="60" x14ac:dyDescent="0.45">
      <c r="A30" s="622" t="s">
        <v>955</v>
      </c>
      <c r="B30" s="628" t="s">
        <v>1145</v>
      </c>
      <c r="C30" s="545"/>
      <c r="D30" s="545" t="s">
        <v>957</v>
      </c>
      <c r="E30" s="545"/>
      <c r="F30" s="607">
        <f t="shared" si="1"/>
        <v>4</v>
      </c>
      <c r="G30" s="249">
        <f t="shared" si="2"/>
        <v>120</v>
      </c>
      <c r="H30" s="248">
        <v>8</v>
      </c>
      <c r="I30" s="544">
        <v>6</v>
      </c>
      <c r="J30" s="545">
        <v>2</v>
      </c>
      <c r="K30" s="546"/>
      <c r="L30" s="248">
        <f t="shared" si="0"/>
        <v>112</v>
      </c>
      <c r="M30" s="544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>
        <v>3</v>
      </c>
      <c r="Z30" s="545">
        <v>4</v>
      </c>
      <c r="AA30" s="545"/>
      <c r="AB30" s="545"/>
      <c r="AC30" s="624">
        <v>184</v>
      </c>
      <c r="AD30" s="171" t="str">
        <f>'Основні дані'!$B$1</f>
        <v>ХТ-224з</v>
      </c>
    </row>
    <row r="31" spans="1:30" s="132" customFormat="1" ht="30" x14ac:dyDescent="0.45">
      <c r="A31" s="622" t="s">
        <v>958</v>
      </c>
      <c r="B31" s="627" t="s">
        <v>1146</v>
      </c>
      <c r="C31" s="545"/>
      <c r="D31" s="545" t="s">
        <v>957</v>
      </c>
      <c r="E31" s="545"/>
      <c r="F31" s="607">
        <f t="shared" si="1"/>
        <v>4</v>
      </c>
      <c r="G31" s="249">
        <f>F31*30</f>
        <v>120</v>
      </c>
      <c r="H31" s="248">
        <v>8</v>
      </c>
      <c r="I31" s="544">
        <v>6</v>
      </c>
      <c r="J31" s="545">
        <v>2</v>
      </c>
      <c r="K31" s="546"/>
      <c r="L31" s="248">
        <f t="shared" si="0"/>
        <v>112</v>
      </c>
      <c r="M31" s="544"/>
      <c r="N31" s="545"/>
      <c r="O31" s="545"/>
      <c r="P31" s="545"/>
      <c r="Q31" s="545"/>
      <c r="R31" s="545"/>
      <c r="S31" s="545"/>
      <c r="T31" s="545"/>
      <c r="U31" s="545"/>
      <c r="V31" s="545"/>
      <c r="W31" s="545"/>
      <c r="X31" s="545"/>
      <c r="Y31" s="545">
        <v>3</v>
      </c>
      <c r="Z31" s="545">
        <v>4</v>
      </c>
      <c r="AA31" s="545"/>
      <c r="AB31" s="545"/>
      <c r="AC31" s="624">
        <v>184</v>
      </c>
      <c r="AD31" s="171" t="str">
        <f>'Основні дані'!$B$1</f>
        <v>ХТ-224з</v>
      </c>
    </row>
    <row r="32" spans="1:30" s="132" customFormat="1" ht="30" x14ac:dyDescent="0.45">
      <c r="A32" s="622" t="s">
        <v>958</v>
      </c>
      <c r="B32" s="627" t="s">
        <v>1147</v>
      </c>
      <c r="C32" s="545"/>
      <c r="D32" s="545" t="s">
        <v>957</v>
      </c>
      <c r="E32" s="545"/>
      <c r="F32" s="607">
        <f t="shared" si="1"/>
        <v>4</v>
      </c>
      <c r="G32" s="249">
        <f t="shared" si="2"/>
        <v>120</v>
      </c>
      <c r="H32" s="248">
        <v>8</v>
      </c>
      <c r="I32" s="544">
        <v>6</v>
      </c>
      <c r="J32" s="545">
        <v>2</v>
      </c>
      <c r="K32" s="546"/>
      <c r="L32" s="248">
        <f t="shared" si="0"/>
        <v>112</v>
      </c>
      <c r="M32" s="544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>
        <v>3</v>
      </c>
      <c r="Z32" s="545">
        <v>4</v>
      </c>
      <c r="AA32" s="545"/>
      <c r="AB32" s="545"/>
      <c r="AC32" s="624">
        <v>184</v>
      </c>
      <c r="AD32" s="171" t="str">
        <f>'Основні дані'!$B$1</f>
        <v>ХТ-224з</v>
      </c>
    </row>
    <row r="33" spans="1:30" s="132" customFormat="1" ht="60" x14ac:dyDescent="0.45">
      <c r="A33" s="622" t="s">
        <v>958</v>
      </c>
      <c r="B33" s="628" t="s">
        <v>1148</v>
      </c>
      <c r="C33" s="545"/>
      <c r="D33" s="545" t="s">
        <v>957</v>
      </c>
      <c r="E33" s="545"/>
      <c r="F33" s="607">
        <f t="shared" si="1"/>
        <v>4</v>
      </c>
      <c r="G33" s="249">
        <f t="shared" si="2"/>
        <v>120</v>
      </c>
      <c r="H33" s="248">
        <v>8</v>
      </c>
      <c r="I33" s="544">
        <v>6</v>
      </c>
      <c r="J33" s="545">
        <v>2</v>
      </c>
      <c r="K33" s="546"/>
      <c r="L33" s="248">
        <f t="shared" si="0"/>
        <v>112</v>
      </c>
      <c r="M33" s="544"/>
      <c r="N33" s="545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>
        <v>3</v>
      </c>
      <c r="Z33" s="545">
        <v>4</v>
      </c>
      <c r="AA33" s="545"/>
      <c r="AB33" s="545"/>
      <c r="AC33" s="624">
        <v>184</v>
      </c>
      <c r="AD33" s="171" t="str">
        <f>'Основні дані'!$B$1</f>
        <v>ХТ-224з</v>
      </c>
    </row>
    <row r="34" spans="1:30" s="132" customFormat="1" hidden="1" x14ac:dyDescent="0.5">
      <c r="A34" s="550"/>
      <c r="B34" s="550"/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171" t="str">
        <f>'Основні дані'!$B$1</f>
        <v>ХТ-224з</v>
      </c>
    </row>
    <row r="35" spans="1:30" s="132" customFormat="1" ht="27.6" hidden="1" x14ac:dyDescent="0.45">
      <c r="A35" s="347"/>
      <c r="B35" s="469"/>
      <c r="C35" s="335"/>
      <c r="D35" s="268"/>
      <c r="E35" s="268"/>
      <c r="F35" s="243">
        <f t="shared" ref="F35:F76" si="3">N35+P35+R35+T35+V35+X35+Z35+AB35</f>
        <v>0</v>
      </c>
      <c r="G35" s="244">
        <f t="shared" ref="G35:G56" si="4">F35*30</f>
        <v>0</v>
      </c>
      <c r="H35" s="243">
        <f t="shared" ref="H35:H78" si="5">3*M35 + 3*O35 + 2*Q35 + 2*S35 + 3*U35 + 3*W35 + 3*Y35 + 3*AA35 - MOD(3*M35 + 3*O35 + 2*Q35 + 2*S35 + 3*U35 + 3*W35 + 3*Y35 + 3*AA35, 2)</f>
        <v>0</v>
      </c>
      <c r="I35" s="245"/>
      <c r="J35" s="246"/>
      <c r="K35" s="247"/>
      <c r="L35" s="248">
        <f t="shared" ref="L35:L77" si="6">IF(H35=I35+J35+K35,G35-H35,"!ПОМИЛКА!")</f>
        <v>0</v>
      </c>
      <c r="M35" s="245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67"/>
      <c r="AD35" s="171" t="str">
        <f>'Основні дані'!$B$1</f>
        <v>ХТ-224з</v>
      </c>
    </row>
    <row r="36" spans="1:30" s="132" customFormat="1" ht="27.6" hidden="1" x14ac:dyDescent="0.45">
      <c r="A36" s="347"/>
      <c r="B36" s="469"/>
      <c r="C36" s="335"/>
      <c r="D36" s="268"/>
      <c r="E36" s="268"/>
      <c r="F36" s="243">
        <f t="shared" si="3"/>
        <v>0</v>
      </c>
      <c r="G36" s="244">
        <f t="shared" si="4"/>
        <v>0</v>
      </c>
      <c r="H36" s="243">
        <f t="shared" si="5"/>
        <v>0</v>
      </c>
      <c r="I36" s="245"/>
      <c r="J36" s="246"/>
      <c r="K36" s="247"/>
      <c r="L36" s="248">
        <f t="shared" si="6"/>
        <v>0</v>
      </c>
      <c r="M36" s="245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67"/>
      <c r="AD36" s="171" t="str">
        <f>'Основні дані'!$B$1</f>
        <v>ХТ-224з</v>
      </c>
    </row>
    <row r="37" spans="1:30" s="132" customFormat="1" ht="27.6" hidden="1" x14ac:dyDescent="0.45">
      <c r="A37" s="347"/>
      <c r="B37" s="469"/>
      <c r="C37" s="335"/>
      <c r="D37" s="268"/>
      <c r="E37" s="268"/>
      <c r="F37" s="243">
        <f t="shared" si="3"/>
        <v>0</v>
      </c>
      <c r="G37" s="244">
        <f t="shared" si="4"/>
        <v>0</v>
      </c>
      <c r="H37" s="243">
        <f t="shared" si="5"/>
        <v>0</v>
      </c>
      <c r="I37" s="245"/>
      <c r="J37" s="246"/>
      <c r="K37" s="247"/>
      <c r="L37" s="248">
        <f t="shared" si="6"/>
        <v>0</v>
      </c>
      <c r="M37" s="245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67"/>
      <c r="AD37" s="171" t="str">
        <f>'Основні дані'!$B$1</f>
        <v>ХТ-224з</v>
      </c>
    </row>
    <row r="38" spans="1:30" s="132" customFormat="1" ht="27.6" hidden="1" x14ac:dyDescent="0.45">
      <c r="A38" s="347"/>
      <c r="B38" s="469"/>
      <c r="C38" s="335"/>
      <c r="D38" s="268"/>
      <c r="E38" s="268"/>
      <c r="F38" s="243">
        <f t="shared" si="3"/>
        <v>0</v>
      </c>
      <c r="G38" s="244">
        <f t="shared" si="4"/>
        <v>0</v>
      </c>
      <c r="H38" s="243">
        <f t="shared" si="5"/>
        <v>0</v>
      </c>
      <c r="I38" s="245"/>
      <c r="J38" s="246"/>
      <c r="K38" s="247"/>
      <c r="L38" s="248">
        <f t="shared" si="6"/>
        <v>0</v>
      </c>
      <c r="M38" s="245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67"/>
      <c r="AD38" s="171" t="str">
        <f>'Основні дані'!$B$1</f>
        <v>ХТ-224з</v>
      </c>
    </row>
    <row r="39" spans="1:30" s="132" customFormat="1" ht="27.6" hidden="1" x14ac:dyDescent="0.45">
      <c r="A39" s="347"/>
      <c r="B39" s="469"/>
      <c r="C39" s="335"/>
      <c r="D39" s="268"/>
      <c r="E39" s="268"/>
      <c r="F39" s="243">
        <f t="shared" si="3"/>
        <v>0</v>
      </c>
      <c r="G39" s="244">
        <f t="shared" si="4"/>
        <v>0</v>
      </c>
      <c r="H39" s="243">
        <f t="shared" si="5"/>
        <v>0</v>
      </c>
      <c r="I39" s="245"/>
      <c r="J39" s="246"/>
      <c r="K39" s="247"/>
      <c r="L39" s="248">
        <f t="shared" si="6"/>
        <v>0</v>
      </c>
      <c r="M39" s="245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67"/>
      <c r="AD39" s="171" t="str">
        <f>'Основні дані'!$B$1</f>
        <v>ХТ-224з</v>
      </c>
    </row>
    <row r="40" spans="1:30" s="132" customFormat="1" ht="27.6" hidden="1" x14ac:dyDescent="0.45">
      <c r="A40" s="347"/>
      <c r="B40" s="469"/>
      <c r="C40" s="335"/>
      <c r="D40" s="268"/>
      <c r="E40" s="268"/>
      <c r="F40" s="243">
        <f t="shared" si="3"/>
        <v>0</v>
      </c>
      <c r="G40" s="244">
        <f t="shared" si="4"/>
        <v>0</v>
      </c>
      <c r="H40" s="243">
        <f t="shared" si="5"/>
        <v>0</v>
      </c>
      <c r="I40" s="245"/>
      <c r="J40" s="246"/>
      <c r="K40" s="247"/>
      <c r="L40" s="248">
        <f t="shared" si="6"/>
        <v>0</v>
      </c>
      <c r="M40" s="245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67"/>
      <c r="AD40" s="171" t="str">
        <f>'Основні дані'!$B$1</f>
        <v>ХТ-224з</v>
      </c>
    </row>
    <row r="41" spans="1:30" s="132" customFormat="1" ht="27.6" hidden="1" x14ac:dyDescent="0.45">
      <c r="A41" s="347"/>
      <c r="B41" s="469"/>
      <c r="C41" s="335"/>
      <c r="D41" s="268"/>
      <c r="E41" s="268"/>
      <c r="F41" s="243">
        <f t="shared" si="3"/>
        <v>0</v>
      </c>
      <c r="G41" s="244">
        <f t="shared" si="4"/>
        <v>0</v>
      </c>
      <c r="H41" s="243">
        <f t="shared" si="5"/>
        <v>0</v>
      </c>
      <c r="I41" s="245"/>
      <c r="J41" s="246"/>
      <c r="K41" s="247"/>
      <c r="L41" s="248">
        <f t="shared" si="6"/>
        <v>0</v>
      </c>
      <c r="M41" s="245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67"/>
      <c r="AD41" s="171" t="str">
        <f>'Основні дані'!$B$1</f>
        <v>ХТ-224з</v>
      </c>
    </row>
    <row r="42" spans="1:30" s="132" customFormat="1" ht="27.6" hidden="1" x14ac:dyDescent="0.45">
      <c r="A42" s="347"/>
      <c r="B42" s="469"/>
      <c r="C42" s="335"/>
      <c r="D42" s="268"/>
      <c r="E42" s="268"/>
      <c r="F42" s="243">
        <f t="shared" si="3"/>
        <v>0</v>
      </c>
      <c r="G42" s="244">
        <f t="shared" si="4"/>
        <v>0</v>
      </c>
      <c r="H42" s="243">
        <f t="shared" si="5"/>
        <v>0</v>
      </c>
      <c r="I42" s="245"/>
      <c r="J42" s="246"/>
      <c r="K42" s="247"/>
      <c r="L42" s="248">
        <f t="shared" si="6"/>
        <v>0</v>
      </c>
      <c r="M42" s="245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67"/>
      <c r="AD42" s="171" t="str">
        <f>'Основні дані'!$B$1</f>
        <v>ХТ-224з</v>
      </c>
    </row>
    <row r="43" spans="1:30" s="132" customFormat="1" ht="27.6" hidden="1" x14ac:dyDescent="0.45">
      <c r="A43" s="347"/>
      <c r="B43" s="469"/>
      <c r="C43" s="335"/>
      <c r="D43" s="268"/>
      <c r="E43" s="268"/>
      <c r="F43" s="243">
        <f t="shared" si="3"/>
        <v>0</v>
      </c>
      <c r="G43" s="244">
        <f t="shared" si="4"/>
        <v>0</v>
      </c>
      <c r="H43" s="243">
        <f t="shared" si="5"/>
        <v>0</v>
      </c>
      <c r="I43" s="245"/>
      <c r="J43" s="246"/>
      <c r="K43" s="247"/>
      <c r="L43" s="248">
        <f t="shared" si="6"/>
        <v>0</v>
      </c>
      <c r="M43" s="245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67"/>
      <c r="AD43" s="171" t="str">
        <f>'Основні дані'!$B$1</f>
        <v>ХТ-224з</v>
      </c>
    </row>
    <row r="44" spans="1:30" s="132" customFormat="1" ht="27.6" hidden="1" x14ac:dyDescent="0.45">
      <c r="A44" s="347"/>
      <c r="B44" s="469"/>
      <c r="C44" s="335"/>
      <c r="D44" s="268"/>
      <c r="E44" s="268"/>
      <c r="F44" s="243">
        <f t="shared" si="3"/>
        <v>0</v>
      </c>
      <c r="G44" s="244">
        <f t="shared" si="4"/>
        <v>0</v>
      </c>
      <c r="H44" s="243">
        <f t="shared" si="5"/>
        <v>0</v>
      </c>
      <c r="I44" s="245"/>
      <c r="J44" s="246"/>
      <c r="K44" s="247"/>
      <c r="L44" s="248">
        <f t="shared" si="6"/>
        <v>0</v>
      </c>
      <c r="M44" s="245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67"/>
      <c r="AD44" s="171" t="str">
        <f>'Основні дані'!$B$1</f>
        <v>ХТ-224з</v>
      </c>
    </row>
    <row r="45" spans="1:30" s="132" customFormat="1" ht="27.6" hidden="1" x14ac:dyDescent="0.45">
      <c r="A45" s="347"/>
      <c r="B45" s="469"/>
      <c r="C45" s="335"/>
      <c r="D45" s="268"/>
      <c r="E45" s="268"/>
      <c r="F45" s="243">
        <f t="shared" si="3"/>
        <v>0</v>
      </c>
      <c r="G45" s="244">
        <f t="shared" si="4"/>
        <v>0</v>
      </c>
      <c r="H45" s="243">
        <f t="shared" si="5"/>
        <v>0</v>
      </c>
      <c r="I45" s="245"/>
      <c r="J45" s="246"/>
      <c r="K45" s="247"/>
      <c r="L45" s="248">
        <f t="shared" si="6"/>
        <v>0</v>
      </c>
      <c r="M45" s="245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67"/>
      <c r="AD45" s="171" t="str">
        <f>'Основні дані'!$B$1</f>
        <v>ХТ-224з</v>
      </c>
    </row>
    <row r="46" spans="1:30" s="132" customFormat="1" ht="27.6" hidden="1" x14ac:dyDescent="0.45">
      <c r="A46" s="347"/>
      <c r="B46" s="469"/>
      <c r="C46" s="335"/>
      <c r="D46" s="268"/>
      <c r="E46" s="268"/>
      <c r="F46" s="243">
        <f t="shared" si="3"/>
        <v>0</v>
      </c>
      <c r="G46" s="244">
        <f>F46*30</f>
        <v>0</v>
      </c>
      <c r="H46" s="243">
        <f t="shared" si="5"/>
        <v>0</v>
      </c>
      <c r="I46" s="245"/>
      <c r="J46" s="246"/>
      <c r="K46" s="247"/>
      <c r="L46" s="248">
        <f t="shared" si="6"/>
        <v>0</v>
      </c>
      <c r="M46" s="245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67"/>
      <c r="AD46" s="171" t="str">
        <f>'Основні дані'!$B$1</f>
        <v>ХТ-224з</v>
      </c>
    </row>
    <row r="47" spans="1:30" s="132" customFormat="1" ht="27.6" hidden="1" x14ac:dyDescent="0.45">
      <c r="A47" s="347"/>
      <c r="B47" s="469"/>
      <c r="C47" s="335"/>
      <c r="D47" s="268"/>
      <c r="E47" s="268"/>
      <c r="F47" s="243">
        <f t="shared" si="3"/>
        <v>0</v>
      </c>
      <c r="G47" s="244">
        <f t="shared" si="4"/>
        <v>0</v>
      </c>
      <c r="H47" s="243">
        <f t="shared" si="5"/>
        <v>0</v>
      </c>
      <c r="I47" s="245"/>
      <c r="J47" s="246"/>
      <c r="K47" s="247"/>
      <c r="L47" s="248">
        <f t="shared" si="6"/>
        <v>0</v>
      </c>
      <c r="M47" s="245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67"/>
      <c r="AD47" s="171" t="str">
        <f>'Основні дані'!$B$1</f>
        <v>ХТ-224з</v>
      </c>
    </row>
    <row r="48" spans="1:30" s="132" customFormat="1" ht="27.6" hidden="1" x14ac:dyDescent="0.45">
      <c r="A48" s="347"/>
      <c r="B48" s="469"/>
      <c r="C48" s="335"/>
      <c r="D48" s="268"/>
      <c r="E48" s="268"/>
      <c r="F48" s="243">
        <f t="shared" si="3"/>
        <v>0</v>
      </c>
      <c r="G48" s="244">
        <f t="shared" si="4"/>
        <v>0</v>
      </c>
      <c r="H48" s="243">
        <f t="shared" si="5"/>
        <v>0</v>
      </c>
      <c r="I48" s="245"/>
      <c r="J48" s="246"/>
      <c r="K48" s="247"/>
      <c r="L48" s="248">
        <f t="shared" si="6"/>
        <v>0</v>
      </c>
      <c r="M48" s="245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67"/>
      <c r="AD48" s="171" t="str">
        <f>'Основні дані'!$B$1</f>
        <v>ХТ-224з</v>
      </c>
    </row>
    <row r="49" spans="1:30" s="132" customFormat="1" ht="27.6" hidden="1" x14ac:dyDescent="0.45">
      <c r="A49" s="347"/>
      <c r="B49" s="469"/>
      <c r="C49" s="335"/>
      <c r="D49" s="268"/>
      <c r="E49" s="268"/>
      <c r="F49" s="243">
        <f t="shared" si="3"/>
        <v>0</v>
      </c>
      <c r="G49" s="244">
        <f t="shared" si="4"/>
        <v>0</v>
      </c>
      <c r="H49" s="243">
        <f t="shared" si="5"/>
        <v>0</v>
      </c>
      <c r="I49" s="245"/>
      <c r="J49" s="246"/>
      <c r="K49" s="247"/>
      <c r="L49" s="248">
        <f t="shared" si="6"/>
        <v>0</v>
      </c>
      <c r="M49" s="245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67"/>
      <c r="AD49" s="171" t="str">
        <f>'Основні дані'!$B$1</f>
        <v>ХТ-224з</v>
      </c>
    </row>
    <row r="50" spans="1:30" s="132" customFormat="1" ht="27.6" hidden="1" x14ac:dyDescent="0.45">
      <c r="A50" s="347"/>
      <c r="B50" s="469"/>
      <c r="C50" s="335"/>
      <c r="D50" s="268"/>
      <c r="E50" s="268"/>
      <c r="F50" s="243">
        <f t="shared" si="3"/>
        <v>0</v>
      </c>
      <c r="G50" s="244">
        <f t="shared" si="4"/>
        <v>0</v>
      </c>
      <c r="H50" s="243">
        <f t="shared" si="5"/>
        <v>0</v>
      </c>
      <c r="I50" s="245"/>
      <c r="J50" s="246"/>
      <c r="K50" s="247"/>
      <c r="L50" s="248">
        <f t="shared" si="6"/>
        <v>0</v>
      </c>
      <c r="M50" s="245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67"/>
      <c r="AD50" s="171" t="str">
        <f>'Основні дані'!$B$1</f>
        <v>ХТ-224з</v>
      </c>
    </row>
    <row r="51" spans="1:30" s="132" customFormat="1" ht="27.6" hidden="1" x14ac:dyDescent="0.45">
      <c r="A51" s="347"/>
      <c r="B51" s="469"/>
      <c r="C51" s="335"/>
      <c r="D51" s="268"/>
      <c r="E51" s="268"/>
      <c r="F51" s="243">
        <f t="shared" si="3"/>
        <v>0</v>
      </c>
      <c r="G51" s="244">
        <f t="shared" si="4"/>
        <v>0</v>
      </c>
      <c r="H51" s="243">
        <f t="shared" si="5"/>
        <v>0</v>
      </c>
      <c r="I51" s="245"/>
      <c r="J51" s="246"/>
      <c r="K51" s="247"/>
      <c r="L51" s="248">
        <f t="shared" si="6"/>
        <v>0</v>
      </c>
      <c r="M51" s="245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67"/>
      <c r="AD51" s="171" t="str">
        <f>'Основні дані'!$B$1</f>
        <v>ХТ-224з</v>
      </c>
    </row>
    <row r="52" spans="1:30" s="132" customFormat="1" ht="27.6" hidden="1" x14ac:dyDescent="0.45">
      <c r="A52" s="347"/>
      <c r="B52" s="469"/>
      <c r="C52" s="335"/>
      <c r="D52" s="268"/>
      <c r="E52" s="268"/>
      <c r="F52" s="243">
        <f t="shared" si="3"/>
        <v>0</v>
      </c>
      <c r="G52" s="244">
        <f t="shared" si="4"/>
        <v>0</v>
      </c>
      <c r="H52" s="243">
        <f t="shared" si="5"/>
        <v>0</v>
      </c>
      <c r="I52" s="245"/>
      <c r="J52" s="246"/>
      <c r="K52" s="247"/>
      <c r="L52" s="248">
        <f t="shared" si="6"/>
        <v>0</v>
      </c>
      <c r="M52" s="245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67"/>
      <c r="AD52" s="171" t="str">
        <f>'Основні дані'!$B$1</f>
        <v>ХТ-224з</v>
      </c>
    </row>
    <row r="53" spans="1:30" s="132" customFormat="1" ht="27.6" hidden="1" x14ac:dyDescent="0.45">
      <c r="A53" s="347"/>
      <c r="B53" s="469"/>
      <c r="C53" s="335"/>
      <c r="D53" s="268"/>
      <c r="E53" s="268"/>
      <c r="F53" s="243">
        <f t="shared" si="3"/>
        <v>0</v>
      </c>
      <c r="G53" s="244">
        <f t="shared" si="4"/>
        <v>0</v>
      </c>
      <c r="H53" s="243">
        <f t="shared" si="5"/>
        <v>0</v>
      </c>
      <c r="I53" s="245"/>
      <c r="J53" s="246"/>
      <c r="K53" s="247"/>
      <c r="L53" s="248">
        <f t="shared" si="6"/>
        <v>0</v>
      </c>
      <c r="M53" s="245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67"/>
      <c r="AD53" s="171" t="str">
        <f>'Основні дані'!$B$1</f>
        <v>ХТ-224з</v>
      </c>
    </row>
    <row r="54" spans="1:30" s="132" customFormat="1" ht="27.6" hidden="1" x14ac:dyDescent="0.45">
      <c r="A54" s="347"/>
      <c r="B54" s="469"/>
      <c r="C54" s="335"/>
      <c r="D54" s="268"/>
      <c r="E54" s="268"/>
      <c r="F54" s="243">
        <f t="shared" si="3"/>
        <v>0</v>
      </c>
      <c r="G54" s="244">
        <f t="shared" si="4"/>
        <v>0</v>
      </c>
      <c r="H54" s="243">
        <f t="shared" si="5"/>
        <v>0</v>
      </c>
      <c r="I54" s="245"/>
      <c r="J54" s="246"/>
      <c r="K54" s="247"/>
      <c r="L54" s="248">
        <f t="shared" si="6"/>
        <v>0</v>
      </c>
      <c r="M54" s="245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67"/>
      <c r="AD54" s="171" t="str">
        <f>'Основні дані'!$B$1</f>
        <v>ХТ-224з</v>
      </c>
    </row>
    <row r="55" spans="1:30" s="132" customFormat="1" ht="27.6" hidden="1" x14ac:dyDescent="0.45">
      <c r="A55" s="347"/>
      <c r="B55" s="469"/>
      <c r="C55" s="335"/>
      <c r="D55" s="268"/>
      <c r="E55" s="268"/>
      <c r="F55" s="243">
        <f t="shared" si="3"/>
        <v>0</v>
      </c>
      <c r="G55" s="244">
        <f t="shared" si="4"/>
        <v>0</v>
      </c>
      <c r="H55" s="243">
        <f t="shared" si="5"/>
        <v>0</v>
      </c>
      <c r="I55" s="245"/>
      <c r="J55" s="246"/>
      <c r="K55" s="247"/>
      <c r="L55" s="248">
        <f t="shared" si="6"/>
        <v>0</v>
      </c>
      <c r="M55" s="245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67"/>
      <c r="AD55" s="171" t="str">
        <f>'Основні дані'!$B$1</f>
        <v>ХТ-224з</v>
      </c>
    </row>
    <row r="56" spans="1:30" s="132" customFormat="1" ht="27.6" hidden="1" x14ac:dyDescent="0.45">
      <c r="A56" s="347"/>
      <c r="B56" s="469"/>
      <c r="C56" s="335"/>
      <c r="D56" s="268"/>
      <c r="E56" s="268"/>
      <c r="F56" s="243">
        <f t="shared" si="3"/>
        <v>0</v>
      </c>
      <c r="G56" s="244">
        <f t="shared" si="4"/>
        <v>0</v>
      </c>
      <c r="H56" s="243">
        <f t="shared" si="5"/>
        <v>0</v>
      </c>
      <c r="I56" s="245"/>
      <c r="J56" s="246"/>
      <c r="K56" s="247"/>
      <c r="L56" s="248">
        <f t="shared" si="6"/>
        <v>0</v>
      </c>
      <c r="M56" s="245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67"/>
      <c r="AD56" s="171" t="str">
        <f>'Основні дані'!$B$1</f>
        <v>ХТ-224з</v>
      </c>
    </row>
    <row r="57" spans="1:30" hidden="1" x14ac:dyDescent="0.5">
      <c r="A57" s="347"/>
      <c r="B57" s="469"/>
      <c r="C57" s="335"/>
      <c r="D57" s="268"/>
      <c r="E57" s="268"/>
      <c r="F57" s="243">
        <f t="shared" si="3"/>
        <v>0</v>
      </c>
      <c r="G57" s="244">
        <f t="shared" ref="G57:G120" si="7">F57*30</f>
        <v>0</v>
      </c>
      <c r="H57" s="243">
        <f t="shared" si="5"/>
        <v>0</v>
      </c>
      <c r="I57" s="245"/>
      <c r="J57" s="246"/>
      <c r="K57" s="247"/>
      <c r="L57" s="248">
        <f t="shared" si="6"/>
        <v>0</v>
      </c>
      <c r="M57" s="245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67"/>
      <c r="AD57" s="171" t="str">
        <f>'Основні дані'!$B$1</f>
        <v>ХТ-224з</v>
      </c>
    </row>
    <row r="58" spans="1:30" hidden="1" x14ac:dyDescent="0.5">
      <c r="A58" s="347"/>
      <c r="B58" s="469"/>
      <c r="C58" s="335"/>
      <c r="D58" s="268"/>
      <c r="E58" s="268"/>
      <c r="F58" s="243">
        <f t="shared" si="3"/>
        <v>0</v>
      </c>
      <c r="G58" s="244">
        <f t="shared" si="7"/>
        <v>0</v>
      </c>
      <c r="H58" s="243">
        <f t="shared" si="5"/>
        <v>0</v>
      </c>
      <c r="I58" s="245"/>
      <c r="J58" s="246"/>
      <c r="K58" s="247"/>
      <c r="L58" s="248">
        <f t="shared" si="6"/>
        <v>0</v>
      </c>
      <c r="M58" s="245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67"/>
      <c r="AD58" s="171" t="str">
        <f>'Основні дані'!$B$1</f>
        <v>ХТ-224з</v>
      </c>
    </row>
    <row r="59" spans="1:30" hidden="1" x14ac:dyDescent="0.5">
      <c r="A59" s="347"/>
      <c r="B59" s="469"/>
      <c r="C59" s="335"/>
      <c r="D59" s="268"/>
      <c r="E59" s="268"/>
      <c r="F59" s="243">
        <f t="shared" si="3"/>
        <v>0</v>
      </c>
      <c r="G59" s="244">
        <f t="shared" si="7"/>
        <v>0</v>
      </c>
      <c r="H59" s="243">
        <f t="shared" si="5"/>
        <v>0</v>
      </c>
      <c r="I59" s="245"/>
      <c r="J59" s="246"/>
      <c r="K59" s="247"/>
      <c r="L59" s="248">
        <f t="shared" si="6"/>
        <v>0</v>
      </c>
      <c r="M59" s="245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67"/>
      <c r="AD59" s="171" t="str">
        <f>'Основні дані'!$B$1</f>
        <v>ХТ-224з</v>
      </c>
    </row>
    <row r="60" spans="1:30" hidden="1" x14ac:dyDescent="0.5">
      <c r="A60" s="347"/>
      <c r="B60" s="469"/>
      <c r="C60" s="335"/>
      <c r="D60" s="268"/>
      <c r="E60" s="268"/>
      <c r="F60" s="243">
        <f t="shared" si="3"/>
        <v>0</v>
      </c>
      <c r="G60" s="244">
        <f t="shared" si="7"/>
        <v>0</v>
      </c>
      <c r="H60" s="243">
        <f t="shared" si="5"/>
        <v>0</v>
      </c>
      <c r="I60" s="245"/>
      <c r="J60" s="246"/>
      <c r="K60" s="247"/>
      <c r="L60" s="248">
        <f t="shared" si="6"/>
        <v>0</v>
      </c>
      <c r="M60" s="245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67"/>
      <c r="AD60" s="171" t="str">
        <f>'Основні дані'!$B$1</f>
        <v>ХТ-224з</v>
      </c>
    </row>
    <row r="61" spans="1:30" hidden="1" x14ac:dyDescent="0.5">
      <c r="A61" s="347"/>
      <c r="B61" s="469"/>
      <c r="C61" s="335"/>
      <c r="D61" s="268"/>
      <c r="E61" s="268"/>
      <c r="F61" s="243">
        <f t="shared" si="3"/>
        <v>0</v>
      </c>
      <c r="G61" s="244">
        <f t="shared" si="7"/>
        <v>0</v>
      </c>
      <c r="H61" s="243">
        <f t="shared" si="5"/>
        <v>0</v>
      </c>
      <c r="I61" s="245"/>
      <c r="J61" s="246"/>
      <c r="K61" s="247"/>
      <c r="L61" s="248">
        <f t="shared" si="6"/>
        <v>0</v>
      </c>
      <c r="M61" s="245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67"/>
      <c r="AD61" s="171" t="str">
        <f>'Основні дані'!$B$1</f>
        <v>ХТ-224з</v>
      </c>
    </row>
    <row r="62" spans="1:30" hidden="1" x14ac:dyDescent="0.5">
      <c r="A62" s="347"/>
      <c r="B62" s="469"/>
      <c r="C62" s="335"/>
      <c r="D62" s="268"/>
      <c r="E62" s="268"/>
      <c r="F62" s="243">
        <f t="shared" si="3"/>
        <v>0</v>
      </c>
      <c r="G62" s="244">
        <f t="shared" si="7"/>
        <v>0</v>
      </c>
      <c r="H62" s="243">
        <f t="shared" si="5"/>
        <v>0</v>
      </c>
      <c r="I62" s="245"/>
      <c r="J62" s="246"/>
      <c r="K62" s="247"/>
      <c r="L62" s="248">
        <f t="shared" si="6"/>
        <v>0</v>
      </c>
      <c r="M62" s="245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67"/>
      <c r="AD62" s="171" t="str">
        <f>'Основні дані'!$B$1</f>
        <v>ХТ-224з</v>
      </c>
    </row>
    <row r="63" spans="1:30" hidden="1" x14ac:dyDescent="0.5">
      <c r="A63" s="347"/>
      <c r="B63" s="469"/>
      <c r="C63" s="335"/>
      <c r="D63" s="268"/>
      <c r="E63" s="268"/>
      <c r="F63" s="243">
        <f t="shared" si="3"/>
        <v>0</v>
      </c>
      <c r="G63" s="244">
        <f t="shared" si="7"/>
        <v>0</v>
      </c>
      <c r="H63" s="243">
        <f t="shared" si="5"/>
        <v>0</v>
      </c>
      <c r="I63" s="245"/>
      <c r="J63" s="246"/>
      <c r="K63" s="247"/>
      <c r="L63" s="248">
        <f t="shared" si="6"/>
        <v>0</v>
      </c>
      <c r="M63" s="245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67"/>
      <c r="AD63" s="171" t="str">
        <f>'Основні дані'!$B$1</f>
        <v>ХТ-224з</v>
      </c>
    </row>
    <row r="64" spans="1:30" hidden="1" x14ac:dyDescent="0.5">
      <c r="A64" s="347"/>
      <c r="B64" s="469"/>
      <c r="C64" s="335"/>
      <c r="D64" s="268"/>
      <c r="E64" s="268"/>
      <c r="F64" s="243">
        <f t="shared" si="3"/>
        <v>0</v>
      </c>
      <c r="G64" s="244">
        <f t="shared" si="7"/>
        <v>0</v>
      </c>
      <c r="H64" s="243">
        <f t="shared" si="5"/>
        <v>0</v>
      </c>
      <c r="I64" s="245"/>
      <c r="J64" s="246"/>
      <c r="K64" s="247"/>
      <c r="L64" s="248">
        <f t="shared" si="6"/>
        <v>0</v>
      </c>
      <c r="M64" s="245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67"/>
      <c r="AD64" s="171" t="str">
        <f>'Основні дані'!$B$1</f>
        <v>ХТ-224з</v>
      </c>
    </row>
    <row r="65" spans="1:30" hidden="1" x14ac:dyDescent="0.5">
      <c r="A65" s="347"/>
      <c r="B65" s="469"/>
      <c r="C65" s="335"/>
      <c r="D65" s="268"/>
      <c r="E65" s="268"/>
      <c r="F65" s="243">
        <f t="shared" si="3"/>
        <v>0</v>
      </c>
      <c r="G65" s="244">
        <f t="shared" si="7"/>
        <v>0</v>
      </c>
      <c r="H65" s="243">
        <f t="shared" si="5"/>
        <v>0</v>
      </c>
      <c r="I65" s="245"/>
      <c r="J65" s="246"/>
      <c r="K65" s="247"/>
      <c r="L65" s="248">
        <f t="shared" si="6"/>
        <v>0</v>
      </c>
      <c r="M65" s="245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67"/>
      <c r="AD65" s="171" t="str">
        <f>'Основні дані'!$B$1</f>
        <v>ХТ-224з</v>
      </c>
    </row>
    <row r="66" spans="1:30" hidden="1" x14ac:dyDescent="0.5">
      <c r="A66" s="347"/>
      <c r="B66" s="469"/>
      <c r="C66" s="335"/>
      <c r="D66" s="268"/>
      <c r="E66" s="268"/>
      <c r="F66" s="243">
        <f t="shared" si="3"/>
        <v>0</v>
      </c>
      <c r="G66" s="244">
        <f t="shared" si="7"/>
        <v>0</v>
      </c>
      <c r="H66" s="243">
        <f t="shared" si="5"/>
        <v>0</v>
      </c>
      <c r="I66" s="245"/>
      <c r="J66" s="246"/>
      <c r="K66" s="247"/>
      <c r="L66" s="248">
        <f t="shared" si="6"/>
        <v>0</v>
      </c>
      <c r="M66" s="245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67"/>
      <c r="AD66" s="171" t="str">
        <f>'Основні дані'!$B$1</f>
        <v>ХТ-224з</v>
      </c>
    </row>
    <row r="67" spans="1:30" hidden="1" x14ac:dyDescent="0.5">
      <c r="A67" s="347"/>
      <c r="B67" s="469"/>
      <c r="C67" s="335"/>
      <c r="D67" s="268"/>
      <c r="E67" s="268"/>
      <c r="F67" s="243">
        <f t="shared" si="3"/>
        <v>0</v>
      </c>
      <c r="G67" s="244">
        <f t="shared" si="7"/>
        <v>0</v>
      </c>
      <c r="H67" s="243">
        <f t="shared" si="5"/>
        <v>0</v>
      </c>
      <c r="I67" s="245"/>
      <c r="J67" s="246"/>
      <c r="K67" s="247"/>
      <c r="L67" s="248">
        <f t="shared" si="6"/>
        <v>0</v>
      </c>
      <c r="M67" s="245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67"/>
      <c r="AD67" s="171" t="str">
        <f>'Основні дані'!$B$1</f>
        <v>ХТ-224з</v>
      </c>
    </row>
    <row r="68" spans="1:30" hidden="1" x14ac:dyDescent="0.5">
      <c r="A68" s="347"/>
      <c r="B68" s="469"/>
      <c r="C68" s="335"/>
      <c r="D68" s="268"/>
      <c r="E68" s="268"/>
      <c r="F68" s="243">
        <f t="shared" si="3"/>
        <v>0</v>
      </c>
      <c r="G68" s="244">
        <f t="shared" si="7"/>
        <v>0</v>
      </c>
      <c r="H68" s="243">
        <f t="shared" si="5"/>
        <v>0</v>
      </c>
      <c r="I68" s="245"/>
      <c r="J68" s="246"/>
      <c r="K68" s="247"/>
      <c r="L68" s="248">
        <f t="shared" si="6"/>
        <v>0</v>
      </c>
      <c r="M68" s="245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67"/>
      <c r="AD68" s="171" t="str">
        <f>'Основні дані'!$B$1</f>
        <v>ХТ-224з</v>
      </c>
    </row>
    <row r="69" spans="1:30" hidden="1" x14ac:dyDescent="0.5">
      <c r="A69" s="347"/>
      <c r="B69" s="469"/>
      <c r="C69" s="335"/>
      <c r="D69" s="268"/>
      <c r="E69" s="268"/>
      <c r="F69" s="243">
        <f t="shared" si="3"/>
        <v>0</v>
      </c>
      <c r="G69" s="244">
        <f t="shared" si="7"/>
        <v>0</v>
      </c>
      <c r="H69" s="243">
        <f t="shared" si="5"/>
        <v>0</v>
      </c>
      <c r="I69" s="245"/>
      <c r="J69" s="246"/>
      <c r="K69" s="247"/>
      <c r="L69" s="248">
        <f t="shared" si="6"/>
        <v>0</v>
      </c>
      <c r="M69" s="245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67"/>
      <c r="AD69" s="171" t="str">
        <f>'Основні дані'!$B$1</f>
        <v>ХТ-224з</v>
      </c>
    </row>
    <row r="70" spans="1:30" hidden="1" x14ac:dyDescent="0.5">
      <c r="A70" s="347"/>
      <c r="B70" s="469"/>
      <c r="C70" s="335"/>
      <c r="D70" s="268"/>
      <c r="E70" s="268"/>
      <c r="F70" s="243">
        <f t="shared" si="3"/>
        <v>0</v>
      </c>
      <c r="G70" s="244">
        <f t="shared" si="7"/>
        <v>0</v>
      </c>
      <c r="H70" s="243">
        <f t="shared" si="5"/>
        <v>0</v>
      </c>
      <c r="I70" s="245"/>
      <c r="J70" s="246"/>
      <c r="K70" s="247"/>
      <c r="L70" s="248">
        <f t="shared" si="6"/>
        <v>0</v>
      </c>
      <c r="M70" s="245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67"/>
      <c r="AD70" s="171" t="str">
        <f>'Основні дані'!$B$1</f>
        <v>ХТ-224з</v>
      </c>
    </row>
    <row r="71" spans="1:30" hidden="1" x14ac:dyDescent="0.5">
      <c r="A71" s="347"/>
      <c r="B71" s="469"/>
      <c r="C71" s="335"/>
      <c r="D71" s="268"/>
      <c r="E71" s="268"/>
      <c r="F71" s="243">
        <f t="shared" si="3"/>
        <v>0</v>
      </c>
      <c r="G71" s="244">
        <f t="shared" si="7"/>
        <v>0</v>
      </c>
      <c r="H71" s="243">
        <f t="shared" si="5"/>
        <v>0</v>
      </c>
      <c r="I71" s="245"/>
      <c r="J71" s="246"/>
      <c r="K71" s="247"/>
      <c r="L71" s="248">
        <f t="shared" si="6"/>
        <v>0</v>
      </c>
      <c r="M71" s="245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67"/>
      <c r="AD71" s="171" t="str">
        <f>'Основні дані'!$B$1</f>
        <v>ХТ-224з</v>
      </c>
    </row>
    <row r="72" spans="1:30" hidden="1" x14ac:dyDescent="0.5">
      <c r="A72" s="347"/>
      <c r="B72" s="469"/>
      <c r="C72" s="335"/>
      <c r="D72" s="268"/>
      <c r="E72" s="268"/>
      <c r="F72" s="243">
        <f t="shared" si="3"/>
        <v>0</v>
      </c>
      <c r="G72" s="244">
        <f t="shared" si="7"/>
        <v>0</v>
      </c>
      <c r="H72" s="243">
        <f t="shared" si="5"/>
        <v>0</v>
      </c>
      <c r="I72" s="245"/>
      <c r="J72" s="246"/>
      <c r="K72" s="247"/>
      <c r="L72" s="248">
        <f t="shared" si="6"/>
        <v>0</v>
      </c>
      <c r="M72" s="245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67"/>
      <c r="AD72" s="171" t="str">
        <f>'Основні дані'!$B$1</f>
        <v>ХТ-224з</v>
      </c>
    </row>
    <row r="73" spans="1:30" hidden="1" x14ac:dyDescent="0.5">
      <c r="A73" s="347"/>
      <c r="B73" s="469"/>
      <c r="C73" s="335"/>
      <c r="D73" s="268"/>
      <c r="E73" s="268"/>
      <c r="F73" s="243">
        <f t="shared" si="3"/>
        <v>0</v>
      </c>
      <c r="G73" s="244">
        <f t="shared" si="7"/>
        <v>0</v>
      </c>
      <c r="H73" s="243">
        <f t="shared" si="5"/>
        <v>0</v>
      </c>
      <c r="I73" s="245"/>
      <c r="J73" s="246"/>
      <c r="K73" s="247"/>
      <c r="L73" s="248">
        <f t="shared" si="6"/>
        <v>0</v>
      </c>
      <c r="M73" s="245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67"/>
      <c r="AD73" s="171" t="str">
        <f>'Основні дані'!$B$1</f>
        <v>ХТ-224з</v>
      </c>
    </row>
    <row r="74" spans="1:30" hidden="1" x14ac:dyDescent="0.5">
      <c r="A74" s="347"/>
      <c r="B74" s="469"/>
      <c r="C74" s="335"/>
      <c r="D74" s="268"/>
      <c r="E74" s="268"/>
      <c r="F74" s="243">
        <f t="shared" si="3"/>
        <v>0</v>
      </c>
      <c r="G74" s="244">
        <f t="shared" si="7"/>
        <v>0</v>
      </c>
      <c r="H74" s="243">
        <f t="shared" si="5"/>
        <v>0</v>
      </c>
      <c r="I74" s="245"/>
      <c r="J74" s="246"/>
      <c r="K74" s="247"/>
      <c r="L74" s="248">
        <f t="shared" si="6"/>
        <v>0</v>
      </c>
      <c r="M74" s="245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67"/>
      <c r="AD74" s="171" t="str">
        <f>'Основні дані'!$B$1</f>
        <v>ХТ-224з</v>
      </c>
    </row>
    <row r="75" spans="1:30" hidden="1" x14ac:dyDescent="0.5">
      <c r="A75" s="347"/>
      <c r="B75" s="469"/>
      <c r="C75" s="335"/>
      <c r="D75" s="268"/>
      <c r="E75" s="268"/>
      <c r="F75" s="243">
        <f t="shared" si="3"/>
        <v>0</v>
      </c>
      <c r="G75" s="244">
        <f t="shared" si="7"/>
        <v>0</v>
      </c>
      <c r="H75" s="243">
        <f t="shared" si="5"/>
        <v>0</v>
      </c>
      <c r="I75" s="245"/>
      <c r="J75" s="246"/>
      <c r="K75" s="247"/>
      <c r="L75" s="248">
        <f t="shared" si="6"/>
        <v>0</v>
      </c>
      <c r="M75" s="245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67"/>
      <c r="AD75" s="171" t="str">
        <f>'Основні дані'!$B$1</f>
        <v>ХТ-224з</v>
      </c>
    </row>
    <row r="76" spans="1:30" hidden="1" x14ac:dyDescent="0.5">
      <c r="A76" s="347"/>
      <c r="B76" s="469"/>
      <c r="C76" s="335"/>
      <c r="D76" s="268"/>
      <c r="E76" s="268"/>
      <c r="F76" s="243">
        <f t="shared" si="3"/>
        <v>0</v>
      </c>
      <c r="G76" s="244">
        <f t="shared" si="7"/>
        <v>0</v>
      </c>
      <c r="H76" s="243">
        <f t="shared" si="5"/>
        <v>0</v>
      </c>
      <c r="I76" s="245"/>
      <c r="J76" s="246"/>
      <c r="K76" s="247"/>
      <c r="L76" s="248">
        <f t="shared" si="6"/>
        <v>0</v>
      </c>
      <c r="M76" s="245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67"/>
      <c r="AD76" s="171" t="str">
        <f>'Основні дані'!$B$1</f>
        <v>ХТ-224з</v>
      </c>
    </row>
    <row r="77" spans="1:30" hidden="1" x14ac:dyDescent="0.5">
      <c r="A77" s="347"/>
      <c r="B77" s="469"/>
      <c r="C77" s="335"/>
      <c r="D77" s="268"/>
      <c r="E77" s="268"/>
      <c r="F77" s="243">
        <f t="shared" ref="F77:F140" si="8">N77+P77+R77+T77+V77+X77+Z77+AB77</f>
        <v>0</v>
      </c>
      <c r="G77" s="244">
        <f t="shared" si="7"/>
        <v>0</v>
      </c>
      <c r="H77" s="243">
        <f t="shared" si="5"/>
        <v>0</v>
      </c>
      <c r="I77" s="245"/>
      <c r="J77" s="246"/>
      <c r="K77" s="247"/>
      <c r="L77" s="248">
        <f t="shared" si="6"/>
        <v>0</v>
      </c>
      <c r="M77" s="245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67"/>
      <c r="AD77" s="171" t="str">
        <f>'Основні дані'!$B$1</f>
        <v>ХТ-224з</v>
      </c>
    </row>
    <row r="78" spans="1:30" hidden="1" x14ac:dyDescent="0.5">
      <c r="A78" s="347"/>
      <c r="B78" s="469"/>
      <c r="C78" s="335"/>
      <c r="D78" s="268"/>
      <c r="E78" s="268"/>
      <c r="F78" s="243">
        <f t="shared" si="8"/>
        <v>0</v>
      </c>
      <c r="G78" s="244">
        <f t="shared" si="7"/>
        <v>0</v>
      </c>
      <c r="H78" s="243">
        <f t="shared" si="5"/>
        <v>0</v>
      </c>
      <c r="I78" s="245"/>
      <c r="J78" s="246"/>
      <c r="K78" s="247"/>
      <c r="L78" s="248">
        <f t="shared" ref="L78:L141" si="9">IF(H78=I78+J78+K78,G78-H78,"!ПОМИЛКА!")</f>
        <v>0</v>
      </c>
      <c r="M78" s="245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67"/>
      <c r="AD78" s="171" t="str">
        <f>'Основні дані'!$B$1</f>
        <v>ХТ-224з</v>
      </c>
    </row>
    <row r="79" spans="1:30" hidden="1" x14ac:dyDescent="0.5">
      <c r="A79" s="347"/>
      <c r="B79" s="469"/>
      <c r="C79" s="335"/>
      <c r="D79" s="268"/>
      <c r="E79" s="268"/>
      <c r="F79" s="243">
        <f t="shared" si="8"/>
        <v>0</v>
      </c>
      <c r="G79" s="244">
        <f t="shared" si="7"/>
        <v>0</v>
      </c>
      <c r="H79" s="243">
        <f t="shared" ref="H79:H142" si="10">3*M79 + 3*O79 + 2*Q79 + 2*S79 + 3*U79 + 3*W79 + 3*Y79 + 3*AA79 - MOD(3*M79 + 3*O79 + 2*Q79 + 2*S79 + 3*U79 + 3*W79 + 3*Y79 + 3*AA79, 2)</f>
        <v>0</v>
      </c>
      <c r="I79" s="245"/>
      <c r="J79" s="246"/>
      <c r="K79" s="247"/>
      <c r="L79" s="248">
        <f t="shared" si="9"/>
        <v>0</v>
      </c>
      <c r="M79" s="245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67"/>
      <c r="AD79" s="171" t="str">
        <f>'Основні дані'!$B$1</f>
        <v>ХТ-224з</v>
      </c>
    </row>
    <row r="80" spans="1:30" hidden="1" x14ac:dyDescent="0.5">
      <c r="A80" s="347"/>
      <c r="B80" s="469"/>
      <c r="C80" s="335"/>
      <c r="D80" s="268"/>
      <c r="E80" s="268"/>
      <c r="F80" s="243">
        <f t="shared" si="8"/>
        <v>0</v>
      </c>
      <c r="G80" s="244">
        <f t="shared" si="7"/>
        <v>0</v>
      </c>
      <c r="H80" s="243">
        <f t="shared" si="10"/>
        <v>0</v>
      </c>
      <c r="I80" s="245"/>
      <c r="J80" s="246"/>
      <c r="K80" s="247"/>
      <c r="L80" s="248">
        <f t="shared" si="9"/>
        <v>0</v>
      </c>
      <c r="M80" s="245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67"/>
      <c r="AD80" s="171" t="str">
        <f>'Основні дані'!$B$1</f>
        <v>ХТ-224з</v>
      </c>
    </row>
    <row r="81" spans="1:30" hidden="1" x14ac:dyDescent="0.5">
      <c r="A81" s="347"/>
      <c r="B81" s="469"/>
      <c r="C81" s="335"/>
      <c r="D81" s="268"/>
      <c r="E81" s="268"/>
      <c r="F81" s="243">
        <f t="shared" si="8"/>
        <v>0</v>
      </c>
      <c r="G81" s="244">
        <f t="shared" si="7"/>
        <v>0</v>
      </c>
      <c r="H81" s="243">
        <f t="shared" si="10"/>
        <v>0</v>
      </c>
      <c r="I81" s="245"/>
      <c r="J81" s="246"/>
      <c r="K81" s="247"/>
      <c r="L81" s="248">
        <f t="shared" si="9"/>
        <v>0</v>
      </c>
      <c r="M81" s="245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67"/>
      <c r="AD81" s="171" t="str">
        <f>'Основні дані'!$B$1</f>
        <v>ХТ-224з</v>
      </c>
    </row>
    <row r="82" spans="1:30" hidden="1" x14ac:dyDescent="0.5">
      <c r="A82" s="347"/>
      <c r="B82" s="469"/>
      <c r="C82" s="335"/>
      <c r="D82" s="268"/>
      <c r="E82" s="268"/>
      <c r="F82" s="243">
        <f t="shared" si="8"/>
        <v>0</v>
      </c>
      <c r="G82" s="244">
        <f t="shared" si="7"/>
        <v>0</v>
      </c>
      <c r="H82" s="243">
        <f t="shared" si="10"/>
        <v>0</v>
      </c>
      <c r="I82" s="245"/>
      <c r="J82" s="246"/>
      <c r="K82" s="247"/>
      <c r="L82" s="248">
        <f t="shared" si="9"/>
        <v>0</v>
      </c>
      <c r="M82" s="245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67"/>
      <c r="AD82" s="171" t="str">
        <f>'Основні дані'!$B$1</f>
        <v>ХТ-224з</v>
      </c>
    </row>
    <row r="83" spans="1:30" hidden="1" x14ac:dyDescent="0.5">
      <c r="A83" s="347"/>
      <c r="B83" s="469"/>
      <c r="C83" s="335"/>
      <c r="D83" s="268"/>
      <c r="E83" s="268"/>
      <c r="F83" s="243">
        <f t="shared" si="8"/>
        <v>0</v>
      </c>
      <c r="G83" s="244">
        <f t="shared" si="7"/>
        <v>0</v>
      </c>
      <c r="H83" s="243">
        <f t="shared" si="10"/>
        <v>0</v>
      </c>
      <c r="I83" s="245"/>
      <c r="J83" s="246"/>
      <c r="K83" s="247"/>
      <c r="L83" s="248">
        <f t="shared" si="9"/>
        <v>0</v>
      </c>
      <c r="M83" s="245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67"/>
      <c r="AD83" s="171" t="str">
        <f>'Основні дані'!$B$1</f>
        <v>ХТ-224з</v>
      </c>
    </row>
    <row r="84" spans="1:30" hidden="1" x14ac:dyDescent="0.5">
      <c r="A84" s="347"/>
      <c r="B84" s="469"/>
      <c r="C84" s="335"/>
      <c r="D84" s="268"/>
      <c r="E84" s="268"/>
      <c r="F84" s="243">
        <f t="shared" si="8"/>
        <v>0</v>
      </c>
      <c r="G84" s="244">
        <f t="shared" si="7"/>
        <v>0</v>
      </c>
      <c r="H84" s="243">
        <f t="shared" si="10"/>
        <v>0</v>
      </c>
      <c r="I84" s="245"/>
      <c r="J84" s="246"/>
      <c r="K84" s="247"/>
      <c r="L84" s="248">
        <f t="shared" si="9"/>
        <v>0</v>
      </c>
      <c r="M84" s="245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67"/>
      <c r="AD84" s="171" t="str">
        <f>'Основні дані'!$B$1</f>
        <v>ХТ-224з</v>
      </c>
    </row>
    <row r="85" spans="1:30" hidden="1" x14ac:dyDescent="0.5">
      <c r="A85" s="347"/>
      <c r="B85" s="469"/>
      <c r="C85" s="335"/>
      <c r="D85" s="268"/>
      <c r="E85" s="268"/>
      <c r="F85" s="243">
        <f t="shared" si="8"/>
        <v>0</v>
      </c>
      <c r="G85" s="244">
        <f t="shared" si="7"/>
        <v>0</v>
      </c>
      <c r="H85" s="243">
        <f t="shared" si="10"/>
        <v>0</v>
      </c>
      <c r="I85" s="245"/>
      <c r="J85" s="246"/>
      <c r="K85" s="247"/>
      <c r="L85" s="248">
        <f t="shared" si="9"/>
        <v>0</v>
      </c>
      <c r="M85" s="245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67"/>
      <c r="AD85" s="171" t="str">
        <f>'Основні дані'!$B$1</f>
        <v>ХТ-224з</v>
      </c>
    </row>
    <row r="86" spans="1:30" hidden="1" x14ac:dyDescent="0.5">
      <c r="A86" s="347"/>
      <c r="B86" s="469"/>
      <c r="C86" s="335"/>
      <c r="D86" s="268"/>
      <c r="E86" s="268"/>
      <c r="F86" s="243">
        <f t="shared" si="8"/>
        <v>0</v>
      </c>
      <c r="G86" s="244">
        <f t="shared" si="7"/>
        <v>0</v>
      </c>
      <c r="H86" s="243">
        <f t="shared" si="10"/>
        <v>0</v>
      </c>
      <c r="I86" s="245"/>
      <c r="J86" s="246"/>
      <c r="K86" s="247"/>
      <c r="L86" s="248">
        <f t="shared" si="9"/>
        <v>0</v>
      </c>
      <c r="M86" s="245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67"/>
      <c r="AD86" s="171" t="str">
        <f>'Основні дані'!$B$1</f>
        <v>ХТ-224з</v>
      </c>
    </row>
    <row r="87" spans="1:30" hidden="1" x14ac:dyDescent="0.5">
      <c r="A87" s="347"/>
      <c r="B87" s="469"/>
      <c r="C87" s="335"/>
      <c r="D87" s="268"/>
      <c r="E87" s="268"/>
      <c r="F87" s="243">
        <f t="shared" si="8"/>
        <v>0</v>
      </c>
      <c r="G87" s="244">
        <f t="shared" si="7"/>
        <v>0</v>
      </c>
      <c r="H87" s="243">
        <f t="shared" si="10"/>
        <v>0</v>
      </c>
      <c r="I87" s="245"/>
      <c r="J87" s="246"/>
      <c r="K87" s="247"/>
      <c r="L87" s="248">
        <f t="shared" si="9"/>
        <v>0</v>
      </c>
      <c r="M87" s="245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67"/>
      <c r="AD87" s="171" t="str">
        <f>'Основні дані'!$B$1</f>
        <v>ХТ-224з</v>
      </c>
    </row>
    <row r="88" spans="1:30" hidden="1" x14ac:dyDescent="0.5">
      <c r="A88" s="347"/>
      <c r="B88" s="469"/>
      <c r="C88" s="335"/>
      <c r="D88" s="268"/>
      <c r="E88" s="268"/>
      <c r="F88" s="243">
        <f t="shared" si="8"/>
        <v>0</v>
      </c>
      <c r="G88" s="244">
        <f t="shared" si="7"/>
        <v>0</v>
      </c>
      <c r="H88" s="243">
        <f t="shared" si="10"/>
        <v>0</v>
      </c>
      <c r="I88" s="245"/>
      <c r="J88" s="246"/>
      <c r="K88" s="247"/>
      <c r="L88" s="248">
        <f t="shared" si="9"/>
        <v>0</v>
      </c>
      <c r="M88" s="245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67"/>
      <c r="AD88" s="171" t="str">
        <f>'Основні дані'!$B$1</f>
        <v>ХТ-224з</v>
      </c>
    </row>
    <row r="89" spans="1:30" hidden="1" x14ac:dyDescent="0.5">
      <c r="A89" s="347"/>
      <c r="B89" s="469"/>
      <c r="C89" s="335"/>
      <c r="D89" s="268"/>
      <c r="E89" s="268"/>
      <c r="F89" s="243">
        <f t="shared" si="8"/>
        <v>0</v>
      </c>
      <c r="G89" s="244">
        <f t="shared" si="7"/>
        <v>0</v>
      </c>
      <c r="H89" s="243">
        <f t="shared" si="10"/>
        <v>0</v>
      </c>
      <c r="I89" s="245"/>
      <c r="J89" s="246"/>
      <c r="K89" s="247"/>
      <c r="L89" s="248">
        <f t="shared" si="9"/>
        <v>0</v>
      </c>
      <c r="M89" s="245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67"/>
      <c r="AD89" s="171" t="str">
        <f>'Основні дані'!$B$1</f>
        <v>ХТ-224з</v>
      </c>
    </row>
    <row r="90" spans="1:30" hidden="1" x14ac:dyDescent="0.5">
      <c r="A90" s="347"/>
      <c r="B90" s="469"/>
      <c r="C90" s="335"/>
      <c r="D90" s="268"/>
      <c r="E90" s="268"/>
      <c r="F90" s="243">
        <f t="shared" si="8"/>
        <v>0</v>
      </c>
      <c r="G90" s="244">
        <f t="shared" si="7"/>
        <v>0</v>
      </c>
      <c r="H90" s="243">
        <f t="shared" si="10"/>
        <v>0</v>
      </c>
      <c r="I90" s="245"/>
      <c r="J90" s="246"/>
      <c r="K90" s="247"/>
      <c r="L90" s="248">
        <f t="shared" si="9"/>
        <v>0</v>
      </c>
      <c r="M90" s="245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67"/>
      <c r="AD90" s="171" t="str">
        <f>'Основні дані'!$B$1</f>
        <v>ХТ-224з</v>
      </c>
    </row>
    <row r="91" spans="1:30" hidden="1" x14ac:dyDescent="0.5">
      <c r="A91" s="347"/>
      <c r="B91" s="469"/>
      <c r="C91" s="335"/>
      <c r="D91" s="268"/>
      <c r="E91" s="268"/>
      <c r="F91" s="243">
        <f t="shared" si="8"/>
        <v>0</v>
      </c>
      <c r="G91" s="244">
        <f t="shared" si="7"/>
        <v>0</v>
      </c>
      <c r="H91" s="243">
        <f t="shared" si="10"/>
        <v>0</v>
      </c>
      <c r="I91" s="245"/>
      <c r="J91" s="246"/>
      <c r="K91" s="247"/>
      <c r="L91" s="248">
        <f t="shared" si="9"/>
        <v>0</v>
      </c>
      <c r="M91" s="245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67"/>
      <c r="AD91" s="171" t="str">
        <f>'Основні дані'!$B$1</f>
        <v>ХТ-224з</v>
      </c>
    </row>
    <row r="92" spans="1:30" hidden="1" x14ac:dyDescent="0.5">
      <c r="A92" s="347"/>
      <c r="B92" s="469"/>
      <c r="C92" s="335"/>
      <c r="D92" s="268"/>
      <c r="E92" s="268"/>
      <c r="F92" s="243">
        <f t="shared" si="8"/>
        <v>0</v>
      </c>
      <c r="G92" s="244">
        <f t="shared" si="7"/>
        <v>0</v>
      </c>
      <c r="H92" s="243">
        <f t="shared" si="10"/>
        <v>0</v>
      </c>
      <c r="I92" s="245"/>
      <c r="J92" s="246"/>
      <c r="K92" s="247"/>
      <c r="L92" s="248">
        <f t="shared" si="9"/>
        <v>0</v>
      </c>
      <c r="M92" s="245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67"/>
      <c r="AD92" s="171" t="str">
        <f>'Основні дані'!$B$1</f>
        <v>ХТ-224з</v>
      </c>
    </row>
    <row r="93" spans="1:30" hidden="1" x14ac:dyDescent="0.5">
      <c r="A93" s="347"/>
      <c r="B93" s="469"/>
      <c r="C93" s="335"/>
      <c r="D93" s="268"/>
      <c r="E93" s="268"/>
      <c r="F93" s="243">
        <f t="shared" si="8"/>
        <v>0</v>
      </c>
      <c r="G93" s="244">
        <f t="shared" si="7"/>
        <v>0</v>
      </c>
      <c r="H93" s="243">
        <f t="shared" si="10"/>
        <v>0</v>
      </c>
      <c r="I93" s="245"/>
      <c r="J93" s="246"/>
      <c r="K93" s="247"/>
      <c r="L93" s="248">
        <f t="shared" si="9"/>
        <v>0</v>
      </c>
      <c r="M93" s="245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67"/>
      <c r="AD93" s="171" t="str">
        <f>'Основні дані'!$B$1</f>
        <v>ХТ-224з</v>
      </c>
    </row>
    <row r="94" spans="1:30" hidden="1" x14ac:dyDescent="0.5">
      <c r="A94" s="347"/>
      <c r="B94" s="469"/>
      <c r="C94" s="335"/>
      <c r="D94" s="268"/>
      <c r="E94" s="268"/>
      <c r="F94" s="243">
        <f t="shared" si="8"/>
        <v>0</v>
      </c>
      <c r="G94" s="244">
        <f t="shared" si="7"/>
        <v>0</v>
      </c>
      <c r="H94" s="243">
        <f t="shared" si="10"/>
        <v>0</v>
      </c>
      <c r="I94" s="245"/>
      <c r="J94" s="246"/>
      <c r="K94" s="247"/>
      <c r="L94" s="248">
        <f t="shared" si="9"/>
        <v>0</v>
      </c>
      <c r="M94" s="245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67"/>
      <c r="AD94" s="171" t="str">
        <f>'Основні дані'!$B$1</f>
        <v>ХТ-224з</v>
      </c>
    </row>
    <row r="95" spans="1:30" hidden="1" x14ac:dyDescent="0.5">
      <c r="A95" s="347"/>
      <c r="B95" s="469"/>
      <c r="C95" s="335"/>
      <c r="D95" s="268"/>
      <c r="E95" s="268"/>
      <c r="F95" s="243">
        <f t="shared" si="8"/>
        <v>0</v>
      </c>
      <c r="G95" s="244">
        <f t="shared" si="7"/>
        <v>0</v>
      </c>
      <c r="H95" s="243">
        <f t="shared" si="10"/>
        <v>0</v>
      </c>
      <c r="I95" s="245"/>
      <c r="J95" s="246"/>
      <c r="K95" s="247"/>
      <c r="L95" s="248">
        <f t="shared" si="9"/>
        <v>0</v>
      </c>
      <c r="M95" s="245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67"/>
      <c r="AD95" s="171" t="str">
        <f>'Основні дані'!$B$1</f>
        <v>ХТ-224з</v>
      </c>
    </row>
    <row r="96" spans="1:30" hidden="1" x14ac:dyDescent="0.5">
      <c r="A96" s="347"/>
      <c r="B96" s="469"/>
      <c r="C96" s="335"/>
      <c r="D96" s="268"/>
      <c r="E96" s="268"/>
      <c r="F96" s="243">
        <f t="shared" si="8"/>
        <v>0</v>
      </c>
      <c r="G96" s="244">
        <f t="shared" si="7"/>
        <v>0</v>
      </c>
      <c r="H96" s="243">
        <f t="shared" si="10"/>
        <v>0</v>
      </c>
      <c r="I96" s="245"/>
      <c r="J96" s="246"/>
      <c r="K96" s="247"/>
      <c r="L96" s="248">
        <f t="shared" si="9"/>
        <v>0</v>
      </c>
      <c r="M96" s="245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67"/>
      <c r="AD96" s="171" t="str">
        <f>'Основні дані'!$B$1</f>
        <v>ХТ-224з</v>
      </c>
    </row>
    <row r="97" spans="1:30" hidden="1" x14ac:dyDescent="0.5">
      <c r="A97" s="347"/>
      <c r="B97" s="469"/>
      <c r="C97" s="335"/>
      <c r="D97" s="268"/>
      <c r="E97" s="268"/>
      <c r="F97" s="243">
        <f t="shared" si="8"/>
        <v>0</v>
      </c>
      <c r="G97" s="244">
        <f t="shared" si="7"/>
        <v>0</v>
      </c>
      <c r="H97" s="243">
        <f t="shared" si="10"/>
        <v>0</v>
      </c>
      <c r="I97" s="245"/>
      <c r="J97" s="246"/>
      <c r="K97" s="247"/>
      <c r="L97" s="248">
        <f t="shared" si="9"/>
        <v>0</v>
      </c>
      <c r="M97" s="245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67"/>
      <c r="AD97" s="171" t="str">
        <f>'Основні дані'!$B$1</f>
        <v>ХТ-224з</v>
      </c>
    </row>
    <row r="98" spans="1:30" hidden="1" x14ac:dyDescent="0.5">
      <c r="A98" s="347"/>
      <c r="B98" s="469"/>
      <c r="C98" s="335"/>
      <c r="D98" s="268"/>
      <c r="E98" s="268"/>
      <c r="F98" s="243">
        <f t="shared" si="8"/>
        <v>0</v>
      </c>
      <c r="G98" s="244">
        <f t="shared" si="7"/>
        <v>0</v>
      </c>
      <c r="H98" s="243">
        <f t="shared" si="10"/>
        <v>0</v>
      </c>
      <c r="I98" s="245"/>
      <c r="J98" s="246"/>
      <c r="K98" s="247"/>
      <c r="L98" s="248">
        <f t="shared" si="9"/>
        <v>0</v>
      </c>
      <c r="M98" s="245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67"/>
      <c r="AD98" s="171" t="str">
        <f>'Основні дані'!$B$1</f>
        <v>ХТ-224з</v>
      </c>
    </row>
    <row r="99" spans="1:30" hidden="1" x14ac:dyDescent="0.5">
      <c r="A99" s="347"/>
      <c r="B99" s="469"/>
      <c r="C99" s="335"/>
      <c r="D99" s="268"/>
      <c r="E99" s="268"/>
      <c r="F99" s="243">
        <f t="shared" si="8"/>
        <v>0</v>
      </c>
      <c r="G99" s="244">
        <f t="shared" si="7"/>
        <v>0</v>
      </c>
      <c r="H99" s="243">
        <f t="shared" si="10"/>
        <v>0</v>
      </c>
      <c r="I99" s="245"/>
      <c r="J99" s="246"/>
      <c r="K99" s="247"/>
      <c r="L99" s="248">
        <f t="shared" si="9"/>
        <v>0</v>
      </c>
      <c r="M99" s="245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67"/>
      <c r="AD99" s="171" t="str">
        <f>'Основні дані'!$B$1</f>
        <v>ХТ-224з</v>
      </c>
    </row>
    <row r="100" spans="1:30" hidden="1" x14ac:dyDescent="0.5">
      <c r="A100" s="347"/>
      <c r="B100" s="469"/>
      <c r="C100" s="335"/>
      <c r="D100" s="268"/>
      <c r="E100" s="268"/>
      <c r="F100" s="243">
        <f t="shared" si="8"/>
        <v>0</v>
      </c>
      <c r="G100" s="244">
        <f t="shared" si="7"/>
        <v>0</v>
      </c>
      <c r="H100" s="243">
        <f t="shared" si="10"/>
        <v>0</v>
      </c>
      <c r="I100" s="245"/>
      <c r="J100" s="246"/>
      <c r="K100" s="247"/>
      <c r="L100" s="248">
        <f t="shared" si="9"/>
        <v>0</v>
      </c>
      <c r="M100" s="245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67"/>
      <c r="AD100" s="171" t="str">
        <f>'Основні дані'!$B$1</f>
        <v>ХТ-224з</v>
      </c>
    </row>
    <row r="101" spans="1:30" hidden="1" x14ac:dyDescent="0.5">
      <c r="A101" s="347"/>
      <c r="B101" s="469"/>
      <c r="C101" s="335"/>
      <c r="D101" s="268"/>
      <c r="E101" s="268"/>
      <c r="F101" s="243">
        <f t="shared" si="8"/>
        <v>0</v>
      </c>
      <c r="G101" s="244">
        <f t="shared" si="7"/>
        <v>0</v>
      </c>
      <c r="H101" s="243">
        <f t="shared" si="10"/>
        <v>0</v>
      </c>
      <c r="I101" s="245"/>
      <c r="J101" s="246"/>
      <c r="K101" s="247"/>
      <c r="L101" s="248">
        <f t="shared" si="9"/>
        <v>0</v>
      </c>
      <c r="M101" s="245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67"/>
      <c r="AD101" s="171" t="str">
        <f>'Основні дані'!$B$1</f>
        <v>ХТ-224з</v>
      </c>
    </row>
    <row r="102" spans="1:30" hidden="1" x14ac:dyDescent="0.5">
      <c r="A102" s="347"/>
      <c r="B102" s="469"/>
      <c r="C102" s="335"/>
      <c r="D102" s="268"/>
      <c r="E102" s="268"/>
      <c r="F102" s="243">
        <f t="shared" si="8"/>
        <v>0</v>
      </c>
      <c r="G102" s="244">
        <f t="shared" si="7"/>
        <v>0</v>
      </c>
      <c r="H102" s="243">
        <f t="shared" si="10"/>
        <v>0</v>
      </c>
      <c r="I102" s="245"/>
      <c r="J102" s="246"/>
      <c r="K102" s="247"/>
      <c r="L102" s="248">
        <f t="shared" si="9"/>
        <v>0</v>
      </c>
      <c r="M102" s="245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67"/>
      <c r="AD102" s="171" t="str">
        <f>'Основні дані'!$B$1</f>
        <v>ХТ-224з</v>
      </c>
    </row>
    <row r="103" spans="1:30" hidden="1" x14ac:dyDescent="0.5">
      <c r="A103" s="347"/>
      <c r="B103" s="469"/>
      <c r="C103" s="335"/>
      <c r="D103" s="268"/>
      <c r="E103" s="268"/>
      <c r="F103" s="243">
        <f t="shared" si="8"/>
        <v>0</v>
      </c>
      <c r="G103" s="244">
        <f t="shared" si="7"/>
        <v>0</v>
      </c>
      <c r="H103" s="243">
        <f t="shared" si="10"/>
        <v>0</v>
      </c>
      <c r="I103" s="245"/>
      <c r="J103" s="246"/>
      <c r="K103" s="247"/>
      <c r="L103" s="248">
        <f t="shared" si="9"/>
        <v>0</v>
      </c>
      <c r="M103" s="245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67"/>
      <c r="AD103" s="171" t="str">
        <f>'Основні дані'!$B$1</f>
        <v>ХТ-224з</v>
      </c>
    </row>
    <row r="104" spans="1:30" hidden="1" x14ac:dyDescent="0.5">
      <c r="A104" s="347"/>
      <c r="B104" s="469"/>
      <c r="C104" s="335"/>
      <c r="D104" s="268"/>
      <c r="E104" s="268"/>
      <c r="F104" s="243">
        <f t="shared" si="8"/>
        <v>0</v>
      </c>
      <c r="G104" s="244">
        <f t="shared" si="7"/>
        <v>0</v>
      </c>
      <c r="H104" s="243">
        <f t="shared" si="10"/>
        <v>0</v>
      </c>
      <c r="I104" s="245"/>
      <c r="J104" s="246"/>
      <c r="K104" s="247"/>
      <c r="L104" s="248">
        <f t="shared" si="9"/>
        <v>0</v>
      </c>
      <c r="M104" s="245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67"/>
      <c r="AD104" s="171" t="str">
        <f>'Основні дані'!$B$1</f>
        <v>ХТ-224з</v>
      </c>
    </row>
    <row r="105" spans="1:30" hidden="1" x14ac:dyDescent="0.5">
      <c r="A105" s="347"/>
      <c r="B105" s="469"/>
      <c r="C105" s="335"/>
      <c r="D105" s="268"/>
      <c r="E105" s="268"/>
      <c r="F105" s="243">
        <f t="shared" si="8"/>
        <v>0</v>
      </c>
      <c r="G105" s="244">
        <f t="shared" si="7"/>
        <v>0</v>
      </c>
      <c r="H105" s="243">
        <f t="shared" si="10"/>
        <v>0</v>
      </c>
      <c r="I105" s="245"/>
      <c r="J105" s="246"/>
      <c r="K105" s="247"/>
      <c r="L105" s="248">
        <f t="shared" si="9"/>
        <v>0</v>
      </c>
      <c r="M105" s="245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67"/>
      <c r="AD105" s="171" t="str">
        <f>'Основні дані'!$B$1</f>
        <v>ХТ-224з</v>
      </c>
    </row>
    <row r="106" spans="1:30" hidden="1" x14ac:dyDescent="0.5">
      <c r="A106" s="347"/>
      <c r="B106" s="469"/>
      <c r="C106" s="335"/>
      <c r="D106" s="268"/>
      <c r="E106" s="268"/>
      <c r="F106" s="243">
        <f t="shared" si="8"/>
        <v>0</v>
      </c>
      <c r="G106" s="244">
        <f t="shared" si="7"/>
        <v>0</v>
      </c>
      <c r="H106" s="243">
        <f t="shared" si="10"/>
        <v>0</v>
      </c>
      <c r="I106" s="245"/>
      <c r="J106" s="246"/>
      <c r="K106" s="247"/>
      <c r="L106" s="248">
        <f t="shared" si="9"/>
        <v>0</v>
      </c>
      <c r="M106" s="245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67"/>
      <c r="AD106" s="171" t="str">
        <f>'Основні дані'!$B$1</f>
        <v>ХТ-224з</v>
      </c>
    </row>
    <row r="107" spans="1:30" hidden="1" x14ac:dyDescent="0.5">
      <c r="A107" s="347"/>
      <c r="B107" s="469"/>
      <c r="C107" s="335"/>
      <c r="D107" s="268"/>
      <c r="E107" s="268"/>
      <c r="F107" s="243">
        <f t="shared" si="8"/>
        <v>0</v>
      </c>
      <c r="G107" s="244">
        <f t="shared" si="7"/>
        <v>0</v>
      </c>
      <c r="H107" s="243">
        <f t="shared" si="10"/>
        <v>0</v>
      </c>
      <c r="I107" s="245"/>
      <c r="J107" s="246"/>
      <c r="K107" s="247"/>
      <c r="L107" s="248">
        <f t="shared" si="9"/>
        <v>0</v>
      </c>
      <c r="M107" s="245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67"/>
      <c r="AD107" s="171" t="str">
        <f>'Основні дані'!$B$1</f>
        <v>ХТ-224з</v>
      </c>
    </row>
    <row r="108" spans="1:30" hidden="1" x14ac:dyDescent="0.5">
      <c r="A108" s="347"/>
      <c r="B108" s="469"/>
      <c r="C108" s="335"/>
      <c r="D108" s="268"/>
      <c r="E108" s="268"/>
      <c r="F108" s="243">
        <f t="shared" si="8"/>
        <v>0</v>
      </c>
      <c r="G108" s="244">
        <f t="shared" si="7"/>
        <v>0</v>
      </c>
      <c r="H108" s="243">
        <f t="shared" si="10"/>
        <v>0</v>
      </c>
      <c r="I108" s="245"/>
      <c r="J108" s="246"/>
      <c r="K108" s="247"/>
      <c r="L108" s="248">
        <f t="shared" si="9"/>
        <v>0</v>
      </c>
      <c r="M108" s="245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67"/>
      <c r="AD108" s="171" t="str">
        <f>'Основні дані'!$B$1</f>
        <v>ХТ-224з</v>
      </c>
    </row>
    <row r="109" spans="1:30" hidden="1" x14ac:dyDescent="0.5">
      <c r="A109" s="347"/>
      <c r="B109" s="469"/>
      <c r="C109" s="335"/>
      <c r="D109" s="268"/>
      <c r="E109" s="268"/>
      <c r="F109" s="243">
        <f t="shared" si="8"/>
        <v>0</v>
      </c>
      <c r="G109" s="244">
        <f t="shared" si="7"/>
        <v>0</v>
      </c>
      <c r="H109" s="243">
        <f t="shared" si="10"/>
        <v>0</v>
      </c>
      <c r="I109" s="245"/>
      <c r="J109" s="246"/>
      <c r="K109" s="247"/>
      <c r="L109" s="248">
        <f t="shared" si="9"/>
        <v>0</v>
      </c>
      <c r="M109" s="245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67"/>
      <c r="AD109" s="171" t="str">
        <f>'Основні дані'!$B$1</f>
        <v>ХТ-224з</v>
      </c>
    </row>
    <row r="110" spans="1:30" hidden="1" x14ac:dyDescent="0.5">
      <c r="A110" s="347"/>
      <c r="B110" s="469"/>
      <c r="C110" s="335"/>
      <c r="D110" s="268"/>
      <c r="E110" s="268"/>
      <c r="F110" s="243">
        <f t="shared" si="8"/>
        <v>0</v>
      </c>
      <c r="G110" s="244">
        <f t="shared" si="7"/>
        <v>0</v>
      </c>
      <c r="H110" s="243">
        <f t="shared" si="10"/>
        <v>0</v>
      </c>
      <c r="I110" s="245"/>
      <c r="J110" s="246"/>
      <c r="K110" s="247"/>
      <c r="L110" s="248">
        <f t="shared" si="9"/>
        <v>0</v>
      </c>
      <c r="M110" s="245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67"/>
      <c r="AD110" s="171" t="str">
        <f>'Основні дані'!$B$1</f>
        <v>ХТ-224з</v>
      </c>
    </row>
    <row r="111" spans="1:30" hidden="1" x14ac:dyDescent="0.5">
      <c r="A111" s="347"/>
      <c r="B111" s="469"/>
      <c r="C111" s="335"/>
      <c r="D111" s="268"/>
      <c r="E111" s="268"/>
      <c r="F111" s="243">
        <f t="shared" si="8"/>
        <v>0</v>
      </c>
      <c r="G111" s="244">
        <f t="shared" si="7"/>
        <v>0</v>
      </c>
      <c r="H111" s="243">
        <f t="shared" si="10"/>
        <v>0</v>
      </c>
      <c r="I111" s="245"/>
      <c r="J111" s="246"/>
      <c r="K111" s="247"/>
      <c r="L111" s="248">
        <f t="shared" si="9"/>
        <v>0</v>
      </c>
      <c r="M111" s="245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67"/>
      <c r="AD111" s="171" t="str">
        <f>'Основні дані'!$B$1</f>
        <v>ХТ-224з</v>
      </c>
    </row>
    <row r="112" spans="1:30" hidden="1" x14ac:dyDescent="0.5">
      <c r="A112" s="347"/>
      <c r="B112" s="469"/>
      <c r="C112" s="335"/>
      <c r="D112" s="268"/>
      <c r="E112" s="268"/>
      <c r="F112" s="243">
        <f t="shared" si="8"/>
        <v>0</v>
      </c>
      <c r="G112" s="244">
        <f t="shared" si="7"/>
        <v>0</v>
      </c>
      <c r="H112" s="243">
        <f t="shared" si="10"/>
        <v>0</v>
      </c>
      <c r="I112" s="245"/>
      <c r="J112" s="246"/>
      <c r="K112" s="247"/>
      <c r="L112" s="248">
        <f t="shared" si="9"/>
        <v>0</v>
      </c>
      <c r="M112" s="245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67"/>
      <c r="AD112" s="171" t="str">
        <f>'Основні дані'!$B$1</f>
        <v>ХТ-224з</v>
      </c>
    </row>
    <row r="113" spans="1:30" hidden="1" x14ac:dyDescent="0.5">
      <c r="A113" s="347"/>
      <c r="B113" s="469"/>
      <c r="C113" s="335"/>
      <c r="D113" s="268"/>
      <c r="E113" s="268"/>
      <c r="F113" s="243">
        <f t="shared" si="8"/>
        <v>0</v>
      </c>
      <c r="G113" s="244">
        <f t="shared" si="7"/>
        <v>0</v>
      </c>
      <c r="H113" s="243">
        <f t="shared" si="10"/>
        <v>0</v>
      </c>
      <c r="I113" s="245"/>
      <c r="J113" s="246"/>
      <c r="K113" s="247"/>
      <c r="L113" s="248">
        <f t="shared" si="9"/>
        <v>0</v>
      </c>
      <c r="M113" s="245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67"/>
      <c r="AD113" s="171" t="str">
        <f>'Основні дані'!$B$1</f>
        <v>ХТ-224з</v>
      </c>
    </row>
    <row r="114" spans="1:30" hidden="1" x14ac:dyDescent="0.5">
      <c r="A114" s="347"/>
      <c r="B114" s="469"/>
      <c r="C114" s="335"/>
      <c r="D114" s="268"/>
      <c r="E114" s="268"/>
      <c r="F114" s="243">
        <f t="shared" si="8"/>
        <v>0</v>
      </c>
      <c r="G114" s="244">
        <f t="shared" si="7"/>
        <v>0</v>
      </c>
      <c r="H114" s="243">
        <f t="shared" si="10"/>
        <v>0</v>
      </c>
      <c r="I114" s="245"/>
      <c r="J114" s="246"/>
      <c r="K114" s="247"/>
      <c r="L114" s="248">
        <f t="shared" si="9"/>
        <v>0</v>
      </c>
      <c r="M114" s="245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67"/>
      <c r="AD114" s="171" t="str">
        <f>'Основні дані'!$B$1</f>
        <v>ХТ-224з</v>
      </c>
    </row>
    <row r="115" spans="1:30" hidden="1" x14ac:dyDescent="0.5">
      <c r="A115" s="347"/>
      <c r="B115" s="469"/>
      <c r="C115" s="335"/>
      <c r="D115" s="268"/>
      <c r="E115" s="268"/>
      <c r="F115" s="243">
        <f t="shared" si="8"/>
        <v>0</v>
      </c>
      <c r="G115" s="244">
        <f t="shared" si="7"/>
        <v>0</v>
      </c>
      <c r="H115" s="243">
        <f t="shared" si="10"/>
        <v>0</v>
      </c>
      <c r="I115" s="245"/>
      <c r="J115" s="246"/>
      <c r="K115" s="247"/>
      <c r="L115" s="248">
        <f t="shared" si="9"/>
        <v>0</v>
      </c>
      <c r="M115" s="245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67"/>
      <c r="AD115" s="171" t="str">
        <f>'Основні дані'!$B$1</f>
        <v>ХТ-224з</v>
      </c>
    </row>
    <row r="116" spans="1:30" hidden="1" x14ac:dyDescent="0.5">
      <c r="A116" s="347"/>
      <c r="B116" s="469"/>
      <c r="C116" s="335"/>
      <c r="D116" s="268"/>
      <c r="E116" s="268"/>
      <c r="F116" s="243">
        <f t="shared" si="8"/>
        <v>0</v>
      </c>
      <c r="G116" s="244">
        <f t="shared" si="7"/>
        <v>0</v>
      </c>
      <c r="H116" s="243">
        <f t="shared" si="10"/>
        <v>0</v>
      </c>
      <c r="I116" s="245"/>
      <c r="J116" s="246"/>
      <c r="K116" s="247"/>
      <c r="L116" s="248">
        <f t="shared" si="9"/>
        <v>0</v>
      </c>
      <c r="M116" s="245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67"/>
      <c r="AD116" s="171" t="str">
        <f>'Основні дані'!$B$1</f>
        <v>ХТ-224з</v>
      </c>
    </row>
    <row r="117" spans="1:30" hidden="1" x14ac:dyDescent="0.5">
      <c r="A117" s="347"/>
      <c r="B117" s="469"/>
      <c r="C117" s="335"/>
      <c r="D117" s="268"/>
      <c r="E117" s="268"/>
      <c r="F117" s="243">
        <f t="shared" si="8"/>
        <v>0</v>
      </c>
      <c r="G117" s="244">
        <f t="shared" si="7"/>
        <v>0</v>
      </c>
      <c r="H117" s="243">
        <f t="shared" si="10"/>
        <v>0</v>
      </c>
      <c r="I117" s="245"/>
      <c r="J117" s="246"/>
      <c r="K117" s="247"/>
      <c r="L117" s="248">
        <f t="shared" si="9"/>
        <v>0</v>
      </c>
      <c r="M117" s="245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67"/>
      <c r="AD117" s="171" t="str">
        <f>'Основні дані'!$B$1</f>
        <v>ХТ-224з</v>
      </c>
    </row>
    <row r="118" spans="1:30" hidden="1" x14ac:dyDescent="0.5">
      <c r="A118" s="347"/>
      <c r="B118" s="469"/>
      <c r="C118" s="335"/>
      <c r="D118" s="268"/>
      <c r="E118" s="268"/>
      <c r="F118" s="243">
        <f t="shared" si="8"/>
        <v>0</v>
      </c>
      <c r="G118" s="244">
        <f t="shared" si="7"/>
        <v>0</v>
      </c>
      <c r="H118" s="243">
        <f t="shared" si="10"/>
        <v>0</v>
      </c>
      <c r="I118" s="245"/>
      <c r="J118" s="246"/>
      <c r="K118" s="247"/>
      <c r="L118" s="248">
        <f t="shared" si="9"/>
        <v>0</v>
      </c>
      <c r="M118" s="245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67"/>
      <c r="AD118" s="171" t="str">
        <f>'Основні дані'!$B$1</f>
        <v>ХТ-224з</v>
      </c>
    </row>
    <row r="119" spans="1:30" hidden="1" x14ac:dyDescent="0.5">
      <c r="A119" s="347"/>
      <c r="B119" s="469"/>
      <c r="C119" s="335"/>
      <c r="D119" s="268"/>
      <c r="E119" s="268"/>
      <c r="F119" s="243">
        <f t="shared" si="8"/>
        <v>0</v>
      </c>
      <c r="G119" s="244">
        <f t="shared" si="7"/>
        <v>0</v>
      </c>
      <c r="H119" s="243">
        <f t="shared" si="10"/>
        <v>0</v>
      </c>
      <c r="I119" s="245"/>
      <c r="J119" s="246"/>
      <c r="K119" s="247"/>
      <c r="L119" s="248">
        <f t="shared" si="9"/>
        <v>0</v>
      </c>
      <c r="M119" s="245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67"/>
      <c r="AD119" s="171" t="str">
        <f>'Основні дані'!$B$1</f>
        <v>ХТ-224з</v>
      </c>
    </row>
    <row r="120" spans="1:30" hidden="1" x14ac:dyDescent="0.5">
      <c r="A120" s="347"/>
      <c r="B120" s="469"/>
      <c r="C120" s="335"/>
      <c r="D120" s="268"/>
      <c r="E120" s="268"/>
      <c r="F120" s="243">
        <f t="shared" si="8"/>
        <v>0</v>
      </c>
      <c r="G120" s="244">
        <f t="shared" si="7"/>
        <v>0</v>
      </c>
      <c r="H120" s="243">
        <f t="shared" si="10"/>
        <v>0</v>
      </c>
      <c r="I120" s="245"/>
      <c r="J120" s="246"/>
      <c r="K120" s="247"/>
      <c r="L120" s="248">
        <f t="shared" si="9"/>
        <v>0</v>
      </c>
      <c r="M120" s="245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67"/>
      <c r="AD120" s="171" t="str">
        <f>'Основні дані'!$B$1</f>
        <v>ХТ-224з</v>
      </c>
    </row>
    <row r="121" spans="1:30" hidden="1" x14ac:dyDescent="0.5">
      <c r="A121" s="347"/>
      <c r="B121" s="469"/>
      <c r="C121" s="335"/>
      <c r="D121" s="268"/>
      <c r="E121" s="268"/>
      <c r="F121" s="243">
        <f t="shared" si="8"/>
        <v>0</v>
      </c>
      <c r="G121" s="244">
        <f t="shared" ref="G121:G142" si="11">F121*30</f>
        <v>0</v>
      </c>
      <c r="H121" s="243">
        <f t="shared" si="10"/>
        <v>0</v>
      </c>
      <c r="I121" s="245"/>
      <c r="J121" s="246"/>
      <c r="K121" s="247"/>
      <c r="L121" s="248">
        <f t="shared" si="9"/>
        <v>0</v>
      </c>
      <c r="M121" s="245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67"/>
      <c r="AD121" s="171" t="str">
        <f>'Основні дані'!$B$1</f>
        <v>ХТ-224з</v>
      </c>
    </row>
    <row r="122" spans="1:30" hidden="1" x14ac:dyDescent="0.5">
      <c r="A122" s="347"/>
      <c r="B122" s="469"/>
      <c r="C122" s="335"/>
      <c r="D122" s="268"/>
      <c r="E122" s="268"/>
      <c r="F122" s="243">
        <f t="shared" si="8"/>
        <v>0</v>
      </c>
      <c r="G122" s="244">
        <f t="shared" si="11"/>
        <v>0</v>
      </c>
      <c r="H122" s="243">
        <f t="shared" si="10"/>
        <v>0</v>
      </c>
      <c r="I122" s="245"/>
      <c r="J122" s="246"/>
      <c r="K122" s="247"/>
      <c r="L122" s="248">
        <f t="shared" si="9"/>
        <v>0</v>
      </c>
      <c r="M122" s="245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67"/>
      <c r="AD122" s="171" t="str">
        <f>'Основні дані'!$B$1</f>
        <v>ХТ-224з</v>
      </c>
    </row>
    <row r="123" spans="1:30" hidden="1" x14ac:dyDescent="0.5">
      <c r="A123" s="347"/>
      <c r="B123" s="469"/>
      <c r="C123" s="335"/>
      <c r="D123" s="268"/>
      <c r="E123" s="268"/>
      <c r="F123" s="243">
        <f t="shared" si="8"/>
        <v>0</v>
      </c>
      <c r="G123" s="244">
        <f t="shared" si="11"/>
        <v>0</v>
      </c>
      <c r="H123" s="243">
        <f t="shared" si="10"/>
        <v>0</v>
      </c>
      <c r="I123" s="245"/>
      <c r="J123" s="246"/>
      <c r="K123" s="247"/>
      <c r="L123" s="248">
        <f t="shared" si="9"/>
        <v>0</v>
      </c>
      <c r="M123" s="245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67"/>
      <c r="AD123" s="171" t="str">
        <f>'Основні дані'!$B$1</f>
        <v>ХТ-224з</v>
      </c>
    </row>
    <row r="124" spans="1:30" hidden="1" x14ac:dyDescent="0.5">
      <c r="A124" s="347"/>
      <c r="B124" s="469"/>
      <c r="C124" s="335"/>
      <c r="D124" s="268"/>
      <c r="E124" s="268"/>
      <c r="F124" s="243">
        <f t="shared" si="8"/>
        <v>0</v>
      </c>
      <c r="G124" s="244">
        <f t="shared" si="11"/>
        <v>0</v>
      </c>
      <c r="H124" s="243">
        <f t="shared" si="10"/>
        <v>0</v>
      </c>
      <c r="I124" s="245"/>
      <c r="J124" s="246"/>
      <c r="K124" s="247"/>
      <c r="L124" s="248">
        <f t="shared" si="9"/>
        <v>0</v>
      </c>
      <c r="M124" s="245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67"/>
      <c r="AD124" s="171" t="str">
        <f>'Основні дані'!$B$1</f>
        <v>ХТ-224з</v>
      </c>
    </row>
    <row r="125" spans="1:30" hidden="1" x14ac:dyDescent="0.5">
      <c r="A125" s="347"/>
      <c r="B125" s="469"/>
      <c r="C125" s="335"/>
      <c r="D125" s="268"/>
      <c r="E125" s="268"/>
      <c r="F125" s="243">
        <f t="shared" si="8"/>
        <v>0</v>
      </c>
      <c r="G125" s="244">
        <f t="shared" si="11"/>
        <v>0</v>
      </c>
      <c r="H125" s="243">
        <f t="shared" si="10"/>
        <v>0</v>
      </c>
      <c r="I125" s="245"/>
      <c r="J125" s="246"/>
      <c r="K125" s="247"/>
      <c r="L125" s="248">
        <f t="shared" si="9"/>
        <v>0</v>
      </c>
      <c r="M125" s="245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67"/>
      <c r="AD125" s="171" t="str">
        <f>'Основні дані'!$B$1</f>
        <v>ХТ-224з</v>
      </c>
    </row>
    <row r="126" spans="1:30" hidden="1" x14ac:dyDescent="0.5">
      <c r="A126" s="347"/>
      <c r="B126" s="469"/>
      <c r="C126" s="335"/>
      <c r="D126" s="268"/>
      <c r="E126" s="268"/>
      <c r="F126" s="243">
        <f t="shared" si="8"/>
        <v>0</v>
      </c>
      <c r="G126" s="244">
        <f t="shared" si="11"/>
        <v>0</v>
      </c>
      <c r="H126" s="243">
        <f t="shared" si="10"/>
        <v>0</v>
      </c>
      <c r="I126" s="245"/>
      <c r="J126" s="246"/>
      <c r="K126" s="247"/>
      <c r="L126" s="248">
        <f t="shared" si="9"/>
        <v>0</v>
      </c>
      <c r="M126" s="245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67"/>
      <c r="AD126" s="171" t="str">
        <f>'Основні дані'!$B$1</f>
        <v>ХТ-224з</v>
      </c>
    </row>
    <row r="127" spans="1:30" hidden="1" x14ac:dyDescent="0.5">
      <c r="A127" s="347"/>
      <c r="B127" s="469"/>
      <c r="C127" s="335"/>
      <c r="D127" s="268"/>
      <c r="E127" s="268"/>
      <c r="F127" s="243">
        <f t="shared" si="8"/>
        <v>0</v>
      </c>
      <c r="G127" s="244">
        <f t="shared" si="11"/>
        <v>0</v>
      </c>
      <c r="H127" s="243">
        <f t="shared" si="10"/>
        <v>0</v>
      </c>
      <c r="I127" s="245"/>
      <c r="J127" s="246"/>
      <c r="K127" s="247"/>
      <c r="L127" s="248">
        <f t="shared" si="9"/>
        <v>0</v>
      </c>
      <c r="M127" s="245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67"/>
      <c r="AD127" s="171" t="str">
        <f>'Основні дані'!$B$1</f>
        <v>ХТ-224з</v>
      </c>
    </row>
    <row r="128" spans="1:30" hidden="1" x14ac:dyDescent="0.5">
      <c r="A128" s="347"/>
      <c r="B128" s="469"/>
      <c r="C128" s="335"/>
      <c r="D128" s="268"/>
      <c r="E128" s="268"/>
      <c r="F128" s="243">
        <f t="shared" si="8"/>
        <v>0</v>
      </c>
      <c r="G128" s="244">
        <f t="shared" si="11"/>
        <v>0</v>
      </c>
      <c r="H128" s="243">
        <f t="shared" si="10"/>
        <v>0</v>
      </c>
      <c r="I128" s="245"/>
      <c r="J128" s="246"/>
      <c r="K128" s="247"/>
      <c r="L128" s="248">
        <f t="shared" si="9"/>
        <v>0</v>
      </c>
      <c r="M128" s="245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67"/>
      <c r="AD128" s="171" t="str">
        <f>'Основні дані'!$B$1</f>
        <v>ХТ-224з</v>
      </c>
    </row>
    <row r="129" spans="1:30" hidden="1" x14ac:dyDescent="0.5">
      <c r="A129" s="347"/>
      <c r="B129" s="469"/>
      <c r="C129" s="335"/>
      <c r="D129" s="268"/>
      <c r="E129" s="268"/>
      <c r="F129" s="243">
        <f t="shared" si="8"/>
        <v>0</v>
      </c>
      <c r="G129" s="244">
        <f t="shared" si="11"/>
        <v>0</v>
      </c>
      <c r="H129" s="243">
        <f t="shared" si="10"/>
        <v>0</v>
      </c>
      <c r="I129" s="245"/>
      <c r="J129" s="246"/>
      <c r="K129" s="247"/>
      <c r="L129" s="248">
        <f t="shared" si="9"/>
        <v>0</v>
      </c>
      <c r="M129" s="245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67"/>
      <c r="AD129" s="171" t="str">
        <f>'Основні дані'!$B$1</f>
        <v>ХТ-224з</v>
      </c>
    </row>
    <row r="130" spans="1:30" hidden="1" x14ac:dyDescent="0.5">
      <c r="A130" s="347"/>
      <c r="B130" s="469"/>
      <c r="C130" s="335"/>
      <c r="D130" s="268"/>
      <c r="E130" s="268"/>
      <c r="F130" s="243">
        <f t="shared" si="8"/>
        <v>0</v>
      </c>
      <c r="G130" s="244">
        <f t="shared" si="11"/>
        <v>0</v>
      </c>
      <c r="H130" s="243">
        <f t="shared" si="10"/>
        <v>0</v>
      </c>
      <c r="I130" s="245"/>
      <c r="J130" s="246"/>
      <c r="K130" s="247"/>
      <c r="L130" s="248">
        <f t="shared" si="9"/>
        <v>0</v>
      </c>
      <c r="M130" s="245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67"/>
      <c r="AD130" s="171" t="str">
        <f>'Основні дані'!$B$1</f>
        <v>ХТ-224з</v>
      </c>
    </row>
    <row r="131" spans="1:30" hidden="1" x14ac:dyDescent="0.5">
      <c r="A131" s="347"/>
      <c r="B131" s="469"/>
      <c r="C131" s="335"/>
      <c r="D131" s="268"/>
      <c r="E131" s="268"/>
      <c r="F131" s="243">
        <f t="shared" si="8"/>
        <v>0</v>
      </c>
      <c r="G131" s="244">
        <f t="shared" si="11"/>
        <v>0</v>
      </c>
      <c r="H131" s="243">
        <f t="shared" si="10"/>
        <v>0</v>
      </c>
      <c r="I131" s="245"/>
      <c r="J131" s="246"/>
      <c r="K131" s="247"/>
      <c r="L131" s="248">
        <f t="shared" si="9"/>
        <v>0</v>
      </c>
      <c r="M131" s="245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67"/>
      <c r="AD131" s="171" t="str">
        <f>'Основні дані'!$B$1</f>
        <v>ХТ-224з</v>
      </c>
    </row>
    <row r="132" spans="1:30" hidden="1" x14ac:dyDescent="0.5">
      <c r="A132" s="347"/>
      <c r="B132" s="469"/>
      <c r="C132" s="335"/>
      <c r="D132" s="268"/>
      <c r="E132" s="268"/>
      <c r="F132" s="243">
        <f t="shared" si="8"/>
        <v>0</v>
      </c>
      <c r="G132" s="244">
        <f t="shared" si="11"/>
        <v>0</v>
      </c>
      <c r="H132" s="243">
        <f t="shared" si="10"/>
        <v>0</v>
      </c>
      <c r="I132" s="245"/>
      <c r="J132" s="246"/>
      <c r="K132" s="247"/>
      <c r="L132" s="248">
        <f t="shared" si="9"/>
        <v>0</v>
      </c>
      <c r="M132" s="245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67"/>
      <c r="AD132" s="171" t="str">
        <f>'Основні дані'!$B$1</f>
        <v>ХТ-224з</v>
      </c>
    </row>
    <row r="133" spans="1:30" hidden="1" x14ac:dyDescent="0.5">
      <c r="A133" s="347"/>
      <c r="B133" s="469"/>
      <c r="C133" s="335"/>
      <c r="D133" s="268"/>
      <c r="E133" s="268"/>
      <c r="F133" s="243">
        <f t="shared" si="8"/>
        <v>0</v>
      </c>
      <c r="G133" s="244">
        <f t="shared" si="11"/>
        <v>0</v>
      </c>
      <c r="H133" s="243">
        <f t="shared" si="10"/>
        <v>0</v>
      </c>
      <c r="I133" s="245"/>
      <c r="J133" s="246"/>
      <c r="K133" s="247"/>
      <c r="L133" s="248">
        <f t="shared" si="9"/>
        <v>0</v>
      </c>
      <c r="M133" s="245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67"/>
      <c r="AD133" s="171" t="str">
        <f>'Основні дані'!$B$1</f>
        <v>ХТ-224з</v>
      </c>
    </row>
    <row r="134" spans="1:30" hidden="1" x14ac:dyDescent="0.5">
      <c r="A134" s="347"/>
      <c r="B134" s="469"/>
      <c r="C134" s="335"/>
      <c r="D134" s="268"/>
      <c r="E134" s="268"/>
      <c r="F134" s="243">
        <f t="shared" si="8"/>
        <v>0</v>
      </c>
      <c r="G134" s="244">
        <f t="shared" si="11"/>
        <v>0</v>
      </c>
      <c r="H134" s="243">
        <f t="shared" si="10"/>
        <v>0</v>
      </c>
      <c r="I134" s="245"/>
      <c r="J134" s="246"/>
      <c r="K134" s="247"/>
      <c r="L134" s="248">
        <f t="shared" si="9"/>
        <v>0</v>
      </c>
      <c r="M134" s="245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67"/>
      <c r="AD134" s="171" t="str">
        <f>'Основні дані'!$B$1</f>
        <v>ХТ-224з</v>
      </c>
    </row>
    <row r="135" spans="1:30" hidden="1" x14ac:dyDescent="0.5">
      <c r="A135" s="347"/>
      <c r="B135" s="469"/>
      <c r="C135" s="335"/>
      <c r="D135" s="268"/>
      <c r="E135" s="268"/>
      <c r="F135" s="243">
        <f t="shared" si="8"/>
        <v>0</v>
      </c>
      <c r="G135" s="244">
        <f t="shared" si="11"/>
        <v>0</v>
      </c>
      <c r="H135" s="243">
        <f t="shared" si="10"/>
        <v>0</v>
      </c>
      <c r="I135" s="245"/>
      <c r="J135" s="246"/>
      <c r="K135" s="247"/>
      <c r="L135" s="248">
        <f t="shared" si="9"/>
        <v>0</v>
      </c>
      <c r="M135" s="245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67"/>
      <c r="AD135" s="171" t="str">
        <f>'Основні дані'!$B$1</f>
        <v>ХТ-224з</v>
      </c>
    </row>
    <row r="136" spans="1:30" hidden="1" x14ac:dyDescent="0.5">
      <c r="A136" s="347"/>
      <c r="B136" s="469"/>
      <c r="C136" s="335"/>
      <c r="D136" s="268"/>
      <c r="E136" s="268"/>
      <c r="F136" s="243">
        <f t="shared" si="8"/>
        <v>0</v>
      </c>
      <c r="G136" s="244">
        <f t="shared" si="11"/>
        <v>0</v>
      </c>
      <c r="H136" s="243">
        <f t="shared" si="10"/>
        <v>0</v>
      </c>
      <c r="I136" s="245"/>
      <c r="J136" s="246"/>
      <c r="K136" s="247"/>
      <c r="L136" s="248">
        <f t="shared" si="9"/>
        <v>0</v>
      </c>
      <c r="M136" s="245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67"/>
      <c r="AD136" s="171" t="str">
        <f>'Основні дані'!$B$1</f>
        <v>ХТ-224з</v>
      </c>
    </row>
    <row r="137" spans="1:30" hidden="1" x14ac:dyDescent="0.5">
      <c r="A137" s="347"/>
      <c r="B137" s="469"/>
      <c r="C137" s="335"/>
      <c r="D137" s="268"/>
      <c r="E137" s="268"/>
      <c r="F137" s="243">
        <f t="shared" si="8"/>
        <v>0</v>
      </c>
      <c r="G137" s="244">
        <f t="shared" si="11"/>
        <v>0</v>
      </c>
      <c r="H137" s="243">
        <f t="shared" si="10"/>
        <v>0</v>
      </c>
      <c r="I137" s="245"/>
      <c r="J137" s="246"/>
      <c r="K137" s="247"/>
      <c r="L137" s="248">
        <f t="shared" si="9"/>
        <v>0</v>
      </c>
      <c r="M137" s="245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67"/>
      <c r="AD137" s="171" t="str">
        <f>'Основні дані'!$B$1</f>
        <v>ХТ-224з</v>
      </c>
    </row>
    <row r="138" spans="1:30" hidden="1" x14ac:dyDescent="0.5">
      <c r="A138" s="347"/>
      <c r="B138" s="469"/>
      <c r="C138" s="335"/>
      <c r="D138" s="268"/>
      <c r="E138" s="268"/>
      <c r="F138" s="243">
        <f t="shared" si="8"/>
        <v>0</v>
      </c>
      <c r="G138" s="244">
        <f t="shared" si="11"/>
        <v>0</v>
      </c>
      <c r="H138" s="243">
        <f t="shared" si="10"/>
        <v>0</v>
      </c>
      <c r="I138" s="245"/>
      <c r="J138" s="246"/>
      <c r="K138" s="247"/>
      <c r="L138" s="248">
        <f t="shared" si="9"/>
        <v>0</v>
      </c>
      <c r="M138" s="245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67"/>
      <c r="AD138" s="171" t="str">
        <f>'Основні дані'!$B$1</f>
        <v>ХТ-224з</v>
      </c>
    </row>
    <row r="139" spans="1:30" hidden="1" x14ac:dyDescent="0.5">
      <c r="A139" s="347"/>
      <c r="B139" s="469"/>
      <c r="C139" s="335"/>
      <c r="D139" s="268"/>
      <c r="E139" s="268"/>
      <c r="F139" s="243">
        <f t="shared" si="8"/>
        <v>0</v>
      </c>
      <c r="G139" s="244">
        <f t="shared" si="11"/>
        <v>0</v>
      </c>
      <c r="H139" s="243">
        <f t="shared" si="10"/>
        <v>0</v>
      </c>
      <c r="I139" s="245"/>
      <c r="J139" s="246"/>
      <c r="K139" s="247"/>
      <c r="L139" s="248">
        <f t="shared" si="9"/>
        <v>0</v>
      </c>
      <c r="M139" s="245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67"/>
      <c r="AD139" s="171" t="str">
        <f>'Основні дані'!$B$1</f>
        <v>ХТ-224з</v>
      </c>
    </row>
    <row r="140" spans="1:30" hidden="1" x14ac:dyDescent="0.5">
      <c r="A140" s="347"/>
      <c r="B140" s="469"/>
      <c r="C140" s="335"/>
      <c r="D140" s="268"/>
      <c r="E140" s="268"/>
      <c r="F140" s="243">
        <f t="shared" si="8"/>
        <v>0</v>
      </c>
      <c r="G140" s="244">
        <f t="shared" si="11"/>
        <v>0</v>
      </c>
      <c r="H140" s="243">
        <f t="shared" si="10"/>
        <v>0</v>
      </c>
      <c r="I140" s="245"/>
      <c r="J140" s="246"/>
      <c r="K140" s="247"/>
      <c r="L140" s="248">
        <f t="shared" si="9"/>
        <v>0</v>
      </c>
      <c r="M140" s="245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67"/>
      <c r="AD140" s="171" t="str">
        <f>'Основні дані'!$B$1</f>
        <v>ХТ-224з</v>
      </c>
    </row>
    <row r="141" spans="1:30" hidden="1" x14ac:dyDescent="0.5">
      <c r="A141" s="347"/>
      <c r="B141" s="469"/>
      <c r="C141" s="335"/>
      <c r="D141" s="268"/>
      <c r="E141" s="268"/>
      <c r="F141" s="243">
        <f t="shared" ref="F141:F142" si="12">N141+P141+R141+T141+V141+X141+Z141+AB141</f>
        <v>0</v>
      </c>
      <c r="G141" s="244">
        <f t="shared" si="11"/>
        <v>0</v>
      </c>
      <c r="H141" s="243">
        <f t="shared" si="10"/>
        <v>0</v>
      </c>
      <c r="I141" s="245"/>
      <c r="J141" s="246"/>
      <c r="K141" s="247"/>
      <c r="L141" s="248">
        <f t="shared" si="9"/>
        <v>0</v>
      </c>
      <c r="M141" s="245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67"/>
      <c r="AD141" s="171" t="str">
        <f>'Основні дані'!$B$1</f>
        <v>ХТ-224з</v>
      </c>
    </row>
    <row r="142" spans="1:30" hidden="1" x14ac:dyDescent="0.5">
      <c r="A142" s="347"/>
      <c r="B142" s="469"/>
      <c r="C142" s="335"/>
      <c r="D142" s="268"/>
      <c r="E142" s="268"/>
      <c r="F142" s="243">
        <f t="shared" si="12"/>
        <v>0</v>
      </c>
      <c r="G142" s="244">
        <f t="shared" si="11"/>
        <v>0</v>
      </c>
      <c r="H142" s="243">
        <f t="shared" si="10"/>
        <v>0</v>
      </c>
      <c r="I142" s="245"/>
      <c r="J142" s="246"/>
      <c r="K142" s="247"/>
      <c r="L142" s="248">
        <f t="shared" ref="L142" si="13">IF(H142=I142+J142+K142,G142-H142,"!ПОМИЛКА!")</f>
        <v>0</v>
      </c>
      <c r="M142" s="245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67"/>
      <c r="AD142" s="171" t="str">
        <f>'Основні дані'!$B$1</f>
        <v>ХТ-224з</v>
      </c>
    </row>
    <row r="143" spans="1:30" hidden="1" x14ac:dyDescent="0.5"/>
  </sheetData>
  <mergeCells count="42">
    <mergeCell ref="Y7:Z7"/>
    <mergeCell ref="AA7:AB7"/>
    <mergeCell ref="L5:L10"/>
    <mergeCell ref="M5:P5"/>
    <mergeCell ref="M7:N7"/>
    <mergeCell ref="O7:P7"/>
    <mergeCell ref="Y9:Z9"/>
    <mergeCell ref="Q9:R9"/>
    <mergeCell ref="S9:T9"/>
    <mergeCell ref="Y5:AB5"/>
    <mergeCell ref="M6:AB6"/>
    <mergeCell ref="Q7:R7"/>
    <mergeCell ref="S7:T7"/>
    <mergeCell ref="U9:V9"/>
    <mergeCell ref="W9:X9"/>
    <mergeCell ref="AA9:AB9"/>
    <mergeCell ref="U7:V7"/>
    <mergeCell ref="W7:X7"/>
    <mergeCell ref="D5:D10"/>
    <mergeCell ref="E5:E10"/>
    <mergeCell ref="G5:G10"/>
    <mergeCell ref="H5:K5"/>
    <mergeCell ref="H6:H10"/>
    <mergeCell ref="I6:K7"/>
    <mergeCell ref="I8:I10"/>
    <mergeCell ref="J8:J10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Q5:T5"/>
    <mergeCell ref="U5:X5"/>
    <mergeCell ref="K8:K10"/>
    <mergeCell ref="M8:AB8"/>
    <mergeCell ref="M9:N9"/>
    <mergeCell ref="O9:P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view="pageBreakPreview" zoomScale="40" zoomScaleNormal="50" zoomScaleSheetLayoutView="40" workbookViewId="0">
      <selection activeCell="A2" sqref="A2:AC2"/>
    </sheetView>
  </sheetViews>
  <sheetFormatPr defaultColWidth="5.88671875" defaultRowHeight="28.2" x14ac:dyDescent="0.5"/>
  <cols>
    <col min="1" max="1" width="17.109375" style="550" customWidth="1"/>
    <col min="2" max="2" width="87.5546875" style="550" customWidth="1"/>
    <col min="3" max="4" width="10.88671875" style="550" customWidth="1"/>
    <col min="5" max="5" width="11.88671875" style="550" customWidth="1"/>
    <col min="6" max="6" width="12.109375" style="550" bestFit="1" customWidth="1"/>
    <col min="7" max="7" width="14.5546875" style="550" bestFit="1" customWidth="1"/>
    <col min="8" max="8" width="12.5546875" style="550" customWidth="1"/>
    <col min="9" max="9" width="13.88671875" style="550" bestFit="1" customWidth="1"/>
    <col min="10" max="10" width="11.88671875" style="550" customWidth="1"/>
    <col min="11" max="11" width="13.88671875" style="550" bestFit="1" customWidth="1"/>
    <col min="12" max="12" width="14.5546875" style="550" bestFit="1" customWidth="1"/>
    <col min="13" max="18" width="11.33203125" style="550" bestFit="1" customWidth="1"/>
    <col min="19" max="27" width="9.109375" style="550" customWidth="1"/>
    <col min="28" max="28" width="11.5546875" style="550" bestFit="1" customWidth="1"/>
    <col min="29" max="29" width="11.109375" style="550" customWidth="1"/>
    <col min="30" max="30" width="16.33203125" style="173" customWidth="1"/>
    <col min="31" max="16384" width="5.88671875" style="550"/>
  </cols>
  <sheetData>
    <row r="1" spans="1:30" x14ac:dyDescent="0.5">
      <c r="A1" s="378"/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873" t="str">
        <f>'Основні дані'!B1</f>
        <v>ХТ-224з</v>
      </c>
      <c r="V1" s="873"/>
      <c r="W1" s="873"/>
      <c r="X1" s="873"/>
      <c r="Y1" s="873"/>
      <c r="Z1" s="873"/>
      <c r="AA1" s="873"/>
      <c r="AB1" s="873"/>
      <c r="AC1" s="873"/>
    </row>
    <row r="2" spans="1:30" ht="27.75" customHeight="1" x14ac:dyDescent="0.6">
      <c r="A2" s="806" t="s">
        <v>997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</row>
    <row r="3" spans="1:30" s="551" customFormat="1" ht="27.75" customHeight="1" thickBot="1" x14ac:dyDescent="0.45">
      <c r="A3" s="166"/>
      <c r="B3" s="167"/>
      <c r="C3" s="167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0" ht="54" customHeight="1" thickBot="1" x14ac:dyDescent="0.55000000000000004">
      <c r="A4" s="827" t="s">
        <v>466</v>
      </c>
      <c r="B4" s="830" t="s">
        <v>467</v>
      </c>
      <c r="C4" s="810" t="s">
        <v>468</v>
      </c>
      <c r="D4" s="811"/>
      <c r="E4" s="812"/>
      <c r="F4" s="807" t="s">
        <v>469</v>
      </c>
      <c r="G4" s="801" t="s">
        <v>470</v>
      </c>
      <c r="H4" s="802"/>
      <c r="I4" s="802"/>
      <c r="J4" s="802"/>
      <c r="K4" s="802"/>
      <c r="L4" s="803"/>
      <c r="M4" s="810" t="s">
        <v>471</v>
      </c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2"/>
      <c r="AC4" s="807" t="s">
        <v>2</v>
      </c>
    </row>
    <row r="5" spans="1:30" ht="33.75" customHeight="1" thickBot="1" x14ac:dyDescent="0.55000000000000004">
      <c r="A5" s="828"/>
      <c r="B5" s="831"/>
      <c r="C5" s="807" t="s">
        <v>472</v>
      </c>
      <c r="D5" s="807" t="s">
        <v>473</v>
      </c>
      <c r="E5" s="807" t="s">
        <v>474</v>
      </c>
      <c r="F5" s="808"/>
      <c r="G5" s="807" t="s">
        <v>475</v>
      </c>
      <c r="H5" s="801" t="s">
        <v>476</v>
      </c>
      <c r="I5" s="802"/>
      <c r="J5" s="802"/>
      <c r="K5" s="803"/>
      <c r="L5" s="807" t="s">
        <v>441</v>
      </c>
      <c r="M5" s="801" t="s">
        <v>477</v>
      </c>
      <c r="N5" s="802"/>
      <c r="O5" s="802"/>
      <c r="P5" s="803"/>
      <c r="Q5" s="801" t="s">
        <v>478</v>
      </c>
      <c r="R5" s="802"/>
      <c r="S5" s="802"/>
      <c r="T5" s="803"/>
      <c r="U5" s="801" t="s">
        <v>479</v>
      </c>
      <c r="V5" s="802"/>
      <c r="W5" s="802"/>
      <c r="X5" s="803"/>
      <c r="Y5" s="801" t="s">
        <v>480</v>
      </c>
      <c r="Z5" s="802"/>
      <c r="AA5" s="802"/>
      <c r="AB5" s="803"/>
      <c r="AC5" s="808"/>
    </row>
    <row r="6" spans="1:30" ht="31.5" customHeight="1" thickBot="1" x14ac:dyDescent="0.55000000000000004">
      <c r="A6" s="828"/>
      <c r="B6" s="831"/>
      <c r="C6" s="808"/>
      <c r="D6" s="808"/>
      <c r="E6" s="808"/>
      <c r="F6" s="808"/>
      <c r="G6" s="808"/>
      <c r="H6" s="807" t="s">
        <v>440</v>
      </c>
      <c r="I6" s="839" t="s">
        <v>481</v>
      </c>
      <c r="J6" s="840"/>
      <c r="K6" s="841"/>
      <c r="L6" s="808"/>
      <c r="M6" s="816" t="s">
        <v>482</v>
      </c>
      <c r="N6" s="817"/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7"/>
      <c r="Z6" s="817"/>
      <c r="AA6" s="817"/>
      <c r="AB6" s="818"/>
      <c r="AC6" s="808"/>
    </row>
    <row r="7" spans="1:30" ht="31.5" customHeight="1" thickBot="1" x14ac:dyDescent="0.55000000000000004">
      <c r="A7" s="828"/>
      <c r="B7" s="831"/>
      <c r="C7" s="808"/>
      <c r="D7" s="808"/>
      <c r="E7" s="808"/>
      <c r="F7" s="808"/>
      <c r="G7" s="808"/>
      <c r="H7" s="808"/>
      <c r="I7" s="842"/>
      <c r="J7" s="843"/>
      <c r="K7" s="844"/>
      <c r="L7" s="808"/>
      <c r="M7" s="804">
        <v>1</v>
      </c>
      <c r="N7" s="805"/>
      <c r="O7" s="804">
        <v>2</v>
      </c>
      <c r="P7" s="805"/>
      <c r="Q7" s="804">
        <v>3</v>
      </c>
      <c r="R7" s="805"/>
      <c r="S7" s="804">
        <v>4</v>
      </c>
      <c r="T7" s="805"/>
      <c r="U7" s="804">
        <v>5</v>
      </c>
      <c r="V7" s="805"/>
      <c r="W7" s="804">
        <v>6</v>
      </c>
      <c r="X7" s="805"/>
      <c r="Y7" s="804">
        <v>7</v>
      </c>
      <c r="Z7" s="805"/>
      <c r="AA7" s="804">
        <v>8</v>
      </c>
      <c r="AB7" s="805"/>
      <c r="AC7" s="808"/>
    </row>
    <row r="8" spans="1:30" ht="30" customHeight="1" thickBot="1" x14ac:dyDescent="0.55000000000000004">
      <c r="A8" s="828"/>
      <c r="B8" s="831"/>
      <c r="C8" s="808"/>
      <c r="D8" s="808"/>
      <c r="E8" s="808"/>
      <c r="F8" s="808"/>
      <c r="G8" s="808"/>
      <c r="H8" s="808"/>
      <c r="I8" s="807" t="s">
        <v>483</v>
      </c>
      <c r="J8" s="813" t="s">
        <v>484</v>
      </c>
      <c r="K8" s="807" t="s">
        <v>485</v>
      </c>
      <c r="L8" s="808"/>
      <c r="M8" s="801" t="s">
        <v>486</v>
      </c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3"/>
      <c r="AC8" s="808"/>
    </row>
    <row r="9" spans="1:30" ht="33" customHeight="1" thickBot="1" x14ac:dyDescent="0.55000000000000004">
      <c r="A9" s="828"/>
      <c r="B9" s="831"/>
      <c r="C9" s="808"/>
      <c r="D9" s="808"/>
      <c r="E9" s="808"/>
      <c r="F9" s="808"/>
      <c r="G9" s="808"/>
      <c r="H9" s="808"/>
      <c r="I9" s="808"/>
      <c r="J9" s="814"/>
      <c r="K9" s="808"/>
      <c r="L9" s="808"/>
      <c r="M9" s="804">
        <v>20</v>
      </c>
      <c r="N9" s="805"/>
      <c r="O9" s="804">
        <v>20</v>
      </c>
      <c r="P9" s="805"/>
      <c r="Q9" s="804">
        <v>20</v>
      </c>
      <c r="R9" s="805"/>
      <c r="S9" s="804">
        <v>20</v>
      </c>
      <c r="T9" s="805"/>
      <c r="U9" s="804">
        <v>20</v>
      </c>
      <c r="V9" s="805"/>
      <c r="W9" s="804">
        <v>20</v>
      </c>
      <c r="X9" s="805"/>
      <c r="Y9" s="804">
        <v>20</v>
      </c>
      <c r="Z9" s="805"/>
      <c r="AA9" s="804">
        <v>20</v>
      </c>
      <c r="AB9" s="805"/>
      <c r="AC9" s="808"/>
    </row>
    <row r="10" spans="1:30" ht="104.25" customHeight="1" thickBot="1" x14ac:dyDescent="0.55000000000000004">
      <c r="A10" s="829"/>
      <c r="B10" s="832"/>
      <c r="C10" s="809"/>
      <c r="D10" s="809"/>
      <c r="E10" s="809"/>
      <c r="F10" s="809"/>
      <c r="G10" s="809"/>
      <c r="H10" s="809"/>
      <c r="I10" s="809"/>
      <c r="J10" s="815"/>
      <c r="K10" s="809"/>
      <c r="L10" s="809"/>
      <c r="M10" s="168" t="s">
        <v>487</v>
      </c>
      <c r="N10" s="168" t="s">
        <v>488</v>
      </c>
      <c r="O10" s="168" t="s">
        <v>487</v>
      </c>
      <c r="P10" s="168" t="s">
        <v>488</v>
      </c>
      <c r="Q10" s="168" t="s">
        <v>487</v>
      </c>
      <c r="R10" s="168" t="s">
        <v>488</v>
      </c>
      <c r="S10" s="168" t="s">
        <v>487</v>
      </c>
      <c r="T10" s="168" t="s">
        <v>488</v>
      </c>
      <c r="U10" s="168" t="s">
        <v>487</v>
      </c>
      <c r="V10" s="168" t="s">
        <v>488</v>
      </c>
      <c r="W10" s="168" t="s">
        <v>487</v>
      </c>
      <c r="X10" s="168" t="s">
        <v>488</v>
      </c>
      <c r="Y10" s="168" t="s">
        <v>487</v>
      </c>
      <c r="Z10" s="168" t="s">
        <v>488</v>
      </c>
      <c r="AA10" s="168" t="s">
        <v>487</v>
      </c>
      <c r="AB10" s="168" t="s">
        <v>488</v>
      </c>
      <c r="AC10" s="809"/>
    </row>
    <row r="11" spans="1:30" s="552" customFormat="1" ht="22.5" customHeight="1" thickBot="1" x14ac:dyDescent="0.45">
      <c r="A11" s="218">
        <v>1</v>
      </c>
      <c r="B11" s="218">
        <v>2</v>
      </c>
      <c r="C11" s="218">
        <v>3</v>
      </c>
      <c r="D11" s="218">
        <v>4</v>
      </c>
      <c r="E11" s="218">
        <v>5</v>
      </c>
      <c r="F11" s="218">
        <v>6</v>
      </c>
      <c r="G11" s="218">
        <v>7</v>
      </c>
      <c r="H11" s="218">
        <v>8</v>
      </c>
      <c r="I11" s="218">
        <v>9</v>
      </c>
      <c r="J11" s="218">
        <v>10</v>
      </c>
      <c r="K11" s="218">
        <v>11</v>
      </c>
      <c r="L11" s="218">
        <v>12</v>
      </c>
      <c r="M11" s="218">
        <v>13</v>
      </c>
      <c r="N11" s="218">
        <v>14</v>
      </c>
      <c r="O11" s="218">
        <v>15</v>
      </c>
      <c r="P11" s="218">
        <v>16</v>
      </c>
      <c r="Q11" s="218">
        <v>17</v>
      </c>
      <c r="R11" s="218">
        <v>18</v>
      </c>
      <c r="S11" s="218">
        <v>19</v>
      </c>
      <c r="T11" s="218">
        <v>20</v>
      </c>
      <c r="U11" s="218">
        <v>21</v>
      </c>
      <c r="V11" s="218">
        <v>22</v>
      </c>
      <c r="W11" s="218">
        <v>23</v>
      </c>
      <c r="X11" s="218">
        <v>24</v>
      </c>
      <c r="Y11" s="218">
        <v>25</v>
      </c>
      <c r="Z11" s="218">
        <v>26</v>
      </c>
      <c r="AA11" s="218">
        <v>27</v>
      </c>
      <c r="AB11" s="218">
        <v>28</v>
      </c>
      <c r="AC11" s="219">
        <v>29</v>
      </c>
      <c r="AD11" s="220"/>
    </row>
    <row r="12" spans="1:30" s="557" customFormat="1" ht="58.2" customHeight="1" thickBot="1" x14ac:dyDescent="0.5">
      <c r="A12" s="429" t="s">
        <v>960</v>
      </c>
      <c r="B12" s="553" t="s">
        <v>968</v>
      </c>
      <c r="C12" s="554"/>
      <c r="D12" s="554"/>
      <c r="E12" s="55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556"/>
      <c r="AD12" s="171"/>
    </row>
    <row r="13" spans="1:30" s="557" customFormat="1" ht="30" x14ac:dyDescent="0.45">
      <c r="A13" s="542" t="s">
        <v>998</v>
      </c>
      <c r="B13" s="558" t="s">
        <v>999</v>
      </c>
      <c r="C13" s="559"/>
      <c r="D13" s="560" t="s">
        <v>943</v>
      </c>
      <c r="E13" s="560"/>
      <c r="F13" s="561">
        <f t="shared" ref="F13" si="0">N13+P13+R13+T13+V13+X13+Z13+AB13</f>
        <v>3</v>
      </c>
      <c r="G13" s="562">
        <f t="shared" ref="G13" si="1">F13*30</f>
        <v>90</v>
      </c>
      <c r="H13" s="561">
        <f>3*M13 + 3*O13 + 2*Q13 + 2*S13 + 3*U13 + 3*W13 + 3*Y13 + 3*AA13 - MOD(3*M13 + 3*O13 + 2*Q13 + 2*S13 + 3*U13 + 3*W13 + 3*Y13 + 3*AA13, 2)</f>
        <v>8</v>
      </c>
      <c r="I13" s="563">
        <v>4</v>
      </c>
      <c r="J13" s="564"/>
      <c r="K13" s="565">
        <v>4</v>
      </c>
      <c r="L13" s="561">
        <f>G13-H13</f>
        <v>82</v>
      </c>
      <c r="M13" s="563"/>
      <c r="N13" s="564"/>
      <c r="O13" s="564"/>
      <c r="P13" s="564"/>
      <c r="Q13" s="564">
        <v>4</v>
      </c>
      <c r="R13" s="564">
        <v>3</v>
      </c>
      <c r="S13" s="564"/>
      <c r="T13" s="564"/>
      <c r="U13" s="564"/>
      <c r="V13" s="564"/>
      <c r="W13" s="564"/>
      <c r="X13" s="564"/>
      <c r="Y13" s="564"/>
      <c r="Z13" s="564"/>
      <c r="AA13" s="564"/>
      <c r="AB13" s="564"/>
      <c r="AC13" s="566">
        <v>302</v>
      </c>
      <c r="AD13" s="171"/>
    </row>
    <row r="14" spans="1:30" s="557" customFormat="1" ht="30" x14ac:dyDescent="0.5">
      <c r="A14" s="542" t="s">
        <v>1000</v>
      </c>
      <c r="B14" s="567" t="s">
        <v>1001</v>
      </c>
      <c r="C14" s="568"/>
      <c r="D14" s="560" t="s">
        <v>943</v>
      </c>
      <c r="E14" s="560"/>
      <c r="F14" s="561">
        <f t="shared" ref="F14:F17" si="2">N14+P14+R14+T14+V14+X14+Z14+AB14</f>
        <v>3</v>
      </c>
      <c r="G14" s="562">
        <f t="shared" ref="G14:G17" si="3">F14*30</f>
        <v>90</v>
      </c>
      <c r="H14" s="561">
        <f t="shared" ref="H14:H17" si="4">3*M14 + 3*O14 + 2*Q14 + 2*S14 + 3*U14 + 3*W14 + 3*Y14 + 3*AA14 - MOD(3*M14 + 3*O14 + 2*Q14 + 2*S14 + 3*U14 + 3*W14 + 3*Y14 + 3*AA14, 2)</f>
        <v>8</v>
      </c>
      <c r="I14" s="563">
        <v>4</v>
      </c>
      <c r="J14" s="570"/>
      <c r="K14" s="565">
        <v>4</v>
      </c>
      <c r="L14" s="561">
        <f t="shared" ref="L14:L17" si="5">G14-H14</f>
        <v>82</v>
      </c>
      <c r="M14" s="569"/>
      <c r="N14" s="570"/>
      <c r="O14" s="570"/>
      <c r="P14" s="570"/>
      <c r="Q14" s="564">
        <v>4</v>
      </c>
      <c r="R14" s="564">
        <v>3</v>
      </c>
      <c r="S14" s="564"/>
      <c r="T14" s="564"/>
      <c r="U14" s="570"/>
      <c r="V14" s="570"/>
      <c r="W14" s="570"/>
      <c r="X14" s="570"/>
      <c r="Y14" s="570"/>
      <c r="Z14" s="570"/>
      <c r="AA14" s="570"/>
      <c r="AB14" s="570"/>
      <c r="AC14" s="566">
        <v>302</v>
      </c>
      <c r="AD14" s="171"/>
    </row>
    <row r="15" spans="1:30" s="557" customFormat="1" ht="60" x14ac:dyDescent="0.5">
      <c r="A15" s="542" t="s">
        <v>1002</v>
      </c>
      <c r="B15" s="567" t="s">
        <v>1003</v>
      </c>
      <c r="C15" s="568"/>
      <c r="D15" s="560" t="s">
        <v>943</v>
      </c>
      <c r="E15" s="560"/>
      <c r="F15" s="561">
        <f t="shared" si="2"/>
        <v>3</v>
      </c>
      <c r="G15" s="562">
        <f t="shared" si="3"/>
        <v>90</v>
      </c>
      <c r="H15" s="561">
        <f t="shared" si="4"/>
        <v>8</v>
      </c>
      <c r="I15" s="563">
        <v>4</v>
      </c>
      <c r="J15" s="570"/>
      <c r="K15" s="565">
        <v>4</v>
      </c>
      <c r="L15" s="561">
        <f t="shared" si="5"/>
        <v>82</v>
      </c>
      <c r="M15" s="569"/>
      <c r="N15" s="570"/>
      <c r="O15" s="570"/>
      <c r="P15" s="570"/>
      <c r="Q15" s="564">
        <v>4</v>
      </c>
      <c r="R15" s="564">
        <v>3</v>
      </c>
      <c r="S15" s="564"/>
      <c r="T15" s="564"/>
      <c r="U15" s="570"/>
      <c r="V15" s="570"/>
      <c r="W15" s="570"/>
      <c r="X15" s="570"/>
      <c r="Y15" s="570"/>
      <c r="Z15" s="570"/>
      <c r="AA15" s="570"/>
      <c r="AB15" s="570"/>
      <c r="AC15" s="566">
        <v>302</v>
      </c>
      <c r="AD15" s="171"/>
    </row>
    <row r="16" spans="1:30" s="557" customFormat="1" ht="60" x14ac:dyDescent="0.5">
      <c r="A16" s="542" t="s">
        <v>1004</v>
      </c>
      <c r="B16" s="567" t="s">
        <v>1005</v>
      </c>
      <c r="C16" s="568"/>
      <c r="D16" s="560" t="s">
        <v>943</v>
      </c>
      <c r="E16" s="560"/>
      <c r="F16" s="561">
        <f t="shared" si="2"/>
        <v>3</v>
      </c>
      <c r="G16" s="562">
        <f t="shared" si="3"/>
        <v>90</v>
      </c>
      <c r="H16" s="561">
        <f t="shared" si="4"/>
        <v>8</v>
      </c>
      <c r="I16" s="563">
        <v>4</v>
      </c>
      <c r="J16" s="570"/>
      <c r="K16" s="565">
        <v>4</v>
      </c>
      <c r="L16" s="561">
        <f t="shared" si="5"/>
        <v>82</v>
      </c>
      <c r="M16" s="569"/>
      <c r="N16" s="570"/>
      <c r="O16" s="570"/>
      <c r="P16" s="570"/>
      <c r="Q16" s="564">
        <v>4</v>
      </c>
      <c r="R16" s="564">
        <v>3</v>
      </c>
      <c r="S16" s="564"/>
      <c r="T16" s="564"/>
      <c r="U16" s="570"/>
      <c r="V16" s="570"/>
      <c r="W16" s="570"/>
      <c r="X16" s="570"/>
      <c r="Y16" s="570"/>
      <c r="Z16" s="570"/>
      <c r="AA16" s="570"/>
      <c r="AB16" s="570"/>
      <c r="AC16" s="566">
        <v>302</v>
      </c>
      <c r="AD16" s="171"/>
    </row>
    <row r="17" spans="1:30" s="557" customFormat="1" ht="30" x14ac:dyDescent="0.5">
      <c r="A17" s="542" t="s">
        <v>1006</v>
      </c>
      <c r="B17" s="567" t="s">
        <v>1007</v>
      </c>
      <c r="C17" s="568"/>
      <c r="D17" s="560" t="s">
        <v>943</v>
      </c>
      <c r="E17" s="560"/>
      <c r="F17" s="561">
        <f t="shared" si="2"/>
        <v>3</v>
      </c>
      <c r="G17" s="562">
        <f t="shared" si="3"/>
        <v>90</v>
      </c>
      <c r="H17" s="561">
        <f t="shared" si="4"/>
        <v>8</v>
      </c>
      <c r="I17" s="563">
        <v>4</v>
      </c>
      <c r="J17" s="570"/>
      <c r="K17" s="565">
        <v>4</v>
      </c>
      <c r="L17" s="561">
        <f t="shared" si="5"/>
        <v>82</v>
      </c>
      <c r="M17" s="569"/>
      <c r="N17" s="570"/>
      <c r="O17" s="570"/>
      <c r="P17" s="570"/>
      <c r="Q17" s="564">
        <v>4</v>
      </c>
      <c r="R17" s="564">
        <v>3</v>
      </c>
      <c r="S17" s="564"/>
      <c r="T17" s="564"/>
      <c r="U17" s="570"/>
      <c r="V17" s="570"/>
      <c r="W17" s="570"/>
      <c r="X17" s="570"/>
      <c r="Y17" s="570"/>
      <c r="Z17" s="570"/>
      <c r="AA17" s="570"/>
      <c r="AB17" s="570"/>
      <c r="AC17" s="566">
        <v>302</v>
      </c>
      <c r="AD17" s="171"/>
    </row>
  </sheetData>
  <sheetProtection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AA9:AB9"/>
    <mergeCell ref="U7:V7"/>
    <mergeCell ref="W7:X7"/>
    <mergeCell ref="Y7:Z7"/>
    <mergeCell ref="AA7:AB7"/>
    <mergeCell ref="Q9:R9"/>
    <mergeCell ref="S9:T9"/>
    <mergeCell ref="U9:V9"/>
    <mergeCell ref="W9:X9"/>
    <mergeCell ref="Y9:Z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view="pageBreakPreview" zoomScale="40" zoomScaleNormal="50" zoomScaleSheetLayoutView="40" workbookViewId="0">
      <selection activeCell="R21" sqref="R21"/>
    </sheetView>
  </sheetViews>
  <sheetFormatPr defaultColWidth="5.88671875" defaultRowHeight="28.2" x14ac:dyDescent="0.5"/>
  <cols>
    <col min="1" max="1" width="17.109375" style="550" customWidth="1"/>
    <col min="2" max="2" width="87.5546875" style="550" customWidth="1"/>
    <col min="3" max="4" width="10.88671875" style="550" customWidth="1"/>
    <col min="5" max="5" width="11.88671875" style="550" customWidth="1"/>
    <col min="6" max="6" width="12.109375" style="550" bestFit="1" customWidth="1"/>
    <col min="7" max="7" width="14.5546875" style="550" bestFit="1" customWidth="1"/>
    <col min="8" max="8" width="12.5546875" style="550" customWidth="1"/>
    <col min="9" max="9" width="13.88671875" style="550" bestFit="1" customWidth="1"/>
    <col min="10" max="10" width="11.88671875" style="550" customWidth="1"/>
    <col min="11" max="11" width="13.88671875" style="550" bestFit="1" customWidth="1"/>
    <col min="12" max="12" width="14.5546875" style="550" bestFit="1" customWidth="1"/>
    <col min="13" max="18" width="11.33203125" style="550" bestFit="1" customWidth="1"/>
    <col min="19" max="27" width="9.109375" style="550" customWidth="1"/>
    <col min="28" max="28" width="11.5546875" style="550" bestFit="1" customWidth="1"/>
    <col min="29" max="29" width="11.109375" style="550" customWidth="1"/>
    <col min="30" max="30" width="16.33203125" style="173" customWidth="1"/>
    <col min="31" max="16384" width="5.88671875" style="550"/>
  </cols>
  <sheetData>
    <row r="1" spans="1:30" x14ac:dyDescent="0.5">
      <c r="A1" s="378"/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873" t="str">
        <f>'Основні дані'!B1</f>
        <v>ХТ-224з</v>
      </c>
      <c r="V1" s="873"/>
      <c r="W1" s="873"/>
      <c r="X1" s="873"/>
      <c r="Y1" s="873"/>
      <c r="Z1" s="873"/>
      <c r="AA1" s="873"/>
      <c r="AB1" s="873"/>
      <c r="AC1" s="873"/>
    </row>
    <row r="2" spans="1:30" ht="27.75" customHeight="1" x14ac:dyDescent="0.6">
      <c r="A2" s="806" t="s">
        <v>1008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</row>
    <row r="3" spans="1:30" s="551" customFormat="1" ht="27.75" customHeight="1" thickBot="1" x14ac:dyDescent="0.45">
      <c r="A3" s="166"/>
      <c r="B3" s="167"/>
      <c r="C3" s="167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0" ht="54" customHeight="1" thickBot="1" x14ac:dyDescent="0.55000000000000004">
      <c r="A4" s="827" t="s">
        <v>466</v>
      </c>
      <c r="B4" s="830" t="s">
        <v>467</v>
      </c>
      <c r="C4" s="810" t="s">
        <v>468</v>
      </c>
      <c r="D4" s="811"/>
      <c r="E4" s="812"/>
      <c r="F4" s="807" t="s">
        <v>469</v>
      </c>
      <c r="G4" s="801" t="s">
        <v>470</v>
      </c>
      <c r="H4" s="802"/>
      <c r="I4" s="802"/>
      <c r="J4" s="802"/>
      <c r="K4" s="802"/>
      <c r="L4" s="803"/>
      <c r="M4" s="810" t="s">
        <v>471</v>
      </c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2"/>
      <c r="AC4" s="807" t="s">
        <v>2</v>
      </c>
    </row>
    <row r="5" spans="1:30" ht="33.75" customHeight="1" thickBot="1" x14ac:dyDescent="0.55000000000000004">
      <c r="A5" s="828"/>
      <c r="B5" s="831"/>
      <c r="C5" s="807" t="s">
        <v>472</v>
      </c>
      <c r="D5" s="807" t="s">
        <v>473</v>
      </c>
      <c r="E5" s="807" t="s">
        <v>474</v>
      </c>
      <c r="F5" s="808"/>
      <c r="G5" s="807" t="s">
        <v>475</v>
      </c>
      <c r="H5" s="801" t="s">
        <v>476</v>
      </c>
      <c r="I5" s="802"/>
      <c r="J5" s="802"/>
      <c r="K5" s="803"/>
      <c r="L5" s="807" t="s">
        <v>441</v>
      </c>
      <c r="M5" s="801" t="s">
        <v>477</v>
      </c>
      <c r="N5" s="802"/>
      <c r="O5" s="802"/>
      <c r="P5" s="803"/>
      <c r="Q5" s="801" t="s">
        <v>478</v>
      </c>
      <c r="R5" s="802"/>
      <c r="S5" s="802"/>
      <c r="T5" s="803"/>
      <c r="U5" s="801" t="s">
        <v>479</v>
      </c>
      <c r="V5" s="802"/>
      <c r="W5" s="802"/>
      <c r="X5" s="803"/>
      <c r="Y5" s="801" t="s">
        <v>480</v>
      </c>
      <c r="Z5" s="802"/>
      <c r="AA5" s="802"/>
      <c r="AB5" s="803"/>
      <c r="AC5" s="808"/>
    </row>
    <row r="6" spans="1:30" ht="31.5" customHeight="1" thickBot="1" x14ac:dyDescent="0.55000000000000004">
      <c r="A6" s="828"/>
      <c r="B6" s="831"/>
      <c r="C6" s="808"/>
      <c r="D6" s="808"/>
      <c r="E6" s="808"/>
      <c r="F6" s="808"/>
      <c r="G6" s="808"/>
      <c r="H6" s="807" t="s">
        <v>440</v>
      </c>
      <c r="I6" s="839" t="s">
        <v>481</v>
      </c>
      <c r="J6" s="840"/>
      <c r="K6" s="841"/>
      <c r="L6" s="808"/>
      <c r="M6" s="816" t="s">
        <v>482</v>
      </c>
      <c r="N6" s="817"/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817"/>
      <c r="Z6" s="817"/>
      <c r="AA6" s="817"/>
      <c r="AB6" s="818"/>
      <c r="AC6" s="808"/>
    </row>
    <row r="7" spans="1:30" ht="31.5" customHeight="1" thickBot="1" x14ac:dyDescent="0.55000000000000004">
      <c r="A7" s="828"/>
      <c r="B7" s="831"/>
      <c r="C7" s="808"/>
      <c r="D7" s="808"/>
      <c r="E7" s="808"/>
      <c r="F7" s="808"/>
      <c r="G7" s="808"/>
      <c r="H7" s="808"/>
      <c r="I7" s="842"/>
      <c r="J7" s="843"/>
      <c r="K7" s="844"/>
      <c r="L7" s="808"/>
      <c r="M7" s="804">
        <v>1</v>
      </c>
      <c r="N7" s="805"/>
      <c r="O7" s="804">
        <v>2</v>
      </c>
      <c r="P7" s="805"/>
      <c r="Q7" s="804">
        <v>3</v>
      </c>
      <c r="R7" s="805"/>
      <c r="S7" s="804">
        <v>4</v>
      </c>
      <c r="T7" s="805"/>
      <c r="U7" s="804">
        <v>5</v>
      </c>
      <c r="V7" s="805"/>
      <c r="W7" s="804">
        <v>6</v>
      </c>
      <c r="X7" s="805"/>
      <c r="Y7" s="804">
        <v>7</v>
      </c>
      <c r="Z7" s="805"/>
      <c r="AA7" s="804">
        <v>8</v>
      </c>
      <c r="AB7" s="805"/>
      <c r="AC7" s="808"/>
    </row>
    <row r="8" spans="1:30" ht="30" customHeight="1" thickBot="1" x14ac:dyDescent="0.55000000000000004">
      <c r="A8" s="828"/>
      <c r="B8" s="831"/>
      <c r="C8" s="808"/>
      <c r="D8" s="808"/>
      <c r="E8" s="808"/>
      <c r="F8" s="808"/>
      <c r="G8" s="808"/>
      <c r="H8" s="808"/>
      <c r="I8" s="807" t="s">
        <v>483</v>
      </c>
      <c r="J8" s="813" t="s">
        <v>484</v>
      </c>
      <c r="K8" s="807" t="s">
        <v>485</v>
      </c>
      <c r="L8" s="808"/>
      <c r="M8" s="801" t="s">
        <v>486</v>
      </c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3"/>
      <c r="AC8" s="808"/>
    </row>
    <row r="9" spans="1:30" ht="33" customHeight="1" thickBot="1" x14ac:dyDescent="0.55000000000000004">
      <c r="A9" s="828"/>
      <c r="B9" s="831"/>
      <c r="C9" s="808"/>
      <c r="D9" s="808"/>
      <c r="E9" s="808"/>
      <c r="F9" s="808"/>
      <c r="G9" s="808"/>
      <c r="H9" s="808"/>
      <c r="I9" s="808"/>
      <c r="J9" s="814"/>
      <c r="K9" s="808"/>
      <c r="L9" s="808"/>
      <c r="M9" s="804">
        <v>20</v>
      </c>
      <c r="N9" s="805"/>
      <c r="O9" s="804">
        <v>20</v>
      </c>
      <c r="P9" s="805"/>
      <c r="Q9" s="804">
        <v>20</v>
      </c>
      <c r="R9" s="805"/>
      <c r="S9" s="804">
        <v>20</v>
      </c>
      <c r="T9" s="805"/>
      <c r="U9" s="804">
        <v>20</v>
      </c>
      <c r="V9" s="805"/>
      <c r="W9" s="804">
        <v>20</v>
      </c>
      <c r="X9" s="805"/>
      <c r="Y9" s="804">
        <v>20</v>
      </c>
      <c r="Z9" s="805"/>
      <c r="AA9" s="804">
        <v>20</v>
      </c>
      <c r="AB9" s="805"/>
      <c r="AC9" s="808"/>
    </row>
    <row r="10" spans="1:30" ht="104.25" customHeight="1" thickBot="1" x14ac:dyDescent="0.55000000000000004">
      <c r="A10" s="829"/>
      <c r="B10" s="832"/>
      <c r="C10" s="809"/>
      <c r="D10" s="809"/>
      <c r="E10" s="809"/>
      <c r="F10" s="809"/>
      <c r="G10" s="809"/>
      <c r="H10" s="809"/>
      <c r="I10" s="809"/>
      <c r="J10" s="815"/>
      <c r="K10" s="809"/>
      <c r="L10" s="809"/>
      <c r="M10" s="168" t="s">
        <v>487</v>
      </c>
      <c r="N10" s="168" t="s">
        <v>488</v>
      </c>
      <c r="O10" s="168" t="s">
        <v>487</v>
      </c>
      <c r="P10" s="168" t="s">
        <v>488</v>
      </c>
      <c r="Q10" s="168" t="s">
        <v>487</v>
      </c>
      <c r="R10" s="168" t="s">
        <v>488</v>
      </c>
      <c r="S10" s="168" t="s">
        <v>487</v>
      </c>
      <c r="T10" s="168" t="s">
        <v>488</v>
      </c>
      <c r="U10" s="168" t="s">
        <v>487</v>
      </c>
      <c r="V10" s="168" t="s">
        <v>488</v>
      </c>
      <c r="W10" s="168" t="s">
        <v>487</v>
      </c>
      <c r="X10" s="168" t="s">
        <v>488</v>
      </c>
      <c r="Y10" s="168" t="s">
        <v>487</v>
      </c>
      <c r="Z10" s="168" t="s">
        <v>488</v>
      </c>
      <c r="AA10" s="168" t="s">
        <v>487</v>
      </c>
      <c r="AB10" s="168" t="s">
        <v>488</v>
      </c>
      <c r="AC10" s="809"/>
    </row>
    <row r="11" spans="1:30" s="552" customFormat="1" ht="22.5" customHeight="1" thickBot="1" x14ac:dyDescent="0.45">
      <c r="A11" s="218">
        <v>1</v>
      </c>
      <c r="B11" s="218">
        <v>2</v>
      </c>
      <c r="C11" s="218">
        <v>3</v>
      </c>
      <c r="D11" s="218">
        <v>4</v>
      </c>
      <c r="E11" s="218">
        <v>5</v>
      </c>
      <c r="F11" s="218">
        <v>6</v>
      </c>
      <c r="G11" s="218">
        <v>7</v>
      </c>
      <c r="H11" s="218">
        <v>8</v>
      </c>
      <c r="I11" s="218">
        <v>9</v>
      </c>
      <c r="J11" s="218">
        <v>10</v>
      </c>
      <c r="K11" s="218">
        <v>11</v>
      </c>
      <c r="L11" s="218">
        <v>12</v>
      </c>
      <c r="M11" s="218">
        <v>13</v>
      </c>
      <c r="N11" s="218">
        <v>14</v>
      </c>
      <c r="O11" s="218">
        <v>15</v>
      </c>
      <c r="P11" s="218">
        <v>16</v>
      </c>
      <c r="Q11" s="218">
        <v>17</v>
      </c>
      <c r="R11" s="218">
        <v>18</v>
      </c>
      <c r="S11" s="218">
        <v>19</v>
      </c>
      <c r="T11" s="218">
        <v>20</v>
      </c>
      <c r="U11" s="218">
        <v>21</v>
      </c>
      <c r="V11" s="218">
        <v>22</v>
      </c>
      <c r="W11" s="218">
        <v>23</v>
      </c>
      <c r="X11" s="218">
        <v>24</v>
      </c>
      <c r="Y11" s="218">
        <v>25</v>
      </c>
      <c r="Z11" s="218">
        <v>26</v>
      </c>
      <c r="AA11" s="218">
        <v>27</v>
      </c>
      <c r="AB11" s="218">
        <v>28</v>
      </c>
      <c r="AC11" s="219">
        <v>29</v>
      </c>
      <c r="AD11" s="220"/>
    </row>
    <row r="12" spans="1:30" s="557" customFormat="1" ht="58.2" customHeight="1" thickBot="1" x14ac:dyDescent="0.5">
      <c r="A12" s="429" t="s">
        <v>960</v>
      </c>
      <c r="B12" s="553" t="s">
        <v>968</v>
      </c>
      <c r="C12" s="554"/>
      <c r="D12" s="554"/>
      <c r="E12" s="55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556"/>
      <c r="AD12" s="171"/>
    </row>
    <row r="13" spans="1:30" s="557" customFormat="1" ht="30" x14ac:dyDescent="0.45">
      <c r="A13" s="542" t="s">
        <v>998</v>
      </c>
      <c r="B13" s="558" t="s">
        <v>999</v>
      </c>
      <c r="C13" s="559"/>
      <c r="D13" s="560" t="s">
        <v>946</v>
      </c>
      <c r="E13" s="560"/>
      <c r="F13" s="561">
        <f t="shared" ref="F13:F17" si="0">N13+P13+R13+T13+V13+X13+Z13+AB13</f>
        <v>3</v>
      </c>
      <c r="G13" s="562">
        <f t="shared" ref="G13:G17" si="1">F13*30</f>
        <v>90</v>
      </c>
      <c r="H13" s="561">
        <f>3*M13 + 3*O13 + 2*Q13 + 2*S13 + 3*U13 + 3*W13 + 3*Y13 + 3*AA13 - MOD(3*M13 + 3*O13 + 2*Q13 + 2*S13 + 3*U13 + 3*W13 + 3*Y13 + 3*AA13, 2)</f>
        <v>8</v>
      </c>
      <c r="I13" s="563">
        <v>4</v>
      </c>
      <c r="J13" s="564"/>
      <c r="K13" s="565">
        <v>4</v>
      </c>
      <c r="L13" s="561">
        <f>G13-H13</f>
        <v>82</v>
      </c>
      <c r="M13" s="563"/>
      <c r="N13" s="564"/>
      <c r="O13" s="564"/>
      <c r="P13" s="564"/>
      <c r="Q13" s="564"/>
      <c r="R13" s="564"/>
      <c r="S13" s="564">
        <v>4</v>
      </c>
      <c r="T13" s="564">
        <v>3</v>
      </c>
      <c r="U13" s="564"/>
      <c r="V13" s="564"/>
      <c r="W13" s="564"/>
      <c r="X13" s="564"/>
      <c r="Y13" s="564"/>
      <c r="Z13" s="564"/>
      <c r="AA13" s="564"/>
      <c r="AB13" s="564"/>
      <c r="AC13" s="566">
        <v>302</v>
      </c>
      <c r="AD13" s="171"/>
    </row>
    <row r="14" spans="1:30" s="557" customFormat="1" ht="30" x14ac:dyDescent="0.5">
      <c r="A14" s="542" t="s">
        <v>1000</v>
      </c>
      <c r="B14" s="567" t="s">
        <v>1001</v>
      </c>
      <c r="C14" s="568"/>
      <c r="D14" s="560" t="s">
        <v>946</v>
      </c>
      <c r="E14" s="560"/>
      <c r="F14" s="561">
        <f t="shared" si="0"/>
        <v>3</v>
      </c>
      <c r="G14" s="562">
        <f t="shared" si="1"/>
        <v>90</v>
      </c>
      <c r="H14" s="561">
        <f t="shared" ref="H14:H17" si="2">3*M14 + 3*O14 + 2*Q14 + 2*S14 + 3*U14 + 3*W14 + 3*Y14 + 3*AA14 - MOD(3*M14 + 3*O14 + 2*Q14 + 2*S14 + 3*U14 + 3*W14 + 3*Y14 + 3*AA14, 2)</f>
        <v>8</v>
      </c>
      <c r="I14" s="563">
        <v>4</v>
      </c>
      <c r="J14" s="570"/>
      <c r="K14" s="565">
        <v>4</v>
      </c>
      <c r="L14" s="561">
        <f t="shared" ref="L14:L17" si="3">G14-H14</f>
        <v>82</v>
      </c>
      <c r="M14" s="569"/>
      <c r="N14" s="570"/>
      <c r="O14" s="570"/>
      <c r="P14" s="570"/>
      <c r="Q14" s="564"/>
      <c r="R14" s="564"/>
      <c r="S14" s="564">
        <v>4</v>
      </c>
      <c r="T14" s="564">
        <v>3</v>
      </c>
      <c r="U14" s="570"/>
      <c r="V14" s="570"/>
      <c r="W14" s="570"/>
      <c r="X14" s="570"/>
      <c r="Y14" s="570"/>
      <c r="Z14" s="570"/>
      <c r="AA14" s="570"/>
      <c r="AB14" s="570"/>
      <c r="AC14" s="566">
        <v>302</v>
      </c>
      <c r="AD14" s="171"/>
    </row>
    <row r="15" spans="1:30" s="557" customFormat="1" ht="60" x14ac:dyDescent="0.5">
      <c r="A15" s="542" t="s">
        <v>1002</v>
      </c>
      <c r="B15" s="567" t="s">
        <v>1003</v>
      </c>
      <c r="C15" s="568"/>
      <c r="D15" s="560" t="s">
        <v>946</v>
      </c>
      <c r="E15" s="560"/>
      <c r="F15" s="561">
        <f t="shared" si="0"/>
        <v>3</v>
      </c>
      <c r="G15" s="562">
        <f t="shared" si="1"/>
        <v>90</v>
      </c>
      <c r="H15" s="561">
        <f t="shared" si="2"/>
        <v>8</v>
      </c>
      <c r="I15" s="563">
        <v>4</v>
      </c>
      <c r="J15" s="570"/>
      <c r="K15" s="565">
        <v>4</v>
      </c>
      <c r="L15" s="561">
        <f t="shared" si="3"/>
        <v>82</v>
      </c>
      <c r="M15" s="569"/>
      <c r="N15" s="570"/>
      <c r="O15" s="570"/>
      <c r="P15" s="570"/>
      <c r="Q15" s="564"/>
      <c r="R15" s="564"/>
      <c r="S15" s="564">
        <v>4</v>
      </c>
      <c r="T15" s="564">
        <v>3</v>
      </c>
      <c r="U15" s="570"/>
      <c r="V15" s="570"/>
      <c r="W15" s="570"/>
      <c r="X15" s="570"/>
      <c r="Y15" s="570"/>
      <c r="Z15" s="570"/>
      <c r="AA15" s="570"/>
      <c r="AB15" s="570"/>
      <c r="AC15" s="566">
        <v>302</v>
      </c>
      <c r="AD15" s="171"/>
    </row>
    <row r="16" spans="1:30" s="557" customFormat="1" ht="60" x14ac:dyDescent="0.5">
      <c r="A16" s="542" t="s">
        <v>1004</v>
      </c>
      <c r="B16" s="567" t="s">
        <v>1005</v>
      </c>
      <c r="C16" s="568"/>
      <c r="D16" s="560" t="s">
        <v>946</v>
      </c>
      <c r="E16" s="560"/>
      <c r="F16" s="561">
        <f t="shared" si="0"/>
        <v>3</v>
      </c>
      <c r="G16" s="562">
        <f t="shared" si="1"/>
        <v>90</v>
      </c>
      <c r="H16" s="561">
        <f t="shared" si="2"/>
        <v>8</v>
      </c>
      <c r="I16" s="563">
        <v>4</v>
      </c>
      <c r="J16" s="570"/>
      <c r="K16" s="565">
        <v>4</v>
      </c>
      <c r="L16" s="561">
        <f t="shared" si="3"/>
        <v>82</v>
      </c>
      <c r="M16" s="569"/>
      <c r="N16" s="570"/>
      <c r="O16" s="570"/>
      <c r="P16" s="570"/>
      <c r="Q16" s="564"/>
      <c r="R16" s="564"/>
      <c r="S16" s="564">
        <v>4</v>
      </c>
      <c r="T16" s="564">
        <v>3</v>
      </c>
      <c r="U16" s="570"/>
      <c r="V16" s="570"/>
      <c r="W16" s="570"/>
      <c r="X16" s="570"/>
      <c r="Y16" s="570"/>
      <c r="Z16" s="570"/>
      <c r="AA16" s="570"/>
      <c r="AB16" s="570"/>
      <c r="AC16" s="566">
        <v>302</v>
      </c>
      <c r="AD16" s="171"/>
    </row>
    <row r="17" spans="1:30" s="557" customFormat="1" ht="30" x14ac:dyDescent="0.5">
      <c r="A17" s="542" t="s">
        <v>1006</v>
      </c>
      <c r="B17" s="567" t="s">
        <v>1007</v>
      </c>
      <c r="C17" s="568"/>
      <c r="D17" s="560" t="s">
        <v>946</v>
      </c>
      <c r="E17" s="560"/>
      <c r="F17" s="561">
        <f t="shared" si="0"/>
        <v>3</v>
      </c>
      <c r="G17" s="562">
        <f t="shared" si="1"/>
        <v>90</v>
      </c>
      <c r="H17" s="561">
        <f t="shared" si="2"/>
        <v>8</v>
      </c>
      <c r="I17" s="563">
        <v>4</v>
      </c>
      <c r="J17" s="570"/>
      <c r="K17" s="565">
        <v>4</v>
      </c>
      <c r="L17" s="561">
        <f t="shared" si="3"/>
        <v>82</v>
      </c>
      <c r="M17" s="569"/>
      <c r="N17" s="570"/>
      <c r="O17" s="570"/>
      <c r="P17" s="570"/>
      <c r="Q17" s="564"/>
      <c r="R17" s="564"/>
      <c r="S17" s="564">
        <v>4</v>
      </c>
      <c r="T17" s="564">
        <v>3</v>
      </c>
      <c r="U17" s="570"/>
      <c r="V17" s="570"/>
      <c r="W17" s="570"/>
      <c r="X17" s="570"/>
      <c r="Y17" s="570"/>
      <c r="Z17" s="570"/>
      <c r="AA17" s="570"/>
      <c r="AB17" s="570"/>
      <c r="AC17" s="566">
        <v>302</v>
      </c>
      <c r="AD17" s="171"/>
    </row>
  </sheetData>
  <sheetProtection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AA9:AB9"/>
    <mergeCell ref="U7:V7"/>
    <mergeCell ref="W7:X7"/>
    <mergeCell ref="Y7:Z7"/>
    <mergeCell ref="AA7:AB7"/>
    <mergeCell ref="Q9:R9"/>
    <mergeCell ref="S9:T9"/>
    <mergeCell ref="U9:V9"/>
    <mergeCell ref="W9:X9"/>
    <mergeCell ref="Y9:Z9"/>
  </mergeCells>
  <pageMargins left="0.7" right="0.7" top="0.75" bottom="0.75" header="0.3" footer="0.3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4"/>
  <sheetViews>
    <sheetView showZeros="0" view="pageBreakPreview" zoomScale="75" zoomScaleNormal="50" workbookViewId="0">
      <pane ySplit="8" topLeftCell="A102" activePane="bottomLeft" state="frozen"/>
      <selection activeCell="B60" sqref="B60"/>
      <selection pane="bottomLeft" activeCell="A453" sqref="A453:XFD453"/>
    </sheetView>
  </sheetViews>
  <sheetFormatPr defaultColWidth="9.109375" defaultRowHeight="15" x14ac:dyDescent="0.25"/>
  <cols>
    <col min="1" max="1" width="12" style="116" customWidth="1"/>
    <col min="2" max="2" width="99.33203125" style="116" customWidth="1"/>
    <col min="3" max="4" width="13.33203125" style="116" customWidth="1"/>
    <col min="5" max="12" width="0" style="116" hidden="1" customWidth="1"/>
    <col min="13" max="13" width="9.109375" style="116"/>
    <col min="14" max="14" width="10.44140625" style="116" customWidth="1"/>
    <col min="15" max="15" width="11" style="116" customWidth="1"/>
    <col min="16" max="16" width="9.109375" style="20"/>
    <col min="17" max="16384" width="9.109375" style="116"/>
  </cols>
  <sheetData>
    <row r="1" spans="1:16" ht="15.6" x14ac:dyDescent="0.3">
      <c r="A1" s="874">
        <f>'Основні дані'!A25</f>
        <v>0</v>
      </c>
      <c r="B1" s="874"/>
      <c r="C1" s="892" t="str">
        <f>'Основні дані'!B1</f>
        <v>ХТ-224з</v>
      </c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</row>
    <row r="2" spans="1:16" ht="20.25" customHeight="1" x14ac:dyDescent="0.4">
      <c r="A2" s="133"/>
      <c r="B2" s="139" t="s">
        <v>1009</v>
      </c>
      <c r="C2" s="877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</row>
    <row r="3" spans="1:16" ht="48.75" customHeight="1" x14ac:dyDescent="0.4">
      <c r="A3" s="134"/>
      <c r="B3" s="135" t="s">
        <v>1010</v>
      </c>
      <c r="C3" s="894" t="str">
        <f>Титул!Y10</f>
        <v>161</v>
      </c>
      <c r="D3" s="895"/>
      <c r="E3" s="159"/>
      <c r="F3" s="159"/>
      <c r="G3" s="159"/>
      <c r="H3" s="159"/>
      <c r="I3" s="159"/>
      <c r="J3" s="159"/>
      <c r="K3" s="159"/>
      <c r="L3" s="159"/>
      <c r="M3" s="893" t="str">
        <f>'Основні дані'!B12</f>
        <v>Хімічні технології та інженерія</v>
      </c>
      <c r="N3" s="893"/>
      <c r="O3" s="893"/>
    </row>
    <row r="4" spans="1:16" ht="22.5" customHeight="1" thickBot="1" x14ac:dyDescent="0.45">
      <c r="A4" s="134"/>
      <c r="B4" s="157"/>
      <c r="C4" s="886">
        <f>Титул!Y11</f>
        <v>0</v>
      </c>
      <c r="D4" s="886"/>
      <c r="E4" s="158"/>
      <c r="F4" s="158"/>
      <c r="G4" s="158"/>
      <c r="H4" s="158"/>
      <c r="I4" s="158"/>
      <c r="J4" s="158"/>
      <c r="K4" s="158"/>
      <c r="L4" s="158"/>
      <c r="M4" s="886">
        <f>'Основні дані'!B19</f>
        <v>0</v>
      </c>
      <c r="N4" s="886"/>
      <c r="O4" s="886"/>
    </row>
    <row r="5" spans="1:16" ht="15.6" thickBot="1" x14ac:dyDescent="0.3">
      <c r="A5" s="879" t="s">
        <v>123</v>
      </c>
      <c r="B5" s="882" t="s">
        <v>467</v>
      </c>
      <c r="C5" s="887" t="s">
        <v>1011</v>
      </c>
      <c r="D5" s="888"/>
      <c r="E5" s="888"/>
      <c r="F5" s="888"/>
      <c r="G5" s="888"/>
      <c r="H5" s="888"/>
      <c r="I5" s="888"/>
      <c r="J5" s="888"/>
      <c r="K5" s="888"/>
      <c r="L5" s="888"/>
      <c r="M5" s="888"/>
      <c r="N5" s="889"/>
      <c r="O5" s="742" t="s">
        <v>1012</v>
      </c>
    </row>
    <row r="6" spans="1:16" ht="15" customHeight="1" thickBot="1" x14ac:dyDescent="0.3">
      <c r="A6" s="880"/>
      <c r="B6" s="883"/>
      <c r="C6" s="890" t="s">
        <v>1013</v>
      </c>
      <c r="D6" s="890" t="s">
        <v>1014</v>
      </c>
      <c r="E6" s="288"/>
      <c r="F6" s="289"/>
      <c r="G6" s="289"/>
      <c r="H6" s="289"/>
      <c r="I6" s="289"/>
      <c r="J6" s="289"/>
      <c r="K6" s="289"/>
      <c r="L6" s="289"/>
      <c r="M6" s="875" t="s">
        <v>1015</v>
      </c>
      <c r="N6" s="876"/>
      <c r="O6" s="885"/>
    </row>
    <row r="7" spans="1:16" ht="15.6" thickBot="1" x14ac:dyDescent="0.3">
      <c r="A7" s="881"/>
      <c r="B7" s="884"/>
      <c r="C7" s="891"/>
      <c r="D7" s="891"/>
      <c r="E7" s="290"/>
      <c r="F7" s="291"/>
      <c r="G7" s="291"/>
      <c r="H7" s="291"/>
      <c r="I7" s="291"/>
      <c r="J7" s="291"/>
      <c r="K7" s="291"/>
      <c r="L7" s="292"/>
      <c r="M7" s="287" t="s">
        <v>1016</v>
      </c>
      <c r="N7" s="293" t="s">
        <v>1017</v>
      </c>
      <c r="O7" s="745"/>
    </row>
    <row r="8" spans="1:16" ht="16.2" thickBot="1" x14ac:dyDescent="0.3">
      <c r="A8" s="222">
        <v>1</v>
      </c>
      <c r="B8" s="223">
        <v>2</v>
      </c>
      <c r="C8" s="223">
        <v>3</v>
      </c>
      <c r="D8" s="223">
        <v>4</v>
      </c>
      <c r="E8" s="224">
        <v>8</v>
      </c>
      <c r="F8" s="225"/>
      <c r="G8" s="226">
        <v>9</v>
      </c>
      <c r="H8" s="225"/>
      <c r="I8" s="226">
        <v>10</v>
      </c>
      <c r="J8" s="225"/>
      <c r="K8" s="226">
        <v>11</v>
      </c>
      <c r="L8" s="224"/>
      <c r="M8" s="223">
        <v>5</v>
      </c>
      <c r="N8" s="223">
        <v>6</v>
      </c>
      <c r="O8" s="136">
        <v>7</v>
      </c>
    </row>
    <row r="9" spans="1:16" s="137" customFormat="1" ht="18.600000000000001" thickBot="1" x14ac:dyDescent="0.4">
      <c r="A9" s="270">
        <f>'План НП'!A12</f>
        <v>1</v>
      </c>
      <c r="B9" s="327" t="str">
        <f>'План НП'!B12</f>
        <v>Обов'язкові освітні компоненти</v>
      </c>
      <c r="C9" s="271">
        <f>'План НП'!F12</f>
        <v>152</v>
      </c>
      <c r="D9" s="271">
        <f>'План НП'!G12</f>
        <v>4560</v>
      </c>
      <c r="E9" s="272"/>
      <c r="F9" s="273"/>
      <c r="G9" s="273"/>
      <c r="H9" s="273"/>
      <c r="I9" s="273"/>
      <c r="J9" s="273"/>
      <c r="K9" s="273"/>
      <c r="L9" s="274"/>
      <c r="M9" s="275"/>
      <c r="N9" s="276"/>
      <c r="O9" s="509">
        <f>C9/240</f>
        <v>0.6333333333333333</v>
      </c>
      <c r="P9" s="216" t="str">
        <f>'Основні дані'!$B$1</f>
        <v>ХТ-224з</v>
      </c>
    </row>
    <row r="10" spans="1:16" s="138" customFormat="1" ht="16.2" thickBot="1" x14ac:dyDescent="0.35">
      <c r="A10" s="465" t="str">
        <f>'План НП'!A13</f>
        <v>1.1</v>
      </c>
      <c r="B10" s="458" t="str">
        <f>'План НП'!B13</f>
        <v>Загальна підготовка</v>
      </c>
      <c r="C10" s="459">
        <f>'План НП'!F13</f>
        <v>63</v>
      </c>
      <c r="D10" s="459">
        <f>'План НП'!G13</f>
        <v>1890</v>
      </c>
      <c r="E10" s="460"/>
      <c r="F10" s="461"/>
      <c r="G10" s="461"/>
      <c r="H10" s="461"/>
      <c r="I10" s="461"/>
      <c r="J10" s="461"/>
      <c r="K10" s="461"/>
      <c r="L10" s="462"/>
      <c r="M10" s="464"/>
      <c r="N10" s="464"/>
      <c r="O10" s="510">
        <f>C10/C9</f>
        <v>0.41447368421052633</v>
      </c>
      <c r="P10" s="216" t="str">
        <f>'Основні дані'!$B$1</f>
        <v>ХТ-224з</v>
      </c>
    </row>
    <row r="11" spans="1:16" s="138" customFormat="1" ht="15.6" x14ac:dyDescent="0.3">
      <c r="A11" s="277" t="str">
        <f>'План НП'!A14</f>
        <v>ЗП 1</v>
      </c>
      <c r="B11" s="303" t="str">
        <f>'План НП'!B14</f>
        <v>Українська мова (професійного спрямування)</v>
      </c>
      <c r="C11" s="278">
        <f>'План НП'!F14</f>
        <v>3</v>
      </c>
      <c r="D11" s="278">
        <f>'План НП'!G14</f>
        <v>90</v>
      </c>
      <c r="E11" s="284"/>
      <c r="F11" s="285"/>
      <c r="G11" s="285"/>
      <c r="H11" s="285"/>
      <c r="I11" s="285"/>
      <c r="J11" s="285"/>
      <c r="K11" s="285"/>
      <c r="L11" s="286"/>
      <c r="M11" s="295">
        <f>'План НП'!C14</f>
        <v>1</v>
      </c>
      <c r="N11" s="294">
        <f>'План НП'!D14</f>
        <v>0</v>
      </c>
      <c r="O11" s="282">
        <f>'План НП'!AC14</f>
        <v>273</v>
      </c>
      <c r="P11" s="216" t="str">
        <f>'Основні дані'!$B$1</f>
        <v>ХТ-224з</v>
      </c>
    </row>
    <row r="12" spans="1:16" s="138" customFormat="1" ht="15.6" x14ac:dyDescent="0.3">
      <c r="A12" s="277" t="str">
        <f>'План НП'!A15</f>
        <v>ЗП 2</v>
      </c>
      <c r="B12" s="303" t="str">
        <f>'План НП'!B15</f>
        <v>Іноземна мова</v>
      </c>
      <c r="C12" s="278">
        <f>'План НП'!F15</f>
        <v>12</v>
      </c>
      <c r="D12" s="278">
        <f>'План НП'!G15</f>
        <v>360</v>
      </c>
      <c r="E12" s="284"/>
      <c r="F12" s="285"/>
      <c r="G12" s="285"/>
      <c r="H12" s="285"/>
      <c r="I12" s="285"/>
      <c r="J12" s="285"/>
      <c r="K12" s="285"/>
      <c r="L12" s="286"/>
      <c r="M12" s="295">
        <f>'План НП'!C15</f>
        <v>3</v>
      </c>
      <c r="N12" s="294" t="str">
        <f>'План НП'!D15</f>
        <v>1,2,7,8</v>
      </c>
      <c r="O12" s="282">
        <f>'План НП'!AC15</f>
        <v>276</v>
      </c>
      <c r="P12" s="216" t="str">
        <f>'Основні дані'!$B$1</f>
        <v>ХТ-224з</v>
      </c>
    </row>
    <row r="13" spans="1:16" s="138" customFormat="1" ht="15.6" x14ac:dyDescent="0.3">
      <c r="A13" s="277" t="str">
        <f>'План НП'!A16</f>
        <v>ЗП 3</v>
      </c>
      <c r="B13" s="303" t="str">
        <f>'План НП'!B16</f>
        <v>Вища математика, ч.1</v>
      </c>
      <c r="C13" s="278">
        <f>'План НП'!F16</f>
        <v>4</v>
      </c>
      <c r="D13" s="278">
        <f>'План НП'!G16</f>
        <v>120</v>
      </c>
      <c r="E13" s="284"/>
      <c r="F13" s="285"/>
      <c r="G13" s="285"/>
      <c r="H13" s="285"/>
      <c r="I13" s="285"/>
      <c r="J13" s="285"/>
      <c r="K13" s="285"/>
      <c r="L13" s="286"/>
      <c r="M13" s="295">
        <f>'План НП'!C16</f>
        <v>1</v>
      </c>
      <c r="N13" s="294">
        <f>'План НП'!D16</f>
        <v>0</v>
      </c>
      <c r="O13" s="282">
        <f>'План НП'!AC16</f>
        <v>155</v>
      </c>
      <c r="P13" s="216" t="str">
        <f>'Основні дані'!$B$1</f>
        <v>ХТ-224з</v>
      </c>
    </row>
    <row r="14" spans="1:16" s="138" customFormat="1" ht="15.6" x14ac:dyDescent="0.3">
      <c r="A14" s="277" t="str">
        <f>'План НП'!A17</f>
        <v>ЗП 4</v>
      </c>
      <c r="B14" s="303" t="str">
        <f>'План НП'!B17</f>
        <v>Вища математика, ч.2</v>
      </c>
      <c r="C14" s="278">
        <f>'План НП'!F17</f>
        <v>4</v>
      </c>
      <c r="D14" s="278">
        <f>'План НП'!G17</f>
        <v>120</v>
      </c>
      <c r="E14" s="284"/>
      <c r="F14" s="285"/>
      <c r="G14" s="285"/>
      <c r="H14" s="285"/>
      <c r="I14" s="285"/>
      <c r="J14" s="285"/>
      <c r="K14" s="285"/>
      <c r="L14" s="286"/>
      <c r="M14" s="295">
        <f>'План НП'!C17</f>
        <v>2</v>
      </c>
      <c r="N14" s="294">
        <f>'План НП'!D17</f>
        <v>0</v>
      </c>
      <c r="O14" s="282">
        <f>'План НП'!AC17</f>
        <v>155</v>
      </c>
      <c r="P14" s="216" t="str">
        <f>'Основні дані'!$B$1</f>
        <v>ХТ-224з</v>
      </c>
    </row>
    <row r="15" spans="1:16" s="138" customFormat="1" ht="15.6" x14ac:dyDescent="0.3">
      <c r="A15" s="277" t="str">
        <f>'План НП'!A18</f>
        <v>ЗП 5</v>
      </c>
      <c r="B15" s="303" t="str">
        <f>'План НП'!B18</f>
        <v>Фізика, ч.1</v>
      </c>
      <c r="C15" s="278">
        <f>'План НП'!F18</f>
        <v>4</v>
      </c>
      <c r="D15" s="278">
        <f>'План НП'!G18</f>
        <v>120</v>
      </c>
      <c r="E15" s="284"/>
      <c r="F15" s="285"/>
      <c r="G15" s="285"/>
      <c r="H15" s="285"/>
      <c r="I15" s="285"/>
      <c r="J15" s="285"/>
      <c r="K15" s="285"/>
      <c r="L15" s="286"/>
      <c r="M15" s="295">
        <f>'План НП'!C18</f>
        <v>1</v>
      </c>
      <c r="N15" s="294">
        <f>'План НП'!D18</f>
        <v>3</v>
      </c>
      <c r="O15" s="282">
        <f>'План НП'!AC18</f>
        <v>168</v>
      </c>
      <c r="P15" s="216" t="str">
        <f>'Основні дані'!$B$1</f>
        <v>ХТ-224з</v>
      </c>
    </row>
    <row r="16" spans="1:16" s="138" customFormat="1" ht="15.6" x14ac:dyDescent="0.3">
      <c r="A16" s="277" t="str">
        <f>'План НП'!A19</f>
        <v>ЗП 6</v>
      </c>
      <c r="B16" s="303" t="str">
        <f>'План НП'!B19</f>
        <v>Фізика, ч.2</v>
      </c>
      <c r="C16" s="278">
        <f>'План НП'!F19</f>
        <v>4</v>
      </c>
      <c r="D16" s="278">
        <f>'План НП'!G19</f>
        <v>120</v>
      </c>
      <c r="E16" s="284"/>
      <c r="F16" s="285"/>
      <c r="G16" s="285"/>
      <c r="H16" s="285"/>
      <c r="I16" s="285"/>
      <c r="J16" s="285"/>
      <c r="K16" s="285"/>
      <c r="L16" s="286"/>
      <c r="M16" s="295">
        <f>'План НП'!C19</f>
        <v>2</v>
      </c>
      <c r="N16" s="294">
        <f>'План НП'!D19</f>
        <v>0</v>
      </c>
      <c r="O16" s="282">
        <f>'План НП'!AC19</f>
        <v>168</v>
      </c>
      <c r="P16" s="216" t="str">
        <f>'Основні дані'!$B$1</f>
        <v>ХТ-224з</v>
      </c>
    </row>
    <row r="17" spans="1:16" s="138" customFormat="1" ht="15.6" x14ac:dyDescent="0.3">
      <c r="A17" s="277" t="str">
        <f>'План НП'!A20</f>
        <v>ЗП 7</v>
      </c>
      <c r="B17" s="303" t="str">
        <f>'План НП'!B20</f>
        <v>Загальна та неорганічна хімія, ч.1</v>
      </c>
      <c r="C17" s="278">
        <f>'План НП'!F20</f>
        <v>6</v>
      </c>
      <c r="D17" s="278">
        <f>'План НП'!G20</f>
        <v>180</v>
      </c>
      <c r="E17" s="284"/>
      <c r="F17" s="285"/>
      <c r="G17" s="285"/>
      <c r="H17" s="285"/>
      <c r="I17" s="285"/>
      <c r="J17" s="285"/>
      <c r="K17" s="285"/>
      <c r="L17" s="286"/>
      <c r="M17" s="295">
        <f>'План НП'!C20</f>
        <v>1</v>
      </c>
      <c r="N17" s="294">
        <f>'План НП'!D20</f>
        <v>0</v>
      </c>
      <c r="O17" s="282">
        <f>'План НП'!AC20</f>
        <v>192</v>
      </c>
      <c r="P17" s="216" t="str">
        <f>'Основні дані'!$B$1</f>
        <v>ХТ-224з</v>
      </c>
    </row>
    <row r="18" spans="1:16" s="138" customFormat="1" ht="15.6" x14ac:dyDescent="0.3">
      <c r="A18" s="277" t="str">
        <f>'План НП'!A21</f>
        <v>ЗП 8</v>
      </c>
      <c r="B18" s="303" t="str">
        <f>'План НП'!B21</f>
        <v>Загальна та неорганічна хімія, ч.2</v>
      </c>
      <c r="C18" s="278">
        <f>'План НП'!F21</f>
        <v>6</v>
      </c>
      <c r="D18" s="278">
        <f>'План НП'!G21</f>
        <v>180</v>
      </c>
      <c r="E18" s="284"/>
      <c r="F18" s="285"/>
      <c r="G18" s="285"/>
      <c r="H18" s="285"/>
      <c r="I18" s="285"/>
      <c r="J18" s="285"/>
      <c r="K18" s="285"/>
      <c r="L18" s="286"/>
      <c r="M18" s="295">
        <f>'План НП'!C21</f>
        <v>2</v>
      </c>
      <c r="N18" s="294">
        <f>'План НП'!D21</f>
        <v>0</v>
      </c>
      <c r="O18" s="282">
        <f>'План НП'!AC21</f>
        <v>192</v>
      </c>
      <c r="P18" s="216" t="str">
        <f>'Основні дані'!$B$1</f>
        <v>ХТ-224з</v>
      </c>
    </row>
    <row r="19" spans="1:16" s="138" customFormat="1" ht="15.6" x14ac:dyDescent="0.3">
      <c r="A19" s="277" t="str">
        <f>'План НП'!A22</f>
        <v>ЗП 9</v>
      </c>
      <c r="B19" s="303" t="str">
        <f>'План НП'!B22</f>
        <v>Органічна хімія</v>
      </c>
      <c r="C19" s="278">
        <f>'План НП'!F22</f>
        <v>5</v>
      </c>
      <c r="D19" s="278">
        <f>'План НП'!G22</f>
        <v>150</v>
      </c>
      <c r="E19" s="284"/>
      <c r="F19" s="285"/>
      <c r="G19" s="285"/>
      <c r="H19" s="285"/>
      <c r="I19" s="285"/>
      <c r="J19" s="285"/>
      <c r="K19" s="285"/>
      <c r="L19" s="286"/>
      <c r="M19" s="295">
        <f>'План НП'!C22</f>
        <v>2</v>
      </c>
      <c r="N19" s="294">
        <f>'План НП'!D22</f>
        <v>0</v>
      </c>
      <c r="O19" s="282">
        <f>'План НП'!AC22</f>
        <v>193</v>
      </c>
      <c r="P19" s="216" t="str">
        <f>'Основні дані'!$B$1</f>
        <v>ХТ-224з</v>
      </c>
    </row>
    <row r="20" spans="1:16" s="138" customFormat="1" ht="15.6" x14ac:dyDescent="0.3">
      <c r="A20" s="277" t="str">
        <f>'План НП'!A23</f>
        <v>ЗП 10</v>
      </c>
      <c r="B20" s="303" t="str">
        <f>'План НП'!B23</f>
        <v>Історія та культура України</v>
      </c>
      <c r="C20" s="278">
        <f>'План НП'!F23</f>
        <v>4</v>
      </c>
      <c r="D20" s="278">
        <f>'План НП'!G23</f>
        <v>120</v>
      </c>
      <c r="E20" s="284"/>
      <c r="F20" s="285"/>
      <c r="G20" s="285"/>
      <c r="H20" s="285"/>
      <c r="I20" s="285"/>
      <c r="J20" s="285"/>
      <c r="K20" s="285"/>
      <c r="L20" s="286"/>
      <c r="M20" s="295">
        <f>'План НП'!C23</f>
        <v>2</v>
      </c>
      <c r="N20" s="294">
        <f>'План НП'!D23</f>
        <v>0</v>
      </c>
      <c r="O20" s="282">
        <f>'План НП'!AC23</f>
        <v>310</v>
      </c>
      <c r="P20" s="216" t="str">
        <f>'Основні дані'!$B$1</f>
        <v>ХТ-224з</v>
      </c>
    </row>
    <row r="21" spans="1:16" s="138" customFormat="1" ht="15.6" x14ac:dyDescent="0.3">
      <c r="A21" s="277" t="str">
        <f>'План НП'!A24</f>
        <v>ЗП 11</v>
      </c>
      <c r="B21" s="303" t="str">
        <f>'План НП'!B24</f>
        <v>Правознавство</v>
      </c>
      <c r="C21" s="278">
        <f>'План НП'!F24</f>
        <v>4</v>
      </c>
      <c r="D21" s="278">
        <f>'План НП'!G24</f>
        <v>120</v>
      </c>
      <c r="E21" s="284"/>
      <c r="F21" s="285"/>
      <c r="G21" s="285"/>
      <c r="H21" s="285"/>
      <c r="I21" s="285"/>
      <c r="J21" s="285"/>
      <c r="K21" s="285"/>
      <c r="L21" s="286"/>
      <c r="M21" s="295">
        <f>'План НП'!C24</f>
        <v>0</v>
      </c>
      <c r="N21" s="294">
        <f>'План НП'!D24</f>
        <v>3</v>
      </c>
      <c r="O21" s="282">
        <f>'План НП'!AC24</f>
        <v>306</v>
      </c>
      <c r="P21" s="216" t="str">
        <f>'Основні дані'!$B$1</f>
        <v>ХТ-224з</v>
      </c>
    </row>
    <row r="22" spans="1:16" s="138" customFormat="1" ht="15.6" x14ac:dyDescent="0.3">
      <c r="A22" s="277" t="str">
        <f>'План НП'!A25</f>
        <v>ЗП 12</v>
      </c>
      <c r="B22" s="303" t="str">
        <f>'План НП'!B25</f>
        <v>Філософія</v>
      </c>
      <c r="C22" s="278">
        <f>'План НП'!F25</f>
        <v>3</v>
      </c>
      <c r="D22" s="278">
        <f>'План НП'!G25</f>
        <v>90</v>
      </c>
      <c r="E22" s="284"/>
      <c r="F22" s="285"/>
      <c r="G22" s="285"/>
      <c r="H22" s="285"/>
      <c r="I22" s="285"/>
      <c r="J22" s="285"/>
      <c r="K22" s="285"/>
      <c r="L22" s="286"/>
      <c r="M22" s="295">
        <f>'План НП'!C25</f>
        <v>4</v>
      </c>
      <c r="N22" s="294">
        <f>'План НП'!D25</f>
        <v>0</v>
      </c>
      <c r="O22" s="282">
        <f>'План НП'!AC25</f>
        <v>307</v>
      </c>
      <c r="P22" s="216" t="str">
        <f>'Основні дані'!$B$1</f>
        <v>ХТ-224з</v>
      </c>
    </row>
    <row r="23" spans="1:16" s="138" customFormat="1" ht="15.6" hidden="1" x14ac:dyDescent="0.3">
      <c r="A23" s="277" t="str">
        <f>'План НП'!A26</f>
        <v>ЗП 13</v>
      </c>
      <c r="B23" s="303">
        <f>'План НП'!B26</f>
        <v>0</v>
      </c>
      <c r="C23" s="278">
        <f>'План НП'!F26</f>
        <v>0</v>
      </c>
      <c r="D23" s="278">
        <f>'План НП'!G26</f>
        <v>0</v>
      </c>
      <c r="E23" s="284"/>
      <c r="F23" s="285"/>
      <c r="G23" s="285"/>
      <c r="H23" s="285"/>
      <c r="I23" s="285"/>
      <c r="J23" s="285"/>
      <c r="K23" s="285"/>
      <c r="L23" s="286"/>
      <c r="M23" s="295">
        <f>'План НП'!C26</f>
        <v>0</v>
      </c>
      <c r="N23" s="294">
        <f>'План НП'!D26</f>
        <v>0</v>
      </c>
      <c r="O23" s="282">
        <f>'План НП'!AC26</f>
        <v>0</v>
      </c>
      <c r="P23" s="216" t="str">
        <f>'Основні дані'!$B$1</f>
        <v>ХТ-224з</v>
      </c>
    </row>
    <row r="24" spans="1:16" s="138" customFormat="1" ht="15.6" hidden="1" x14ac:dyDescent="0.3">
      <c r="A24" s="277" t="str">
        <f>'План НП'!A27</f>
        <v>ЗП 14</v>
      </c>
      <c r="B24" s="303">
        <f>'План НП'!B27</f>
        <v>0</v>
      </c>
      <c r="C24" s="278">
        <f>'План НП'!F27</f>
        <v>0</v>
      </c>
      <c r="D24" s="278">
        <f>'План НП'!G27</f>
        <v>0</v>
      </c>
      <c r="E24" s="284"/>
      <c r="F24" s="285"/>
      <c r="G24" s="285"/>
      <c r="H24" s="285"/>
      <c r="I24" s="285"/>
      <c r="J24" s="285"/>
      <c r="K24" s="285"/>
      <c r="L24" s="286"/>
      <c r="M24" s="295">
        <f>'План НП'!C27</f>
        <v>0</v>
      </c>
      <c r="N24" s="294">
        <f>'План НП'!D27</f>
        <v>0</v>
      </c>
      <c r="O24" s="282">
        <f>'План НП'!AC27</f>
        <v>0</v>
      </c>
      <c r="P24" s="216" t="str">
        <f>'Основні дані'!$B$1</f>
        <v>ХТ-224з</v>
      </c>
    </row>
    <row r="25" spans="1:16" s="138" customFormat="1" ht="15.6" hidden="1" x14ac:dyDescent="0.3">
      <c r="A25" s="277" t="str">
        <f>'План НП'!A28</f>
        <v>ЗП 15</v>
      </c>
      <c r="B25" s="303">
        <f>'План НП'!B28</f>
        <v>0</v>
      </c>
      <c r="C25" s="278">
        <f>'План НП'!F28</f>
        <v>0</v>
      </c>
      <c r="D25" s="278">
        <f>'План НП'!G28</f>
        <v>0</v>
      </c>
      <c r="E25" s="284"/>
      <c r="F25" s="285"/>
      <c r="G25" s="285"/>
      <c r="H25" s="285"/>
      <c r="I25" s="285"/>
      <c r="J25" s="285"/>
      <c r="K25" s="285"/>
      <c r="L25" s="286"/>
      <c r="M25" s="295">
        <f>'План НП'!C28</f>
        <v>0</v>
      </c>
      <c r="N25" s="294">
        <f>'План НП'!D28</f>
        <v>0</v>
      </c>
      <c r="O25" s="282">
        <f>'План НП'!AC28</f>
        <v>0</v>
      </c>
      <c r="P25" s="216" t="str">
        <f>'Основні дані'!$B$1</f>
        <v>ХТ-224з</v>
      </c>
    </row>
    <row r="26" spans="1:16" s="138" customFormat="1" ht="15.6" hidden="1" x14ac:dyDescent="0.3">
      <c r="A26" s="277" t="str">
        <f>'План НП'!A29</f>
        <v>ЗП 16</v>
      </c>
      <c r="B26" s="303">
        <f>'План НП'!B29</f>
        <v>0</v>
      </c>
      <c r="C26" s="278">
        <f>'План НП'!F29</f>
        <v>0</v>
      </c>
      <c r="D26" s="278">
        <f>'План НП'!G29</f>
        <v>0</v>
      </c>
      <c r="E26" s="284"/>
      <c r="F26" s="285"/>
      <c r="G26" s="285"/>
      <c r="H26" s="285"/>
      <c r="I26" s="285"/>
      <c r="J26" s="285"/>
      <c r="K26" s="285"/>
      <c r="L26" s="286"/>
      <c r="M26" s="295">
        <f>'План НП'!C29</f>
        <v>0</v>
      </c>
      <c r="N26" s="294">
        <f>'План НП'!D29</f>
        <v>0</v>
      </c>
      <c r="O26" s="282">
        <f>'План НП'!AC29</f>
        <v>0</v>
      </c>
      <c r="P26" s="216" t="str">
        <f>'Основні дані'!$B$1</f>
        <v>ХТ-224з</v>
      </c>
    </row>
    <row r="27" spans="1:16" s="138" customFormat="1" ht="15.6" hidden="1" x14ac:dyDescent="0.3">
      <c r="A27" s="277" t="str">
        <f>'План НП'!A30</f>
        <v>ЗП 17</v>
      </c>
      <c r="B27" s="303">
        <f>'План НП'!B30</f>
        <v>0</v>
      </c>
      <c r="C27" s="278">
        <f>'План НП'!F30</f>
        <v>0</v>
      </c>
      <c r="D27" s="278">
        <f>'План НП'!G30</f>
        <v>0</v>
      </c>
      <c r="E27" s="284"/>
      <c r="F27" s="285"/>
      <c r="G27" s="285"/>
      <c r="H27" s="285"/>
      <c r="I27" s="285"/>
      <c r="J27" s="285"/>
      <c r="K27" s="285"/>
      <c r="L27" s="286"/>
      <c r="M27" s="295">
        <f>'План НП'!C30</f>
        <v>0</v>
      </c>
      <c r="N27" s="294">
        <f>'План НП'!D30</f>
        <v>0</v>
      </c>
      <c r="O27" s="282">
        <f>'План НП'!AC30</f>
        <v>0</v>
      </c>
      <c r="P27" s="216" t="str">
        <f>'Основні дані'!$B$1</f>
        <v>ХТ-224з</v>
      </c>
    </row>
    <row r="28" spans="1:16" s="138" customFormat="1" ht="15.6" hidden="1" x14ac:dyDescent="0.3">
      <c r="A28" s="277" t="str">
        <f>'План НП'!A31</f>
        <v>ЗП 18</v>
      </c>
      <c r="B28" s="303">
        <f>'План НП'!B31</f>
        <v>0</v>
      </c>
      <c r="C28" s="278">
        <f>'План НП'!F31</f>
        <v>0</v>
      </c>
      <c r="D28" s="278">
        <f>'План НП'!G31</f>
        <v>0</v>
      </c>
      <c r="E28" s="284"/>
      <c r="F28" s="285"/>
      <c r="G28" s="285"/>
      <c r="H28" s="285"/>
      <c r="I28" s="285"/>
      <c r="J28" s="285"/>
      <c r="K28" s="285"/>
      <c r="L28" s="286"/>
      <c r="M28" s="295">
        <f>'План НП'!C31</f>
        <v>0</v>
      </c>
      <c r="N28" s="294">
        <f>'План НП'!D31</f>
        <v>0</v>
      </c>
      <c r="O28" s="282">
        <f>'План НП'!AC31</f>
        <v>0</v>
      </c>
      <c r="P28" s="216" t="str">
        <f>'Основні дані'!$B$1</f>
        <v>ХТ-224з</v>
      </c>
    </row>
    <row r="29" spans="1:16" s="138" customFormat="1" ht="15.6" hidden="1" x14ac:dyDescent="0.3">
      <c r="A29" s="277" t="str">
        <f>'План НП'!A32</f>
        <v>ЗП 19</v>
      </c>
      <c r="B29" s="303">
        <f>'План НП'!B32</f>
        <v>0</v>
      </c>
      <c r="C29" s="278">
        <f>'План НП'!F32</f>
        <v>0</v>
      </c>
      <c r="D29" s="278">
        <f>'План НП'!G32</f>
        <v>0</v>
      </c>
      <c r="E29" s="284"/>
      <c r="F29" s="285"/>
      <c r="G29" s="285"/>
      <c r="H29" s="285"/>
      <c r="I29" s="285"/>
      <c r="J29" s="285"/>
      <c r="K29" s="285"/>
      <c r="L29" s="286"/>
      <c r="M29" s="295">
        <f>'План НП'!C32</f>
        <v>0</v>
      </c>
      <c r="N29" s="294">
        <f>'План НП'!D32</f>
        <v>0</v>
      </c>
      <c r="O29" s="282">
        <f>'План НП'!AC32</f>
        <v>0</v>
      </c>
      <c r="P29" s="216" t="str">
        <f>'Основні дані'!$B$1</f>
        <v>ХТ-224з</v>
      </c>
    </row>
    <row r="30" spans="1:16" s="138" customFormat="1" ht="15.6" hidden="1" x14ac:dyDescent="0.3">
      <c r="A30" s="277" t="str">
        <f>'План НП'!A33</f>
        <v>ЗП 20</v>
      </c>
      <c r="B30" s="303">
        <f>'План НП'!B33</f>
        <v>0</v>
      </c>
      <c r="C30" s="278">
        <f>'План НП'!F33</f>
        <v>0</v>
      </c>
      <c r="D30" s="278">
        <f>'План НП'!G33</f>
        <v>0</v>
      </c>
      <c r="E30" s="284"/>
      <c r="F30" s="285"/>
      <c r="G30" s="285"/>
      <c r="H30" s="285"/>
      <c r="I30" s="285"/>
      <c r="J30" s="285"/>
      <c r="K30" s="285"/>
      <c r="L30" s="286"/>
      <c r="M30" s="295">
        <f>'План НП'!C33</f>
        <v>0</v>
      </c>
      <c r="N30" s="294">
        <f>'План НП'!D33</f>
        <v>0</v>
      </c>
      <c r="O30" s="282">
        <f>'План НП'!AC33</f>
        <v>0</v>
      </c>
      <c r="P30" s="216" t="str">
        <f>'Основні дані'!$B$1</f>
        <v>ХТ-224з</v>
      </c>
    </row>
    <row r="31" spans="1:16" s="138" customFormat="1" ht="15.6" hidden="1" x14ac:dyDescent="0.3">
      <c r="A31" s="277" t="str">
        <f>'План НП'!A34</f>
        <v>ЗП 21</v>
      </c>
      <c r="B31" s="303">
        <f>'План НП'!B34</f>
        <v>0</v>
      </c>
      <c r="C31" s="278">
        <f>'План НП'!F34</f>
        <v>0</v>
      </c>
      <c r="D31" s="278">
        <f>'План НП'!G34</f>
        <v>0</v>
      </c>
      <c r="E31" s="284"/>
      <c r="F31" s="285"/>
      <c r="G31" s="285"/>
      <c r="H31" s="285"/>
      <c r="I31" s="285"/>
      <c r="J31" s="285"/>
      <c r="K31" s="285"/>
      <c r="L31" s="286"/>
      <c r="M31" s="295">
        <f>'План НП'!C34</f>
        <v>0</v>
      </c>
      <c r="N31" s="294">
        <f>'План НП'!D34</f>
        <v>0</v>
      </c>
      <c r="O31" s="282">
        <f>'План НП'!AC34</f>
        <v>0</v>
      </c>
      <c r="P31" s="216" t="str">
        <f>'Основні дані'!$B$1</f>
        <v>ХТ-224з</v>
      </c>
    </row>
    <row r="32" spans="1:16" s="138" customFormat="1" ht="15.6" hidden="1" x14ac:dyDescent="0.3">
      <c r="A32" s="277" t="str">
        <f>'План НП'!A35</f>
        <v>ЗП 22</v>
      </c>
      <c r="B32" s="303">
        <f>'План НП'!B35</f>
        <v>0</v>
      </c>
      <c r="C32" s="278">
        <f>'План НП'!F35</f>
        <v>0</v>
      </c>
      <c r="D32" s="278">
        <f>'План НП'!G35</f>
        <v>0</v>
      </c>
      <c r="E32" s="284"/>
      <c r="F32" s="285"/>
      <c r="G32" s="285"/>
      <c r="H32" s="285"/>
      <c r="I32" s="285"/>
      <c r="J32" s="285"/>
      <c r="K32" s="285"/>
      <c r="L32" s="286"/>
      <c r="M32" s="295">
        <f>'План НП'!C35</f>
        <v>0</v>
      </c>
      <c r="N32" s="294">
        <f>'План НП'!D35</f>
        <v>0</v>
      </c>
      <c r="O32" s="282">
        <f>'План НП'!AC35</f>
        <v>0</v>
      </c>
      <c r="P32" s="216" t="str">
        <f>'Основні дані'!$B$1</f>
        <v>ХТ-224з</v>
      </c>
    </row>
    <row r="33" spans="1:16" s="138" customFormat="1" ht="15.6" hidden="1" x14ac:dyDescent="0.3">
      <c r="A33" s="277" t="str">
        <f>'План НП'!A36</f>
        <v>ЗП 23</v>
      </c>
      <c r="B33" s="303">
        <f>'План НП'!B36</f>
        <v>0</v>
      </c>
      <c r="C33" s="278">
        <f>'План НП'!F36</f>
        <v>0</v>
      </c>
      <c r="D33" s="278">
        <f>'План НП'!G36</f>
        <v>0</v>
      </c>
      <c r="E33" s="284"/>
      <c r="F33" s="285"/>
      <c r="G33" s="285"/>
      <c r="H33" s="285"/>
      <c r="I33" s="285"/>
      <c r="J33" s="285"/>
      <c r="K33" s="285"/>
      <c r="L33" s="286"/>
      <c r="M33" s="295">
        <f>'План НП'!C36</f>
        <v>0</v>
      </c>
      <c r="N33" s="294">
        <f>'План НП'!D36</f>
        <v>0</v>
      </c>
      <c r="O33" s="282">
        <f>'План НП'!AC36</f>
        <v>0</v>
      </c>
      <c r="P33" s="216" t="str">
        <f>'Основні дані'!$B$1</f>
        <v>ХТ-224з</v>
      </c>
    </row>
    <row r="34" spans="1:16" s="138" customFormat="1" ht="15.6" hidden="1" x14ac:dyDescent="0.3">
      <c r="A34" s="277" t="str">
        <f>'План НП'!A37</f>
        <v>ЗП 24</v>
      </c>
      <c r="B34" s="303">
        <f>'План НП'!B37</f>
        <v>0</v>
      </c>
      <c r="C34" s="278">
        <f>'План НП'!F37</f>
        <v>0</v>
      </c>
      <c r="D34" s="278">
        <f>'План НП'!G37</f>
        <v>0</v>
      </c>
      <c r="E34" s="284"/>
      <c r="F34" s="285"/>
      <c r="G34" s="285"/>
      <c r="H34" s="285"/>
      <c r="I34" s="285"/>
      <c r="J34" s="285"/>
      <c r="K34" s="285"/>
      <c r="L34" s="286"/>
      <c r="M34" s="295">
        <f>'План НП'!C37</f>
        <v>0</v>
      </c>
      <c r="N34" s="294">
        <f>'План НП'!D37</f>
        <v>0</v>
      </c>
      <c r="O34" s="282">
        <f>'План НП'!AC37</f>
        <v>0</v>
      </c>
      <c r="P34" s="216" t="str">
        <f>'Основні дані'!$B$1</f>
        <v>ХТ-224з</v>
      </c>
    </row>
    <row r="35" spans="1:16" s="138" customFormat="1" ht="15.6" hidden="1" x14ac:dyDescent="0.3">
      <c r="A35" s="277" t="str">
        <f>'План НП'!A38</f>
        <v>ЗП 25</v>
      </c>
      <c r="B35" s="303">
        <f>'План НП'!B38</f>
        <v>0</v>
      </c>
      <c r="C35" s="278">
        <f>'План НП'!F38</f>
        <v>0</v>
      </c>
      <c r="D35" s="278">
        <f>'План НП'!G38</f>
        <v>0</v>
      </c>
      <c r="E35" s="284"/>
      <c r="F35" s="285"/>
      <c r="G35" s="285"/>
      <c r="H35" s="285"/>
      <c r="I35" s="285"/>
      <c r="J35" s="285"/>
      <c r="K35" s="285"/>
      <c r="L35" s="286"/>
      <c r="M35" s="295">
        <f>'План НП'!C38</f>
        <v>0</v>
      </c>
      <c r="N35" s="294">
        <f>'План НП'!D38</f>
        <v>0</v>
      </c>
      <c r="O35" s="282">
        <f>'План НП'!AC38</f>
        <v>0</v>
      </c>
      <c r="P35" s="216" t="str">
        <f>'Основні дані'!$B$1</f>
        <v>ХТ-224з</v>
      </c>
    </row>
    <row r="36" spans="1:16" s="138" customFormat="1" ht="15.6" hidden="1" x14ac:dyDescent="0.3">
      <c r="A36" s="277" t="str">
        <f>'План НП'!A39</f>
        <v>ЗП 26</v>
      </c>
      <c r="B36" s="303">
        <f>'План НП'!B39</f>
        <v>0</v>
      </c>
      <c r="C36" s="278">
        <f>'План НП'!F39</f>
        <v>0</v>
      </c>
      <c r="D36" s="278">
        <f>'План НП'!G39</f>
        <v>0</v>
      </c>
      <c r="E36" s="284"/>
      <c r="F36" s="285"/>
      <c r="G36" s="285"/>
      <c r="H36" s="285"/>
      <c r="I36" s="285"/>
      <c r="J36" s="285"/>
      <c r="K36" s="285"/>
      <c r="L36" s="286"/>
      <c r="M36" s="295">
        <f>'План НП'!C39</f>
        <v>0</v>
      </c>
      <c r="N36" s="294">
        <f>'План НП'!D39</f>
        <v>0</v>
      </c>
      <c r="O36" s="282">
        <f>'План НП'!AC39</f>
        <v>0</v>
      </c>
      <c r="P36" s="216" t="str">
        <f>'Основні дані'!$B$1</f>
        <v>ХТ-224з</v>
      </c>
    </row>
    <row r="37" spans="1:16" s="138" customFormat="1" ht="15.6" hidden="1" x14ac:dyDescent="0.3">
      <c r="A37" s="277" t="str">
        <f>'План НП'!A40</f>
        <v>ЗП 27</v>
      </c>
      <c r="B37" s="303">
        <f>'План НП'!B40</f>
        <v>0</v>
      </c>
      <c r="C37" s="278">
        <f>'План НП'!F40</f>
        <v>0</v>
      </c>
      <c r="D37" s="278">
        <f>'План НП'!G40</f>
        <v>0</v>
      </c>
      <c r="E37" s="284"/>
      <c r="F37" s="285"/>
      <c r="G37" s="285"/>
      <c r="H37" s="285"/>
      <c r="I37" s="285"/>
      <c r="J37" s="285"/>
      <c r="K37" s="285"/>
      <c r="L37" s="286"/>
      <c r="M37" s="295">
        <f>'План НП'!C40</f>
        <v>0</v>
      </c>
      <c r="N37" s="294">
        <f>'План НП'!D40</f>
        <v>0</v>
      </c>
      <c r="O37" s="282">
        <f>'План НП'!AC40</f>
        <v>0</v>
      </c>
      <c r="P37" s="216" t="str">
        <f>'Основні дані'!$B$1</f>
        <v>ХТ-224з</v>
      </c>
    </row>
    <row r="38" spans="1:16" s="138" customFormat="1" ht="15.6" hidden="1" x14ac:dyDescent="0.3">
      <c r="A38" s="277" t="str">
        <f>'План НП'!A41</f>
        <v>ЗП 28</v>
      </c>
      <c r="B38" s="303">
        <f>'План НП'!B41</f>
        <v>0</v>
      </c>
      <c r="C38" s="278">
        <f>'План НП'!F41</f>
        <v>0</v>
      </c>
      <c r="D38" s="278">
        <f>'План НП'!G41</f>
        <v>0</v>
      </c>
      <c r="E38" s="284"/>
      <c r="F38" s="285"/>
      <c r="G38" s="285"/>
      <c r="H38" s="285"/>
      <c r="I38" s="285"/>
      <c r="J38" s="285"/>
      <c r="K38" s="285"/>
      <c r="L38" s="286"/>
      <c r="M38" s="295">
        <f>'План НП'!C41</f>
        <v>0</v>
      </c>
      <c r="N38" s="294">
        <f>'План НП'!D41</f>
        <v>0</v>
      </c>
      <c r="O38" s="282">
        <f>'План НП'!AC41</f>
        <v>0</v>
      </c>
      <c r="P38" s="216" t="str">
        <f>'Основні дані'!$B$1</f>
        <v>ХТ-224з</v>
      </c>
    </row>
    <row r="39" spans="1:16" s="138" customFormat="1" ht="15.6" hidden="1" x14ac:dyDescent="0.3">
      <c r="A39" s="277" t="str">
        <f>'План НП'!A42</f>
        <v>ЗП 29</v>
      </c>
      <c r="B39" s="303">
        <f>'План НП'!B42</f>
        <v>0</v>
      </c>
      <c r="C39" s="278">
        <f>'План НП'!F42</f>
        <v>0</v>
      </c>
      <c r="D39" s="278">
        <f>'План НП'!G42</f>
        <v>0</v>
      </c>
      <c r="E39" s="284"/>
      <c r="F39" s="285"/>
      <c r="G39" s="285"/>
      <c r="H39" s="285"/>
      <c r="I39" s="285"/>
      <c r="J39" s="285"/>
      <c r="K39" s="285"/>
      <c r="L39" s="286"/>
      <c r="M39" s="295">
        <f>'План НП'!C42</f>
        <v>0</v>
      </c>
      <c r="N39" s="294">
        <f>'План НП'!D42</f>
        <v>0</v>
      </c>
      <c r="O39" s="282">
        <f>'План НП'!AC42</f>
        <v>0</v>
      </c>
      <c r="P39" s="216" t="str">
        <f>'Основні дані'!$B$1</f>
        <v>ХТ-224з</v>
      </c>
    </row>
    <row r="40" spans="1:16" s="138" customFormat="1" ht="15.6" hidden="1" x14ac:dyDescent="0.3">
      <c r="A40" s="277" t="str">
        <f>'План НП'!A43</f>
        <v>ЗП 30</v>
      </c>
      <c r="B40" s="303">
        <f>'План НП'!B43</f>
        <v>0</v>
      </c>
      <c r="C40" s="278">
        <f>'План НП'!F43</f>
        <v>0</v>
      </c>
      <c r="D40" s="278">
        <f>'План НП'!G43</f>
        <v>0</v>
      </c>
      <c r="E40" s="284"/>
      <c r="F40" s="285"/>
      <c r="G40" s="285"/>
      <c r="H40" s="285"/>
      <c r="I40" s="285"/>
      <c r="J40" s="285"/>
      <c r="K40" s="285"/>
      <c r="L40" s="286"/>
      <c r="M40" s="295">
        <f>'План НП'!C43</f>
        <v>0</v>
      </c>
      <c r="N40" s="294">
        <f>'План НП'!D43</f>
        <v>0</v>
      </c>
      <c r="O40" s="282">
        <f>'План НП'!AC43</f>
        <v>0</v>
      </c>
      <c r="P40" s="216" t="str">
        <f>'Основні дані'!$B$1</f>
        <v>ХТ-224з</v>
      </c>
    </row>
    <row r="41" spans="1:16" s="138" customFormat="1" ht="15.6" hidden="1" x14ac:dyDescent="0.3">
      <c r="A41" s="277" t="str">
        <f>'План НП'!A44</f>
        <v>ЗП 31</v>
      </c>
      <c r="B41" s="303">
        <f>'План НП'!B44</f>
        <v>0</v>
      </c>
      <c r="C41" s="278">
        <f>'План НП'!F44</f>
        <v>0</v>
      </c>
      <c r="D41" s="278">
        <f>'План НП'!G44</f>
        <v>0</v>
      </c>
      <c r="E41" s="284"/>
      <c r="F41" s="285"/>
      <c r="G41" s="285"/>
      <c r="H41" s="285"/>
      <c r="I41" s="285"/>
      <c r="J41" s="285"/>
      <c r="K41" s="285"/>
      <c r="L41" s="286"/>
      <c r="M41" s="295">
        <f>'План НП'!C44</f>
        <v>0</v>
      </c>
      <c r="N41" s="294">
        <f>'План НП'!D44</f>
        <v>0</v>
      </c>
      <c r="O41" s="282">
        <f>'План НП'!AC44</f>
        <v>0</v>
      </c>
      <c r="P41" s="216" t="str">
        <f>'Основні дані'!$B$1</f>
        <v>ХТ-224з</v>
      </c>
    </row>
    <row r="42" spans="1:16" s="138" customFormat="1" ht="15.6" hidden="1" x14ac:dyDescent="0.3">
      <c r="A42" s="277" t="str">
        <f>'План НП'!A45</f>
        <v>ЗП 32</v>
      </c>
      <c r="B42" s="303">
        <f>'План НП'!B45</f>
        <v>0</v>
      </c>
      <c r="C42" s="278">
        <f>'План НП'!F45</f>
        <v>0</v>
      </c>
      <c r="D42" s="278">
        <f>'План НП'!G45</f>
        <v>0</v>
      </c>
      <c r="E42" s="284"/>
      <c r="F42" s="285"/>
      <c r="G42" s="285"/>
      <c r="H42" s="285"/>
      <c r="I42" s="285"/>
      <c r="J42" s="285"/>
      <c r="K42" s="285"/>
      <c r="L42" s="286"/>
      <c r="M42" s="295">
        <f>'План НП'!C45</f>
        <v>0</v>
      </c>
      <c r="N42" s="294">
        <f>'План НП'!D45</f>
        <v>0</v>
      </c>
      <c r="O42" s="282">
        <f>'План НП'!AC45</f>
        <v>0</v>
      </c>
      <c r="P42" s="216" t="str">
        <f>'Основні дані'!$B$1</f>
        <v>ХТ-224з</v>
      </c>
    </row>
    <row r="43" spans="1:16" s="138" customFormat="1" ht="15.6" hidden="1" x14ac:dyDescent="0.3">
      <c r="A43" s="277" t="str">
        <f>'План НП'!A46</f>
        <v>ЗП 33</v>
      </c>
      <c r="B43" s="303">
        <f>'План НП'!B46</f>
        <v>0</v>
      </c>
      <c r="C43" s="278">
        <f>'План НП'!F46</f>
        <v>0</v>
      </c>
      <c r="D43" s="278">
        <f>'План НП'!G46</f>
        <v>0</v>
      </c>
      <c r="E43" s="284"/>
      <c r="F43" s="285"/>
      <c r="G43" s="285"/>
      <c r="H43" s="285"/>
      <c r="I43" s="285"/>
      <c r="J43" s="285"/>
      <c r="K43" s="285"/>
      <c r="L43" s="286"/>
      <c r="M43" s="295">
        <f>'План НП'!C46</f>
        <v>0</v>
      </c>
      <c r="N43" s="294">
        <f>'План НП'!D46</f>
        <v>0</v>
      </c>
      <c r="O43" s="282">
        <f>'План НП'!AC46</f>
        <v>0</v>
      </c>
      <c r="P43" s="216" t="str">
        <f>'Основні дані'!$B$1</f>
        <v>ХТ-224з</v>
      </c>
    </row>
    <row r="44" spans="1:16" s="138" customFormat="1" ht="15.6" hidden="1" x14ac:dyDescent="0.3">
      <c r="A44" s="277" t="str">
        <f>'План НП'!A47</f>
        <v>ЗП 34</v>
      </c>
      <c r="B44" s="303">
        <f>'План НП'!B47</f>
        <v>0</v>
      </c>
      <c r="C44" s="278">
        <f>'План НП'!F47</f>
        <v>0</v>
      </c>
      <c r="D44" s="278">
        <f>'План НП'!G47</f>
        <v>0</v>
      </c>
      <c r="E44" s="284"/>
      <c r="F44" s="285"/>
      <c r="G44" s="285"/>
      <c r="H44" s="285"/>
      <c r="I44" s="285"/>
      <c r="J44" s="285"/>
      <c r="K44" s="285"/>
      <c r="L44" s="286"/>
      <c r="M44" s="295">
        <f>'План НП'!C47</f>
        <v>0</v>
      </c>
      <c r="N44" s="294">
        <f>'План НП'!D47</f>
        <v>0</v>
      </c>
      <c r="O44" s="282">
        <f>'План НП'!AC47</f>
        <v>0</v>
      </c>
      <c r="P44" s="216" t="str">
        <f>'Основні дані'!$B$1</f>
        <v>ХТ-224з</v>
      </c>
    </row>
    <row r="45" spans="1:16" s="138" customFormat="1" ht="15.6" hidden="1" x14ac:dyDescent="0.3">
      <c r="A45" s="277" t="str">
        <f>'План НП'!A48</f>
        <v>ЗП 35</v>
      </c>
      <c r="B45" s="303">
        <f>'План НП'!B48</f>
        <v>0</v>
      </c>
      <c r="C45" s="278">
        <f>'План НП'!F48</f>
        <v>0</v>
      </c>
      <c r="D45" s="278">
        <f>'План НП'!G48</f>
        <v>0</v>
      </c>
      <c r="E45" s="284"/>
      <c r="F45" s="285"/>
      <c r="G45" s="285"/>
      <c r="H45" s="285"/>
      <c r="I45" s="285"/>
      <c r="J45" s="285"/>
      <c r="K45" s="285"/>
      <c r="L45" s="286"/>
      <c r="M45" s="295">
        <f>'План НП'!C48</f>
        <v>0</v>
      </c>
      <c r="N45" s="294">
        <f>'План НП'!D48</f>
        <v>0</v>
      </c>
      <c r="O45" s="282">
        <f>'План НП'!AC48</f>
        <v>0</v>
      </c>
      <c r="P45" s="216" t="str">
        <f>'Основні дані'!$B$1</f>
        <v>ХТ-224з</v>
      </c>
    </row>
    <row r="46" spans="1:16" s="138" customFormat="1" ht="15.6" hidden="1" x14ac:dyDescent="0.3">
      <c r="A46" s="277" t="str">
        <f>'План НП'!A49</f>
        <v>ЗП 36</v>
      </c>
      <c r="B46" s="303">
        <f>'План НП'!B49</f>
        <v>0</v>
      </c>
      <c r="C46" s="278">
        <f>'План НП'!F49</f>
        <v>0</v>
      </c>
      <c r="D46" s="278">
        <f>'План НП'!G49</f>
        <v>0</v>
      </c>
      <c r="E46" s="284"/>
      <c r="F46" s="285"/>
      <c r="G46" s="285"/>
      <c r="H46" s="285"/>
      <c r="I46" s="285"/>
      <c r="J46" s="285"/>
      <c r="K46" s="285"/>
      <c r="L46" s="286"/>
      <c r="M46" s="295">
        <f>'План НП'!C49</f>
        <v>0</v>
      </c>
      <c r="N46" s="294">
        <f>'План НП'!D49</f>
        <v>0</v>
      </c>
      <c r="O46" s="282">
        <f>'План НП'!AC49</f>
        <v>0</v>
      </c>
      <c r="P46" s="216" t="str">
        <f>'Основні дані'!$B$1</f>
        <v>ХТ-224з</v>
      </c>
    </row>
    <row r="47" spans="1:16" s="138" customFormat="1" ht="15.6" hidden="1" x14ac:dyDescent="0.3">
      <c r="A47" s="277" t="str">
        <f>'План НП'!A50</f>
        <v>ЗП 37</v>
      </c>
      <c r="B47" s="303">
        <f>'План НП'!B50</f>
        <v>0</v>
      </c>
      <c r="C47" s="278">
        <f>'План НП'!F50</f>
        <v>0</v>
      </c>
      <c r="D47" s="278">
        <f>'План НП'!G50</f>
        <v>0</v>
      </c>
      <c r="E47" s="284"/>
      <c r="F47" s="285"/>
      <c r="G47" s="285"/>
      <c r="H47" s="285"/>
      <c r="I47" s="285"/>
      <c r="J47" s="285"/>
      <c r="K47" s="285"/>
      <c r="L47" s="286"/>
      <c r="M47" s="295">
        <f>'План НП'!C50</f>
        <v>0</v>
      </c>
      <c r="N47" s="294">
        <f>'План НП'!D50</f>
        <v>0</v>
      </c>
      <c r="O47" s="282">
        <f>'План НП'!AC50</f>
        <v>0</v>
      </c>
      <c r="P47" s="216" t="str">
        <f>'Основні дані'!$B$1</f>
        <v>ХТ-224з</v>
      </c>
    </row>
    <row r="48" spans="1:16" s="138" customFormat="1" ht="15.6" hidden="1" x14ac:dyDescent="0.3">
      <c r="A48" s="277" t="str">
        <f>'План НП'!A51</f>
        <v>ЗП 38</v>
      </c>
      <c r="B48" s="303">
        <f>'План НП'!B51</f>
        <v>0</v>
      </c>
      <c r="C48" s="278">
        <f>'План НП'!F51</f>
        <v>0</v>
      </c>
      <c r="D48" s="278">
        <f>'План НП'!G51</f>
        <v>0</v>
      </c>
      <c r="E48" s="284"/>
      <c r="F48" s="285"/>
      <c r="G48" s="285"/>
      <c r="H48" s="285"/>
      <c r="I48" s="285"/>
      <c r="J48" s="285"/>
      <c r="K48" s="285"/>
      <c r="L48" s="286"/>
      <c r="M48" s="295">
        <f>'План НП'!C51</f>
        <v>0</v>
      </c>
      <c r="N48" s="294">
        <f>'План НП'!D51</f>
        <v>0</v>
      </c>
      <c r="O48" s="282">
        <f>'План НП'!AC51</f>
        <v>0</v>
      </c>
      <c r="P48" s="216" t="str">
        <f>'Основні дані'!$B$1</f>
        <v>ХТ-224з</v>
      </c>
    </row>
    <row r="49" spans="1:16" s="138" customFormat="1" ht="15.6" hidden="1" x14ac:dyDescent="0.3">
      <c r="A49" s="277" t="str">
        <f>'План НП'!A52</f>
        <v>ЗП 39</v>
      </c>
      <c r="B49" s="303">
        <f>'План НП'!B52</f>
        <v>0</v>
      </c>
      <c r="C49" s="278">
        <f>'План НП'!F52</f>
        <v>0</v>
      </c>
      <c r="D49" s="278">
        <f>'План НП'!G52</f>
        <v>0</v>
      </c>
      <c r="E49" s="284"/>
      <c r="F49" s="285"/>
      <c r="G49" s="285"/>
      <c r="H49" s="285"/>
      <c r="I49" s="285"/>
      <c r="J49" s="285"/>
      <c r="K49" s="285"/>
      <c r="L49" s="286"/>
      <c r="M49" s="295">
        <f>'План НП'!C52</f>
        <v>0</v>
      </c>
      <c r="N49" s="294">
        <f>'План НП'!D52</f>
        <v>0</v>
      </c>
      <c r="O49" s="282">
        <f>'План НП'!AC52</f>
        <v>0</v>
      </c>
      <c r="P49" s="216" t="str">
        <f>'Основні дані'!$B$1</f>
        <v>ХТ-224з</v>
      </c>
    </row>
    <row r="50" spans="1:16" s="138" customFormat="1" ht="15.6" hidden="1" x14ac:dyDescent="0.3">
      <c r="A50" s="277" t="str">
        <f>'План НП'!A53</f>
        <v>ЗП 40</v>
      </c>
      <c r="B50" s="303">
        <f>'План НП'!B53</f>
        <v>0</v>
      </c>
      <c r="C50" s="278">
        <f>'План НП'!F53</f>
        <v>0</v>
      </c>
      <c r="D50" s="278">
        <f>'План НП'!G53</f>
        <v>0</v>
      </c>
      <c r="E50" s="284"/>
      <c r="F50" s="285"/>
      <c r="G50" s="285"/>
      <c r="H50" s="285"/>
      <c r="I50" s="285"/>
      <c r="J50" s="285"/>
      <c r="K50" s="285"/>
      <c r="L50" s="286"/>
      <c r="M50" s="295">
        <f>'План НП'!C53</f>
        <v>0</v>
      </c>
      <c r="N50" s="294">
        <f>'План НП'!D53</f>
        <v>0</v>
      </c>
      <c r="O50" s="282">
        <f>'План НП'!AC53</f>
        <v>0</v>
      </c>
      <c r="P50" s="216" t="str">
        <f>'Основні дані'!$B$1</f>
        <v>ХТ-224з</v>
      </c>
    </row>
    <row r="51" spans="1:16" s="138" customFormat="1" ht="15.75" customHeight="1" thickBot="1" x14ac:dyDescent="0.35">
      <c r="A51" s="512" t="str">
        <f>'План НП'!A54</f>
        <v>ЗП 13</v>
      </c>
      <c r="B51" s="513" t="str">
        <f>'План НП'!B54</f>
        <v>Фізичне виховання</v>
      </c>
      <c r="C51" s="514">
        <f>'План НП'!F54</f>
        <v>4</v>
      </c>
      <c r="D51" s="514">
        <f>'План НП'!G54</f>
        <v>120</v>
      </c>
      <c r="E51" s="515"/>
      <c r="F51" s="516"/>
      <c r="G51" s="516"/>
      <c r="H51" s="516"/>
      <c r="I51" s="516"/>
      <c r="J51" s="516"/>
      <c r="K51" s="516"/>
      <c r="L51" s="517"/>
      <c r="M51" s="518">
        <f>'План НП'!C54</f>
        <v>0</v>
      </c>
      <c r="N51" s="519" t="str">
        <f>'План НП'!D54</f>
        <v>1 - 6</v>
      </c>
      <c r="O51" s="520">
        <f>'План НП'!AC54</f>
        <v>302</v>
      </c>
      <c r="P51" s="216" t="str">
        <f>'Основні дані'!$B$1</f>
        <v>ХТ-224з</v>
      </c>
    </row>
    <row r="52" spans="1:16" s="137" customFormat="1" ht="18.600000000000001" thickBot="1" x14ac:dyDescent="0.4">
      <c r="A52" s="465" t="str">
        <f>'План НП'!A55</f>
        <v>1.2</v>
      </c>
      <c r="B52" s="458" t="str">
        <f>'План НП'!B55</f>
        <v>Спеціальна (фахова) підготовка</v>
      </c>
      <c r="C52" s="459">
        <f>'План НП'!F55</f>
        <v>89</v>
      </c>
      <c r="D52" s="459">
        <f>'План НП'!G55</f>
        <v>2670</v>
      </c>
      <c r="E52" s="460" t="e">
        <f>#REF!+#REF!</f>
        <v>#REF!</v>
      </c>
      <c r="F52" s="461" t="e">
        <f>#REF!+#REF!</f>
        <v>#REF!</v>
      </c>
      <c r="G52" s="461" t="e">
        <f>#REF!+#REF!</f>
        <v>#REF!</v>
      </c>
      <c r="H52" s="461" t="e">
        <f>#REF!+#REF!</f>
        <v>#REF!</v>
      </c>
      <c r="I52" s="461" t="e">
        <f>#REF!+#REF!</f>
        <v>#REF!</v>
      </c>
      <c r="J52" s="461" t="e">
        <f>#REF!+#REF!</f>
        <v>#REF!</v>
      </c>
      <c r="K52" s="461" t="e">
        <f>#REF!+#REF!</f>
        <v>#REF!</v>
      </c>
      <c r="L52" s="462" t="e">
        <f>#REF!+#REF!</f>
        <v>#REF!</v>
      </c>
      <c r="M52" s="464"/>
      <c r="N52" s="464"/>
      <c r="O52" s="510">
        <f>C52/C9</f>
        <v>0.58552631578947367</v>
      </c>
      <c r="P52" s="216" t="str">
        <f>'Основні дані'!$B$1</f>
        <v>ХТ-224з</v>
      </c>
    </row>
    <row r="53" spans="1:16" s="138" customFormat="1" ht="15.6" x14ac:dyDescent="0.3">
      <c r="A53" s="283" t="str">
        <f>'План НП'!A56</f>
        <v>СП 1</v>
      </c>
      <c r="B53" s="303" t="str">
        <f>'План НП'!B56</f>
        <v xml:space="preserve">Вступ до спеціальності. Ознайомча практика </v>
      </c>
      <c r="C53" s="278">
        <f>'План НП'!F56</f>
        <v>4</v>
      </c>
      <c r="D53" s="278">
        <f>'План НП'!G56</f>
        <v>120</v>
      </c>
      <c r="E53" s="284"/>
      <c r="F53" s="285"/>
      <c r="G53" s="285"/>
      <c r="H53" s="285"/>
      <c r="I53" s="285"/>
      <c r="J53" s="285"/>
      <c r="K53" s="285"/>
      <c r="L53" s="286"/>
      <c r="M53" s="295">
        <f>'План НП'!C56</f>
        <v>0</v>
      </c>
      <c r="N53" s="294">
        <f>'План НП'!D56</f>
        <v>1</v>
      </c>
      <c r="O53" s="282">
        <f>'План НП'!AC56</f>
        <v>184</v>
      </c>
      <c r="P53" s="216" t="str">
        <f>'Основні дані'!$B$1</f>
        <v>ХТ-224з</v>
      </c>
    </row>
    <row r="54" spans="1:16" s="138" customFormat="1" ht="15.6" x14ac:dyDescent="0.3">
      <c r="A54" s="283" t="str">
        <f>'План НП'!A57</f>
        <v>СП 2</v>
      </c>
      <c r="B54" s="303" t="str">
        <f>'План НП'!B57</f>
        <v>Інженерна графіка</v>
      </c>
      <c r="C54" s="278">
        <f>'План НП'!F57</f>
        <v>3</v>
      </c>
      <c r="D54" s="278">
        <f>'План НП'!G57</f>
        <v>90</v>
      </c>
      <c r="E54" s="284"/>
      <c r="F54" s="285"/>
      <c r="G54" s="285"/>
      <c r="H54" s="285"/>
      <c r="I54" s="285"/>
      <c r="J54" s="285"/>
      <c r="K54" s="285"/>
      <c r="L54" s="286"/>
      <c r="M54" s="295">
        <f>'План НП'!C57</f>
        <v>0</v>
      </c>
      <c r="N54" s="294">
        <f>'План НП'!D57</f>
        <v>1</v>
      </c>
      <c r="O54" s="282">
        <f>'План НП'!AC57</f>
        <v>163</v>
      </c>
      <c r="P54" s="216" t="str">
        <f>'Основні дані'!$B$1</f>
        <v>ХТ-224з</v>
      </c>
    </row>
    <row r="55" spans="1:16" s="138" customFormat="1" ht="15.6" x14ac:dyDescent="0.3">
      <c r="A55" s="283" t="str">
        <f>'План НП'!A58</f>
        <v>СП 3</v>
      </c>
      <c r="B55" s="303" t="str">
        <f>'План НП'!B58</f>
        <v>Промислова екологія</v>
      </c>
      <c r="C55" s="278">
        <f>'План НП'!F58</f>
        <v>3</v>
      </c>
      <c r="D55" s="278">
        <f>'План НП'!G58</f>
        <v>90</v>
      </c>
      <c r="E55" s="284"/>
      <c r="F55" s="285"/>
      <c r="G55" s="285"/>
      <c r="H55" s="285"/>
      <c r="I55" s="285"/>
      <c r="J55" s="285"/>
      <c r="K55" s="285"/>
      <c r="L55" s="286"/>
      <c r="M55" s="295">
        <f>'План НП'!C58</f>
        <v>0</v>
      </c>
      <c r="N55" s="294">
        <f>'План НП'!D58</f>
        <v>2</v>
      </c>
      <c r="O55" s="282">
        <f>'План НП'!AC58</f>
        <v>154</v>
      </c>
      <c r="P55" s="216" t="str">
        <f>'Основні дані'!$B$1</f>
        <v>ХТ-224з</v>
      </c>
    </row>
    <row r="56" spans="1:16" s="138" customFormat="1" ht="15.6" x14ac:dyDescent="0.3">
      <c r="A56" s="283" t="str">
        <f>'План НП'!A59</f>
        <v>СП 4</v>
      </c>
      <c r="B56" s="303" t="str">
        <f>'План НП'!B59</f>
        <v>Аналітична хімія</v>
      </c>
      <c r="C56" s="278">
        <f>'План НП'!F59</f>
        <v>3</v>
      </c>
      <c r="D56" s="278">
        <f>'План НП'!G59</f>
        <v>90</v>
      </c>
      <c r="E56" s="284"/>
      <c r="F56" s="285"/>
      <c r="G56" s="285"/>
      <c r="H56" s="285"/>
      <c r="I56" s="285"/>
      <c r="J56" s="285"/>
      <c r="K56" s="285"/>
      <c r="L56" s="286"/>
      <c r="M56" s="295">
        <f>'План НП'!C59</f>
        <v>0</v>
      </c>
      <c r="N56" s="294">
        <f>'План НП'!D59</f>
        <v>3</v>
      </c>
      <c r="O56" s="282">
        <f>'План НП'!AC59</f>
        <v>188</v>
      </c>
      <c r="P56" s="216" t="str">
        <f>'Основні дані'!$B$1</f>
        <v>ХТ-224з</v>
      </c>
    </row>
    <row r="57" spans="1:16" s="138" customFormat="1" ht="15.6" x14ac:dyDescent="0.3">
      <c r="A57" s="283" t="str">
        <f>'План НП'!A60</f>
        <v>СП 5</v>
      </c>
      <c r="B57" s="303" t="str">
        <f>'План НП'!B60</f>
        <v>Фізична і колоїдна хімія</v>
      </c>
      <c r="C57" s="278">
        <f>'План НП'!F60</f>
        <v>5</v>
      </c>
      <c r="D57" s="278">
        <f>'План НП'!G60</f>
        <v>150</v>
      </c>
      <c r="E57" s="284"/>
      <c r="F57" s="285"/>
      <c r="G57" s="285"/>
      <c r="H57" s="285"/>
      <c r="I57" s="285"/>
      <c r="J57" s="285"/>
      <c r="K57" s="285"/>
      <c r="L57" s="286"/>
      <c r="M57" s="295">
        <f>'План НП'!C60</f>
        <v>3</v>
      </c>
      <c r="N57" s="294">
        <f>'План НП'!D60</f>
        <v>0</v>
      </c>
      <c r="O57" s="282">
        <f>'План НП'!AC60</f>
        <v>194</v>
      </c>
      <c r="P57" s="216" t="str">
        <f>'Основні дані'!$B$1</f>
        <v>ХТ-224з</v>
      </c>
    </row>
    <row r="58" spans="1:16" s="138" customFormat="1" ht="15.6" x14ac:dyDescent="0.3">
      <c r="A58" s="283" t="str">
        <f>'План НП'!A61</f>
        <v>СП 6</v>
      </c>
      <c r="B58" s="303" t="str">
        <f>'План НП'!B61</f>
        <v>Інформаційні технології в хімічних технологіях та інженерії</v>
      </c>
      <c r="C58" s="278">
        <f>'План НП'!F61</f>
        <v>4</v>
      </c>
      <c r="D58" s="278">
        <f>'План НП'!G61</f>
        <v>120</v>
      </c>
      <c r="E58" s="284"/>
      <c r="F58" s="285"/>
      <c r="G58" s="285"/>
      <c r="H58" s="285"/>
      <c r="I58" s="285"/>
      <c r="J58" s="285"/>
      <c r="K58" s="285"/>
      <c r="L58" s="286"/>
      <c r="M58" s="295">
        <f>'План НП'!C61</f>
        <v>0</v>
      </c>
      <c r="N58" s="294">
        <f>'План НП'!D61</f>
        <v>3</v>
      </c>
      <c r="O58" s="282">
        <f>'План НП'!AC61</f>
        <v>191</v>
      </c>
      <c r="P58" s="216" t="str">
        <f>'Основні дані'!$B$1</f>
        <v>ХТ-224з</v>
      </c>
    </row>
    <row r="59" spans="1:16" s="138" customFormat="1" ht="15.6" x14ac:dyDescent="0.3">
      <c r="A59" s="283" t="str">
        <f>'План НП'!A62</f>
        <v>СП 7</v>
      </c>
      <c r="B59" s="303" t="str">
        <f>'План НП'!B62</f>
        <v>Процеси та апарати хімічних виробництв, ч.1</v>
      </c>
      <c r="C59" s="278">
        <f>'План НП'!F62</f>
        <v>5</v>
      </c>
      <c r="D59" s="278">
        <f>'План НП'!G62</f>
        <v>150</v>
      </c>
      <c r="E59" s="284"/>
      <c r="F59" s="285"/>
      <c r="G59" s="285"/>
      <c r="H59" s="285"/>
      <c r="I59" s="285"/>
      <c r="J59" s="285"/>
      <c r="K59" s="285"/>
      <c r="L59" s="286"/>
      <c r="M59" s="295">
        <f>'План НП'!C62</f>
        <v>3</v>
      </c>
      <c r="N59" s="294">
        <f>'План НП'!D62</f>
        <v>0</v>
      </c>
      <c r="O59" s="282">
        <f>'План НП'!AC62</f>
        <v>191</v>
      </c>
      <c r="P59" s="216" t="str">
        <f>'Основні дані'!$B$1</f>
        <v>ХТ-224з</v>
      </c>
    </row>
    <row r="60" spans="1:16" s="138" customFormat="1" ht="15.6" x14ac:dyDescent="0.3">
      <c r="A60" s="283" t="str">
        <f>'План НП'!A63</f>
        <v>СП 8</v>
      </c>
      <c r="B60" s="303" t="str">
        <f>'План НП'!B63</f>
        <v>Основи тонкого органічного синтезу</v>
      </c>
      <c r="C60" s="278">
        <f>'План НП'!F63</f>
        <v>3</v>
      </c>
      <c r="D60" s="278">
        <f>'План НП'!G63</f>
        <v>90</v>
      </c>
      <c r="E60" s="284"/>
      <c r="F60" s="285"/>
      <c r="G60" s="285"/>
      <c r="H60" s="285"/>
      <c r="I60" s="285"/>
      <c r="J60" s="285"/>
      <c r="K60" s="285"/>
      <c r="L60" s="286"/>
      <c r="M60" s="295">
        <f>'План НП'!C63</f>
        <v>0</v>
      </c>
      <c r="N60" s="294">
        <f>'План НП'!D63</f>
        <v>3</v>
      </c>
      <c r="O60" s="282">
        <f>'План НП'!AC63</f>
        <v>184</v>
      </c>
      <c r="P60" s="216" t="str">
        <f>'Основні дані'!$B$1</f>
        <v>ХТ-224з</v>
      </c>
    </row>
    <row r="61" spans="1:16" s="138" customFormat="1" ht="15.6" x14ac:dyDescent="0.3">
      <c r="A61" s="283" t="str">
        <f>'План НП'!A64</f>
        <v>СП 9</v>
      </c>
      <c r="B61" s="303" t="str">
        <f>'План НП'!B64</f>
        <v>Процеси та апарати хімічних виробництв, ч.2</v>
      </c>
      <c r="C61" s="278">
        <f>'План НП'!F64</f>
        <v>6</v>
      </c>
      <c r="D61" s="278">
        <f>'План НП'!G64</f>
        <v>180</v>
      </c>
      <c r="E61" s="284"/>
      <c r="F61" s="285"/>
      <c r="G61" s="285"/>
      <c r="H61" s="285"/>
      <c r="I61" s="285"/>
      <c r="J61" s="285"/>
      <c r="K61" s="285"/>
      <c r="L61" s="286"/>
      <c r="M61" s="295">
        <f>'План НП'!C64</f>
        <v>4</v>
      </c>
      <c r="N61" s="294">
        <f>'План НП'!D64</f>
        <v>0</v>
      </c>
      <c r="O61" s="282">
        <f>'План НП'!AC64</f>
        <v>191</v>
      </c>
      <c r="P61" s="216" t="str">
        <f>'Основні дані'!$B$1</f>
        <v>ХТ-224з</v>
      </c>
    </row>
    <row r="62" spans="1:16" s="138" customFormat="1" ht="15.6" x14ac:dyDescent="0.3">
      <c r="A62" s="283" t="str">
        <f>'План НП'!A65</f>
        <v>СП 10</v>
      </c>
      <c r="B62" s="303" t="str">
        <f>'План НП'!B65</f>
        <v>Загальна хімічна технологія</v>
      </c>
      <c r="C62" s="278">
        <f>'План НП'!F65</f>
        <v>4</v>
      </c>
      <c r="D62" s="278">
        <f>'План НП'!G65</f>
        <v>120</v>
      </c>
      <c r="E62" s="284"/>
      <c r="F62" s="285"/>
      <c r="G62" s="285"/>
      <c r="H62" s="285"/>
      <c r="I62" s="285"/>
      <c r="J62" s="285"/>
      <c r="K62" s="285"/>
      <c r="L62" s="286"/>
      <c r="M62" s="295">
        <f>'План НП'!C65</f>
        <v>4</v>
      </c>
      <c r="N62" s="294">
        <f>'План НП'!D65</f>
        <v>0</v>
      </c>
      <c r="O62" s="282">
        <f>'План НП'!AC65</f>
        <v>191</v>
      </c>
      <c r="P62" s="216" t="str">
        <f>'Основні дані'!$B$1</f>
        <v>ХТ-224з</v>
      </c>
    </row>
    <row r="63" spans="1:16" s="138" customFormat="1" ht="15.6" x14ac:dyDescent="0.3">
      <c r="A63" s="283" t="str">
        <f>'План НП'!A66</f>
        <v>СП 11</v>
      </c>
      <c r="B63" s="303" t="str">
        <f>'План НП'!B66</f>
        <v>Основи штучного інтелекту</v>
      </c>
      <c r="C63" s="278">
        <f>'План НП'!F66</f>
        <v>4</v>
      </c>
      <c r="D63" s="278">
        <f>'План НП'!G66</f>
        <v>120</v>
      </c>
      <c r="E63" s="284"/>
      <c r="F63" s="285"/>
      <c r="G63" s="285"/>
      <c r="H63" s="285"/>
      <c r="I63" s="285"/>
      <c r="J63" s="285"/>
      <c r="K63" s="285"/>
      <c r="L63" s="286"/>
      <c r="M63" s="295">
        <f>'План НП'!C66</f>
        <v>0</v>
      </c>
      <c r="N63" s="294">
        <f>'План НП'!D66</f>
        <v>4</v>
      </c>
      <c r="O63" s="282">
        <f>'План НП'!AC66</f>
        <v>321</v>
      </c>
      <c r="P63" s="216" t="str">
        <f>'Основні дані'!$B$1</f>
        <v>ХТ-224з</v>
      </c>
    </row>
    <row r="64" spans="1:16" s="138" customFormat="1" ht="15.6" x14ac:dyDescent="0.3">
      <c r="A64" s="283" t="str">
        <f>'План НП'!A67</f>
        <v>СП 12</v>
      </c>
      <c r="B64" s="303" t="str">
        <f>'План НП'!B67</f>
        <v>Математичне моделювання та оптимізація об'єктів хімічної технології</v>
      </c>
      <c r="C64" s="278">
        <f>'План НП'!F67</f>
        <v>4</v>
      </c>
      <c r="D64" s="278">
        <f>'План НП'!G67</f>
        <v>120</v>
      </c>
      <c r="E64" s="284"/>
      <c r="F64" s="285"/>
      <c r="G64" s="285"/>
      <c r="H64" s="285"/>
      <c r="I64" s="285"/>
      <c r="J64" s="285"/>
      <c r="K64" s="285"/>
      <c r="L64" s="286"/>
      <c r="M64" s="295">
        <f>'План НП'!C67</f>
        <v>0</v>
      </c>
      <c r="N64" s="294">
        <f>'План НП'!D67</f>
        <v>5</v>
      </c>
      <c r="O64" s="282">
        <f>'План НП'!AC67</f>
        <v>191</v>
      </c>
      <c r="P64" s="216" t="str">
        <f>'Основні дані'!$B$1</f>
        <v>ХТ-224з</v>
      </c>
    </row>
    <row r="65" spans="1:16" s="138" customFormat="1" ht="15.6" x14ac:dyDescent="0.3">
      <c r="A65" s="283" t="str">
        <f>'План НП'!A68</f>
        <v>СП 13</v>
      </c>
      <c r="B65" s="303" t="str">
        <f>'План НП'!B68</f>
        <v>Теоретичні основи кольоровості органічних сполук</v>
      </c>
      <c r="C65" s="278">
        <f>'План НП'!F68</f>
        <v>6</v>
      </c>
      <c r="D65" s="278">
        <f>'План НП'!G68</f>
        <v>180</v>
      </c>
      <c r="E65" s="284"/>
      <c r="F65" s="285"/>
      <c r="G65" s="285"/>
      <c r="H65" s="285"/>
      <c r="I65" s="285"/>
      <c r="J65" s="285"/>
      <c r="K65" s="285"/>
      <c r="L65" s="286"/>
      <c r="M65" s="295">
        <f>'План НП'!C68</f>
        <v>5</v>
      </c>
      <c r="N65" s="294">
        <f>'План НП'!D68</f>
        <v>0</v>
      </c>
      <c r="O65" s="282">
        <f>'План НП'!AC68</f>
        <v>184</v>
      </c>
      <c r="P65" s="216" t="str">
        <f>'Основні дані'!$B$1</f>
        <v>ХТ-224з</v>
      </c>
    </row>
    <row r="66" spans="1:16" s="138" customFormat="1" ht="15.6" x14ac:dyDescent="0.3">
      <c r="A66" s="283" t="str">
        <f>'План НП'!A69</f>
        <v>СП 14</v>
      </c>
      <c r="B66" s="303" t="str">
        <f>'План НП'!B69</f>
        <v>Хімія харчових добавок та компонентів косметичних засобів</v>
      </c>
      <c r="C66" s="278">
        <f>'План НП'!F69</f>
        <v>6</v>
      </c>
      <c r="D66" s="278">
        <f>'План НП'!G69</f>
        <v>180</v>
      </c>
      <c r="E66" s="284"/>
      <c r="F66" s="285"/>
      <c r="G66" s="285"/>
      <c r="H66" s="285"/>
      <c r="I66" s="285"/>
      <c r="J66" s="285"/>
      <c r="K66" s="285"/>
      <c r="L66" s="286"/>
      <c r="M66" s="295">
        <f>'План НП'!C69</f>
        <v>5</v>
      </c>
      <c r="N66" s="294">
        <f>'План НП'!D69</f>
        <v>0</v>
      </c>
      <c r="O66" s="282">
        <f>'План НП'!AC69</f>
        <v>184</v>
      </c>
      <c r="P66" s="216" t="str">
        <f>'Основні дані'!$B$1</f>
        <v>ХТ-224з</v>
      </c>
    </row>
    <row r="67" spans="1:16" s="138" customFormat="1" ht="15.6" x14ac:dyDescent="0.3">
      <c r="A67" s="283" t="str">
        <f>'План НП'!A70</f>
        <v>СП 15</v>
      </c>
      <c r="B67" s="303" t="str">
        <f>'План НП'!B70</f>
        <v>Контроль та керування хіміко-технологічними процесами</v>
      </c>
      <c r="C67" s="278">
        <f>'План НП'!F70</f>
        <v>3</v>
      </c>
      <c r="D67" s="278">
        <f>'План НП'!G70</f>
        <v>90</v>
      </c>
      <c r="E67" s="284"/>
      <c r="F67" s="285"/>
      <c r="G67" s="285"/>
      <c r="H67" s="285"/>
      <c r="I67" s="285"/>
      <c r="J67" s="285"/>
      <c r="K67" s="285"/>
      <c r="L67" s="286"/>
      <c r="M67" s="295">
        <f>'План НП'!C70</f>
        <v>0</v>
      </c>
      <c r="N67" s="294">
        <f>'План НП'!D70</f>
        <v>6</v>
      </c>
      <c r="O67" s="282">
        <f>'План НП'!AC70</f>
        <v>174</v>
      </c>
      <c r="P67" s="216" t="str">
        <f>'Основні дані'!$B$1</f>
        <v>ХТ-224з</v>
      </c>
    </row>
    <row r="68" spans="1:16" s="138" customFormat="1" ht="15.6" x14ac:dyDescent="0.3">
      <c r="A68" s="283" t="str">
        <f>'План НП'!A71</f>
        <v>СП 16</v>
      </c>
      <c r="B68" s="303" t="str">
        <f>'План НП'!B71</f>
        <v>Основи наукових досліджень галузі</v>
      </c>
      <c r="C68" s="278">
        <f>'План НП'!F71</f>
        <v>5</v>
      </c>
      <c r="D68" s="278">
        <f>'План НП'!G71</f>
        <v>150</v>
      </c>
      <c r="E68" s="284"/>
      <c r="F68" s="285"/>
      <c r="G68" s="285"/>
      <c r="H68" s="285"/>
      <c r="I68" s="285"/>
      <c r="J68" s="285"/>
      <c r="K68" s="285"/>
      <c r="L68" s="286"/>
      <c r="M68" s="295">
        <f>'План НП'!C71</f>
        <v>6</v>
      </c>
      <c r="N68" s="294">
        <f>'План НП'!D71</f>
        <v>0</v>
      </c>
      <c r="O68" s="282">
        <f>'План НП'!AC71</f>
        <v>184</v>
      </c>
      <c r="P68" s="216" t="str">
        <f>'Основні дані'!$B$1</f>
        <v>ХТ-224з</v>
      </c>
    </row>
    <row r="69" spans="1:16" s="138" customFormat="1" ht="15.6" x14ac:dyDescent="0.3">
      <c r="A69" s="283" t="str">
        <f>'План НП'!A72</f>
        <v>СП 17</v>
      </c>
      <c r="B69" s="303" t="str">
        <f>'План НП'!B72</f>
        <v>Основи проектування виробництва галузі</v>
      </c>
      <c r="C69" s="278">
        <f>'План НП'!F72</f>
        <v>5</v>
      </c>
      <c r="D69" s="278">
        <f>'План НП'!G72</f>
        <v>150</v>
      </c>
      <c r="E69" s="284"/>
      <c r="F69" s="285"/>
      <c r="G69" s="285"/>
      <c r="H69" s="285"/>
      <c r="I69" s="285"/>
      <c r="J69" s="285"/>
      <c r="K69" s="285"/>
      <c r="L69" s="286"/>
      <c r="M69" s="295">
        <f>'План НП'!C72</f>
        <v>7</v>
      </c>
      <c r="N69" s="294">
        <f>'План НП'!D72</f>
        <v>0</v>
      </c>
      <c r="O69" s="282">
        <f>'План НП'!AC72</f>
        <v>184</v>
      </c>
      <c r="P69" s="216" t="str">
        <f>'Основні дані'!$B$1</f>
        <v>ХТ-224з</v>
      </c>
    </row>
    <row r="70" spans="1:16" s="138" customFormat="1" ht="15.6" x14ac:dyDescent="0.3">
      <c r="A70" s="283" t="str">
        <f>'План НП'!A73</f>
        <v>СП 18</v>
      </c>
      <c r="B70" s="303" t="str">
        <f>'План НП'!B73</f>
        <v>Економіка підприємства</v>
      </c>
      <c r="C70" s="278">
        <f>'План НП'!F73</f>
        <v>3</v>
      </c>
      <c r="D70" s="278">
        <f>'План НП'!G73</f>
        <v>90</v>
      </c>
      <c r="E70" s="284"/>
      <c r="F70" s="285"/>
      <c r="G70" s="285"/>
      <c r="H70" s="285"/>
      <c r="I70" s="285"/>
      <c r="J70" s="285"/>
      <c r="K70" s="285"/>
      <c r="L70" s="286"/>
      <c r="M70" s="295">
        <f>'План НП'!C73</f>
        <v>0</v>
      </c>
      <c r="N70" s="294">
        <f>'План НП'!D73</f>
        <v>7</v>
      </c>
      <c r="O70" s="282">
        <f>'План НП'!AC73</f>
        <v>202</v>
      </c>
      <c r="P70" s="216" t="str">
        <f>'Основні дані'!$B$1</f>
        <v>ХТ-224з</v>
      </c>
    </row>
    <row r="71" spans="1:16" s="138" customFormat="1" ht="15.6" x14ac:dyDescent="0.3">
      <c r="A71" s="283" t="str">
        <f>'План НП'!A74</f>
        <v>СП 19</v>
      </c>
      <c r="B71" s="303" t="str">
        <f>'План НП'!B74</f>
        <v>Охорона праці</v>
      </c>
      <c r="C71" s="278">
        <f>'План НП'!F74</f>
        <v>3</v>
      </c>
      <c r="D71" s="278">
        <f>'План НП'!G74</f>
        <v>90</v>
      </c>
      <c r="E71" s="284"/>
      <c r="F71" s="285"/>
      <c r="G71" s="285"/>
      <c r="H71" s="285"/>
      <c r="I71" s="285"/>
      <c r="J71" s="285"/>
      <c r="K71" s="285"/>
      <c r="L71" s="286"/>
      <c r="M71" s="295">
        <f>'План НП'!C74</f>
        <v>0</v>
      </c>
      <c r="N71" s="294">
        <f>'План НП'!D74</f>
        <v>7</v>
      </c>
      <c r="O71" s="282">
        <f>'План НП'!AC74</f>
        <v>144</v>
      </c>
      <c r="P71" s="216" t="str">
        <f>'Основні дані'!$B$1</f>
        <v>ХТ-224з</v>
      </c>
    </row>
    <row r="72" spans="1:16" s="138" customFormat="1" ht="15.6" x14ac:dyDescent="0.3">
      <c r="A72" s="283" t="str">
        <f>'План НП'!A75</f>
        <v>СП 20</v>
      </c>
      <c r="B72" s="303" t="str">
        <f>'План НП'!B75</f>
        <v>Принципи "зеленої" хімії</v>
      </c>
      <c r="C72" s="278">
        <f>'План НП'!F75</f>
        <v>5</v>
      </c>
      <c r="D72" s="278">
        <f>'План НП'!G75</f>
        <v>150</v>
      </c>
      <c r="E72" s="284"/>
      <c r="F72" s="285"/>
      <c r="G72" s="285"/>
      <c r="H72" s="285"/>
      <c r="I72" s="285"/>
      <c r="J72" s="285"/>
      <c r="K72" s="285"/>
      <c r="L72" s="286"/>
      <c r="M72" s="295">
        <f>'План НП'!C75</f>
        <v>0</v>
      </c>
      <c r="N72" s="294">
        <f>'План НП'!D75</f>
        <v>8</v>
      </c>
      <c r="O72" s="282">
        <f>'План НП'!AC75</f>
        <v>184</v>
      </c>
      <c r="P72" s="216" t="str">
        <f>'Основні дані'!$B$1</f>
        <v>ХТ-224з</v>
      </c>
    </row>
    <row r="73" spans="1:16" s="138" customFormat="1" ht="16.2" thickBot="1" x14ac:dyDescent="0.35">
      <c r="A73" s="283" t="str">
        <f>'План НП'!A76</f>
        <v>СП 21</v>
      </c>
      <c r="B73" s="303" t="str">
        <f>'План НП'!B76</f>
        <v>Основи процесів виробництва харчових добавок та косметичних засобів</v>
      </c>
      <c r="C73" s="278">
        <f>'План НП'!F76</f>
        <v>5</v>
      </c>
      <c r="D73" s="278">
        <f>'План НП'!G76</f>
        <v>150</v>
      </c>
      <c r="E73" s="284"/>
      <c r="F73" s="285"/>
      <c r="G73" s="285"/>
      <c r="H73" s="285"/>
      <c r="I73" s="285"/>
      <c r="J73" s="285"/>
      <c r="K73" s="285"/>
      <c r="L73" s="286"/>
      <c r="M73" s="295">
        <f>'План НП'!C76</f>
        <v>8</v>
      </c>
      <c r="N73" s="294">
        <f>'План НП'!D76</f>
        <v>0</v>
      </c>
      <c r="O73" s="282">
        <f>'План НП'!AC76</f>
        <v>184</v>
      </c>
      <c r="P73" s="216" t="str">
        <f>'Основні дані'!$B$1</f>
        <v>ХТ-224з</v>
      </c>
    </row>
    <row r="74" spans="1:16" s="138" customFormat="1" ht="15.6" hidden="1" x14ac:dyDescent="0.3">
      <c r="A74" s="283" t="str">
        <f>'План НП'!A77</f>
        <v>СП 22</v>
      </c>
      <c r="B74" s="303">
        <f>'План НП'!B77</f>
        <v>0</v>
      </c>
      <c r="C74" s="278">
        <f>'План НП'!F77</f>
        <v>0</v>
      </c>
      <c r="D74" s="278">
        <f>'План НП'!G77</f>
        <v>0</v>
      </c>
      <c r="E74" s="284"/>
      <c r="F74" s="285"/>
      <c r="G74" s="285"/>
      <c r="H74" s="285"/>
      <c r="I74" s="285"/>
      <c r="J74" s="285"/>
      <c r="K74" s="285"/>
      <c r="L74" s="286"/>
      <c r="M74" s="295">
        <f>'План НП'!C77</f>
        <v>0</v>
      </c>
      <c r="N74" s="294">
        <f>'План НП'!D77</f>
        <v>0</v>
      </c>
      <c r="O74" s="282">
        <f>'План НП'!AC77</f>
        <v>0</v>
      </c>
      <c r="P74" s="216" t="str">
        <f>'Основні дані'!$B$1</f>
        <v>ХТ-224з</v>
      </c>
    </row>
    <row r="75" spans="1:16" s="138" customFormat="1" ht="15.6" hidden="1" x14ac:dyDescent="0.3">
      <c r="A75" s="283" t="str">
        <f>'План НП'!A78</f>
        <v>СП 23</v>
      </c>
      <c r="B75" s="303">
        <f>'План НП'!B78</f>
        <v>0</v>
      </c>
      <c r="C75" s="278">
        <f>'План НП'!F78</f>
        <v>0</v>
      </c>
      <c r="D75" s="278">
        <f>'План НП'!G78</f>
        <v>0</v>
      </c>
      <c r="E75" s="284"/>
      <c r="F75" s="285"/>
      <c r="G75" s="285"/>
      <c r="H75" s="285"/>
      <c r="I75" s="285"/>
      <c r="J75" s="285"/>
      <c r="K75" s="285"/>
      <c r="L75" s="286"/>
      <c r="M75" s="295">
        <f>'План НП'!C78</f>
        <v>0</v>
      </c>
      <c r="N75" s="294">
        <f>'План НП'!D78</f>
        <v>0</v>
      </c>
      <c r="O75" s="282">
        <f>'План НП'!AC78</f>
        <v>0</v>
      </c>
      <c r="P75" s="216" t="str">
        <f>'Основні дані'!$B$1</f>
        <v>ХТ-224з</v>
      </c>
    </row>
    <row r="76" spans="1:16" s="138" customFormat="1" ht="15.6" hidden="1" x14ac:dyDescent="0.3">
      <c r="A76" s="283" t="str">
        <f>'План НП'!A79</f>
        <v>СП 24</v>
      </c>
      <c r="B76" s="303">
        <f>'План НП'!B79</f>
        <v>0</v>
      </c>
      <c r="C76" s="278">
        <f>'План НП'!F79</f>
        <v>0</v>
      </c>
      <c r="D76" s="278">
        <f>'План НП'!G79</f>
        <v>0</v>
      </c>
      <c r="E76" s="284"/>
      <c r="F76" s="285"/>
      <c r="G76" s="285"/>
      <c r="H76" s="285"/>
      <c r="I76" s="285"/>
      <c r="J76" s="285"/>
      <c r="K76" s="285"/>
      <c r="L76" s="286"/>
      <c r="M76" s="295">
        <f>'План НП'!C79</f>
        <v>0</v>
      </c>
      <c r="N76" s="294">
        <f>'План НП'!D79</f>
        <v>0</v>
      </c>
      <c r="O76" s="282">
        <f>'План НП'!AC79</f>
        <v>0</v>
      </c>
      <c r="P76" s="216" t="str">
        <f>'Основні дані'!$B$1</f>
        <v>ХТ-224з</v>
      </c>
    </row>
    <row r="77" spans="1:16" s="138" customFormat="1" ht="15.6" hidden="1" x14ac:dyDescent="0.3">
      <c r="A77" s="283" t="str">
        <f>'План НП'!A80</f>
        <v>СП 25</v>
      </c>
      <c r="B77" s="303">
        <f>'План НП'!B80</f>
        <v>0</v>
      </c>
      <c r="C77" s="278">
        <f>'План НП'!F80</f>
        <v>0</v>
      </c>
      <c r="D77" s="278">
        <f>'План НП'!G80</f>
        <v>0</v>
      </c>
      <c r="E77" s="284"/>
      <c r="F77" s="285"/>
      <c r="G77" s="285"/>
      <c r="H77" s="285"/>
      <c r="I77" s="285"/>
      <c r="J77" s="285"/>
      <c r="K77" s="285"/>
      <c r="L77" s="286"/>
      <c r="M77" s="295">
        <f>'План НП'!C80</f>
        <v>0</v>
      </c>
      <c r="N77" s="294">
        <f>'План НП'!D80</f>
        <v>0</v>
      </c>
      <c r="O77" s="282">
        <f>'План НП'!AC80</f>
        <v>0</v>
      </c>
      <c r="P77" s="216" t="str">
        <f>'Основні дані'!$B$1</f>
        <v>ХТ-224з</v>
      </c>
    </row>
    <row r="78" spans="1:16" s="138" customFormat="1" ht="15.6" hidden="1" x14ac:dyDescent="0.3">
      <c r="A78" s="283" t="str">
        <f>'План НП'!A81</f>
        <v>СП 26</v>
      </c>
      <c r="B78" s="303">
        <f>'План НП'!B81</f>
        <v>0</v>
      </c>
      <c r="C78" s="278">
        <f>'План НП'!F81</f>
        <v>0</v>
      </c>
      <c r="D78" s="278">
        <f>'План НП'!G81</f>
        <v>0</v>
      </c>
      <c r="E78" s="284"/>
      <c r="F78" s="285"/>
      <c r="G78" s="285"/>
      <c r="H78" s="285"/>
      <c r="I78" s="285"/>
      <c r="J78" s="285"/>
      <c r="K78" s="285"/>
      <c r="L78" s="286"/>
      <c r="M78" s="295">
        <f>'План НП'!C81</f>
        <v>0</v>
      </c>
      <c r="N78" s="294">
        <f>'План НП'!D81</f>
        <v>0</v>
      </c>
      <c r="O78" s="282">
        <f>'План НП'!AC81</f>
        <v>0</v>
      </c>
      <c r="P78" s="216" t="str">
        <f>'Основні дані'!$B$1</f>
        <v>ХТ-224з</v>
      </c>
    </row>
    <row r="79" spans="1:16" s="138" customFormat="1" ht="15.6" hidden="1" x14ac:dyDescent="0.3">
      <c r="A79" s="283" t="str">
        <f>'План НП'!A82</f>
        <v>СП 27</v>
      </c>
      <c r="B79" s="303">
        <f>'План НП'!B82</f>
        <v>0</v>
      </c>
      <c r="C79" s="278">
        <f>'План НП'!F82</f>
        <v>0</v>
      </c>
      <c r="D79" s="278">
        <f>'План НП'!G82</f>
        <v>0</v>
      </c>
      <c r="E79" s="284"/>
      <c r="F79" s="285"/>
      <c r="G79" s="285"/>
      <c r="H79" s="285"/>
      <c r="I79" s="285"/>
      <c r="J79" s="285"/>
      <c r="K79" s="285"/>
      <c r="L79" s="286"/>
      <c r="M79" s="295">
        <f>'План НП'!C82</f>
        <v>0</v>
      </c>
      <c r="N79" s="294">
        <f>'План НП'!D82</f>
        <v>0</v>
      </c>
      <c r="O79" s="282">
        <f>'План НП'!AC82</f>
        <v>0</v>
      </c>
      <c r="P79" s="216" t="str">
        <f>'Основні дані'!$B$1</f>
        <v>ХТ-224з</v>
      </c>
    </row>
    <row r="80" spans="1:16" s="138" customFormat="1" ht="15.6" hidden="1" x14ac:dyDescent="0.3">
      <c r="A80" s="283" t="str">
        <f>'План НП'!A83</f>
        <v>СП 28</v>
      </c>
      <c r="B80" s="303">
        <f>'План НП'!B83</f>
        <v>0</v>
      </c>
      <c r="C80" s="278">
        <f>'План НП'!F83</f>
        <v>0</v>
      </c>
      <c r="D80" s="278">
        <f>'План НП'!G83</f>
        <v>0</v>
      </c>
      <c r="E80" s="284"/>
      <c r="F80" s="285"/>
      <c r="G80" s="285"/>
      <c r="H80" s="285"/>
      <c r="I80" s="285"/>
      <c r="J80" s="285"/>
      <c r="K80" s="285"/>
      <c r="L80" s="286"/>
      <c r="M80" s="295">
        <f>'План НП'!C83</f>
        <v>0</v>
      </c>
      <c r="N80" s="294">
        <f>'План НП'!D83</f>
        <v>0</v>
      </c>
      <c r="O80" s="282">
        <f>'План НП'!AC83</f>
        <v>0</v>
      </c>
      <c r="P80" s="216" t="str">
        <f>'Основні дані'!$B$1</f>
        <v>ХТ-224з</v>
      </c>
    </row>
    <row r="81" spans="1:16" s="138" customFormat="1" ht="15.6" hidden="1" x14ac:dyDescent="0.3">
      <c r="A81" s="283" t="str">
        <f>'План НП'!A84</f>
        <v>СП 29</v>
      </c>
      <c r="B81" s="303">
        <f>'План НП'!B84</f>
        <v>0</v>
      </c>
      <c r="C81" s="278">
        <f>'План НП'!F84</f>
        <v>0</v>
      </c>
      <c r="D81" s="278">
        <f>'План НП'!G84</f>
        <v>0</v>
      </c>
      <c r="E81" s="284"/>
      <c r="F81" s="285"/>
      <c r="G81" s="285"/>
      <c r="H81" s="285"/>
      <c r="I81" s="285"/>
      <c r="J81" s="285"/>
      <c r="K81" s="285"/>
      <c r="L81" s="286"/>
      <c r="M81" s="295">
        <f>'План НП'!C84</f>
        <v>0</v>
      </c>
      <c r="N81" s="294">
        <f>'План НП'!D84</f>
        <v>0</v>
      </c>
      <c r="O81" s="282">
        <f>'План НП'!AC84</f>
        <v>0</v>
      </c>
      <c r="P81" s="216" t="str">
        <f>'Основні дані'!$B$1</f>
        <v>ХТ-224з</v>
      </c>
    </row>
    <row r="82" spans="1:16" s="138" customFormat="1" ht="15.6" hidden="1" x14ac:dyDescent="0.3">
      <c r="A82" s="283" t="str">
        <f>'План НП'!A85</f>
        <v>СП 30</v>
      </c>
      <c r="B82" s="303">
        <f>'План НП'!B85</f>
        <v>0</v>
      </c>
      <c r="C82" s="278">
        <f>'План НП'!F85</f>
        <v>0</v>
      </c>
      <c r="D82" s="278">
        <f>'План НП'!G85</f>
        <v>0</v>
      </c>
      <c r="E82" s="284"/>
      <c r="F82" s="285"/>
      <c r="G82" s="285"/>
      <c r="H82" s="285"/>
      <c r="I82" s="285"/>
      <c r="J82" s="285"/>
      <c r="K82" s="285"/>
      <c r="L82" s="286"/>
      <c r="M82" s="295">
        <f>'План НП'!C85</f>
        <v>0</v>
      </c>
      <c r="N82" s="294">
        <f>'План НП'!D85</f>
        <v>0</v>
      </c>
      <c r="O82" s="282">
        <f>'План НП'!AC85</f>
        <v>0</v>
      </c>
      <c r="P82" s="216" t="str">
        <f>'Основні дані'!$B$1</f>
        <v>ХТ-224з</v>
      </c>
    </row>
    <row r="83" spans="1:16" s="138" customFormat="1" ht="15.6" hidden="1" x14ac:dyDescent="0.3">
      <c r="A83" s="283" t="str">
        <f>'План НП'!A86</f>
        <v>СП 31</v>
      </c>
      <c r="B83" s="303">
        <f>'План НП'!B86</f>
        <v>0</v>
      </c>
      <c r="C83" s="278">
        <f>'План НП'!F86</f>
        <v>0</v>
      </c>
      <c r="D83" s="278">
        <f>'План НП'!G86</f>
        <v>0</v>
      </c>
      <c r="E83" s="284"/>
      <c r="F83" s="285"/>
      <c r="G83" s="285"/>
      <c r="H83" s="285"/>
      <c r="I83" s="285"/>
      <c r="J83" s="285"/>
      <c r="K83" s="285"/>
      <c r="L83" s="286"/>
      <c r="M83" s="295">
        <f>'План НП'!C86</f>
        <v>0</v>
      </c>
      <c r="N83" s="294">
        <f>'План НП'!D86</f>
        <v>0</v>
      </c>
      <c r="O83" s="282">
        <f>'План НП'!AC86</f>
        <v>0</v>
      </c>
      <c r="P83" s="216" t="str">
        <f>'Основні дані'!$B$1</f>
        <v>ХТ-224з</v>
      </c>
    </row>
    <row r="84" spans="1:16" s="138" customFormat="1" ht="15.6" hidden="1" x14ac:dyDescent="0.3">
      <c r="A84" s="283" t="str">
        <f>'План НП'!A87</f>
        <v>СП 32</v>
      </c>
      <c r="B84" s="303">
        <f>'План НП'!B87</f>
        <v>0</v>
      </c>
      <c r="C84" s="278">
        <f>'План НП'!F87</f>
        <v>0</v>
      </c>
      <c r="D84" s="278">
        <f>'План НП'!G87</f>
        <v>0</v>
      </c>
      <c r="E84" s="284"/>
      <c r="F84" s="285"/>
      <c r="G84" s="285"/>
      <c r="H84" s="285"/>
      <c r="I84" s="285"/>
      <c r="J84" s="285"/>
      <c r="K84" s="285"/>
      <c r="L84" s="286"/>
      <c r="M84" s="295">
        <f>'План НП'!C87</f>
        <v>0</v>
      </c>
      <c r="N84" s="294">
        <f>'План НП'!D87</f>
        <v>0</v>
      </c>
      <c r="O84" s="282">
        <f>'План НП'!AC87</f>
        <v>0</v>
      </c>
      <c r="P84" s="216" t="str">
        <f>'Основні дані'!$B$1</f>
        <v>ХТ-224з</v>
      </c>
    </row>
    <row r="85" spans="1:16" s="138" customFormat="1" ht="15.6" hidden="1" x14ac:dyDescent="0.3">
      <c r="A85" s="283" t="str">
        <f>'План НП'!A88</f>
        <v>СП 33</v>
      </c>
      <c r="B85" s="303">
        <f>'План НП'!B88</f>
        <v>0</v>
      </c>
      <c r="C85" s="278">
        <f>'План НП'!F88</f>
        <v>0</v>
      </c>
      <c r="D85" s="278">
        <f>'План НП'!G88</f>
        <v>0</v>
      </c>
      <c r="E85" s="284"/>
      <c r="F85" s="285"/>
      <c r="G85" s="285"/>
      <c r="H85" s="285"/>
      <c r="I85" s="285"/>
      <c r="J85" s="285"/>
      <c r="K85" s="285"/>
      <c r="L85" s="286"/>
      <c r="M85" s="295">
        <f>'План НП'!C88</f>
        <v>0</v>
      </c>
      <c r="N85" s="294">
        <f>'План НП'!D88</f>
        <v>0</v>
      </c>
      <c r="O85" s="282">
        <f>'План НП'!AC88</f>
        <v>0</v>
      </c>
      <c r="P85" s="216" t="str">
        <f>'Основні дані'!$B$1</f>
        <v>ХТ-224з</v>
      </c>
    </row>
    <row r="86" spans="1:16" s="138" customFormat="1" ht="15.6" hidden="1" x14ac:dyDescent="0.3">
      <c r="A86" s="283" t="str">
        <f>'План НП'!A89</f>
        <v>СП 34</v>
      </c>
      <c r="B86" s="303">
        <f>'План НП'!B89</f>
        <v>0</v>
      </c>
      <c r="C86" s="278">
        <f>'План НП'!F89</f>
        <v>0</v>
      </c>
      <c r="D86" s="278">
        <f>'План НП'!G89</f>
        <v>0</v>
      </c>
      <c r="E86" s="284"/>
      <c r="F86" s="285"/>
      <c r="G86" s="285"/>
      <c r="H86" s="285"/>
      <c r="I86" s="285"/>
      <c r="J86" s="285"/>
      <c r="K86" s="285"/>
      <c r="L86" s="286"/>
      <c r="M86" s="295">
        <f>'План НП'!C89</f>
        <v>0</v>
      </c>
      <c r="N86" s="294">
        <f>'План НП'!D89</f>
        <v>0</v>
      </c>
      <c r="O86" s="282">
        <f>'План НП'!AC89</f>
        <v>0</v>
      </c>
      <c r="P86" s="216" t="str">
        <f>'Основні дані'!$B$1</f>
        <v>ХТ-224з</v>
      </c>
    </row>
    <row r="87" spans="1:16" s="138" customFormat="1" ht="15.6" hidden="1" x14ac:dyDescent="0.3">
      <c r="A87" s="283" t="str">
        <f>'План НП'!A90</f>
        <v>СП 35</v>
      </c>
      <c r="B87" s="303">
        <f>'План НП'!B90</f>
        <v>0</v>
      </c>
      <c r="C87" s="278">
        <f>'План НП'!F90</f>
        <v>0</v>
      </c>
      <c r="D87" s="278">
        <f>'План НП'!G90</f>
        <v>0</v>
      </c>
      <c r="E87" s="284"/>
      <c r="F87" s="285"/>
      <c r="G87" s="285"/>
      <c r="H87" s="285"/>
      <c r="I87" s="285"/>
      <c r="J87" s="285"/>
      <c r="K87" s="285"/>
      <c r="L87" s="286"/>
      <c r="M87" s="295">
        <f>'План НП'!C90</f>
        <v>0</v>
      </c>
      <c r="N87" s="294">
        <f>'План НП'!D90</f>
        <v>0</v>
      </c>
      <c r="O87" s="282">
        <f>'План НП'!AC90</f>
        <v>0</v>
      </c>
      <c r="P87" s="216" t="str">
        <f>'Основні дані'!$B$1</f>
        <v>ХТ-224з</v>
      </c>
    </row>
    <row r="88" spans="1:16" s="138" customFormat="1" ht="15.6" hidden="1" x14ac:dyDescent="0.3">
      <c r="A88" s="283" t="str">
        <f>'План НП'!A91</f>
        <v>СП 36</v>
      </c>
      <c r="B88" s="303">
        <f>'План НП'!B91</f>
        <v>0</v>
      </c>
      <c r="C88" s="278">
        <f>'План НП'!F91</f>
        <v>0</v>
      </c>
      <c r="D88" s="278">
        <f>'План НП'!G91</f>
        <v>0</v>
      </c>
      <c r="E88" s="284"/>
      <c r="F88" s="285"/>
      <c r="G88" s="285"/>
      <c r="H88" s="285"/>
      <c r="I88" s="285"/>
      <c r="J88" s="285"/>
      <c r="K88" s="285"/>
      <c r="L88" s="286"/>
      <c r="M88" s="295">
        <f>'План НП'!C91</f>
        <v>0</v>
      </c>
      <c r="N88" s="294">
        <f>'План НП'!D91</f>
        <v>0</v>
      </c>
      <c r="O88" s="282">
        <f>'План НП'!AC91</f>
        <v>0</v>
      </c>
      <c r="P88" s="216" t="str">
        <f>'Основні дані'!$B$1</f>
        <v>ХТ-224з</v>
      </c>
    </row>
    <row r="89" spans="1:16" s="138" customFormat="1" ht="15.6" hidden="1" x14ac:dyDescent="0.3">
      <c r="A89" s="283" t="str">
        <f>'План НП'!A92</f>
        <v>СП 37</v>
      </c>
      <c r="B89" s="303">
        <f>'План НП'!B92</f>
        <v>0</v>
      </c>
      <c r="C89" s="278">
        <f>'План НП'!F92</f>
        <v>0</v>
      </c>
      <c r="D89" s="278">
        <f>'План НП'!G92</f>
        <v>0</v>
      </c>
      <c r="E89" s="284"/>
      <c r="F89" s="285"/>
      <c r="G89" s="285"/>
      <c r="H89" s="285"/>
      <c r="I89" s="285"/>
      <c r="J89" s="285"/>
      <c r="K89" s="285"/>
      <c r="L89" s="286"/>
      <c r="M89" s="295">
        <f>'План НП'!C92</f>
        <v>0</v>
      </c>
      <c r="N89" s="294">
        <f>'План НП'!D92</f>
        <v>0</v>
      </c>
      <c r="O89" s="282">
        <f>'План НП'!AC92</f>
        <v>0</v>
      </c>
      <c r="P89" s="216" t="str">
        <f>'Основні дані'!$B$1</f>
        <v>ХТ-224з</v>
      </c>
    </row>
    <row r="90" spans="1:16" s="138" customFormat="1" ht="15.6" hidden="1" x14ac:dyDescent="0.3">
      <c r="A90" s="283" t="str">
        <f>'План НП'!A93</f>
        <v>СП 38</v>
      </c>
      <c r="B90" s="303">
        <f>'План НП'!B93</f>
        <v>0</v>
      </c>
      <c r="C90" s="278">
        <f>'План НП'!F93</f>
        <v>0</v>
      </c>
      <c r="D90" s="278">
        <f>'План НП'!G93</f>
        <v>0</v>
      </c>
      <c r="E90" s="284"/>
      <c r="F90" s="285"/>
      <c r="G90" s="285"/>
      <c r="H90" s="285"/>
      <c r="I90" s="285"/>
      <c r="J90" s="285"/>
      <c r="K90" s="285"/>
      <c r="L90" s="286"/>
      <c r="M90" s="295">
        <f>'План НП'!C93</f>
        <v>0</v>
      </c>
      <c r="N90" s="294">
        <f>'План НП'!D93</f>
        <v>0</v>
      </c>
      <c r="O90" s="282">
        <f>'План НП'!AC93</f>
        <v>0</v>
      </c>
      <c r="P90" s="216" t="str">
        <f>'Основні дані'!$B$1</f>
        <v>ХТ-224з</v>
      </c>
    </row>
    <row r="91" spans="1:16" s="138" customFormat="1" ht="15.6" hidden="1" x14ac:dyDescent="0.3">
      <c r="A91" s="283" t="str">
        <f>'План НП'!A94</f>
        <v>СП 39</v>
      </c>
      <c r="B91" s="303">
        <f>'План НП'!B94</f>
        <v>0</v>
      </c>
      <c r="C91" s="278">
        <f>'План НП'!F94</f>
        <v>0</v>
      </c>
      <c r="D91" s="278">
        <f>'План НП'!G94</f>
        <v>0</v>
      </c>
      <c r="E91" s="284"/>
      <c r="F91" s="285"/>
      <c r="G91" s="285"/>
      <c r="H91" s="285"/>
      <c r="I91" s="285"/>
      <c r="J91" s="285"/>
      <c r="K91" s="285"/>
      <c r="L91" s="286"/>
      <c r="M91" s="295">
        <f>'План НП'!C94</f>
        <v>0</v>
      </c>
      <c r="N91" s="294">
        <f>'План НП'!D94</f>
        <v>0</v>
      </c>
      <c r="O91" s="282">
        <f>'План НП'!AC94</f>
        <v>0</v>
      </c>
      <c r="P91" s="216" t="str">
        <f>'Основні дані'!$B$1</f>
        <v>ХТ-224з</v>
      </c>
    </row>
    <row r="92" spans="1:16" s="138" customFormat="1" ht="16.2" hidden="1" thickBot="1" x14ac:dyDescent="0.35">
      <c r="A92" s="283" t="str">
        <f>'План НП'!A95</f>
        <v>СП 40</v>
      </c>
      <c r="B92" s="303">
        <f>'План НП'!B95</f>
        <v>0</v>
      </c>
      <c r="C92" s="278">
        <f>'План НП'!F95</f>
        <v>0</v>
      </c>
      <c r="D92" s="278">
        <f>'План НП'!G95</f>
        <v>0</v>
      </c>
      <c r="E92" s="284"/>
      <c r="F92" s="285"/>
      <c r="G92" s="285"/>
      <c r="H92" s="285"/>
      <c r="I92" s="285"/>
      <c r="J92" s="285"/>
      <c r="K92" s="285"/>
      <c r="L92" s="286"/>
      <c r="M92" s="295">
        <f>'План НП'!C95</f>
        <v>0</v>
      </c>
      <c r="N92" s="294">
        <f>'План НП'!D95</f>
        <v>0</v>
      </c>
      <c r="O92" s="282">
        <f>'План НП'!AC95</f>
        <v>0</v>
      </c>
      <c r="P92" s="216" t="str">
        <f>'Основні дані'!$B$1</f>
        <v>ХТ-224з</v>
      </c>
    </row>
    <row r="93" spans="1:16" s="137" customFormat="1" ht="23.4" customHeight="1" thickBot="1" x14ac:dyDescent="0.4">
      <c r="A93" s="270">
        <f>'План НП'!A96</f>
        <v>2</v>
      </c>
      <c r="B93" s="327" t="str">
        <f>'План НП'!B96</f>
        <v>Практична підготовка</v>
      </c>
      <c r="C93" s="271">
        <f>'План НП'!F96</f>
        <v>12</v>
      </c>
      <c r="D93" s="271">
        <f>'План НП'!G96</f>
        <v>360</v>
      </c>
      <c r="E93" s="272"/>
      <c r="F93" s="273"/>
      <c r="G93" s="273"/>
      <c r="H93" s="273"/>
      <c r="I93" s="273"/>
      <c r="J93" s="273"/>
      <c r="K93" s="273"/>
      <c r="L93" s="274"/>
      <c r="M93" s="296">
        <f>'План НП'!C96</f>
        <v>0</v>
      </c>
      <c r="N93" s="297">
        <f>'План НП'!D96</f>
        <v>0</v>
      </c>
      <c r="O93" s="509">
        <f>C93/240</f>
        <v>0.05</v>
      </c>
      <c r="P93" s="216" t="str">
        <f>'Основні дані'!$B$1</f>
        <v>ХТ-224з</v>
      </c>
    </row>
    <row r="94" spans="1:16" s="138" customFormat="1" ht="15.6" hidden="1" x14ac:dyDescent="0.3">
      <c r="A94" s="500" t="str">
        <f>'План НП'!A97</f>
        <v>ПП 1</v>
      </c>
      <c r="B94" s="501">
        <f>'План НП'!B97</f>
        <v>0</v>
      </c>
      <c r="C94" s="502">
        <f>'План НП'!F97</f>
        <v>0</v>
      </c>
      <c r="D94" s="502">
        <f>'План НП'!G97</f>
        <v>0</v>
      </c>
      <c r="E94" s="503"/>
      <c r="F94" s="504"/>
      <c r="G94" s="504"/>
      <c r="H94" s="504"/>
      <c r="I94" s="504"/>
      <c r="J94" s="504"/>
      <c r="K94" s="504"/>
      <c r="L94" s="505"/>
      <c r="M94" s="506">
        <f>'План НП'!C97</f>
        <v>0</v>
      </c>
      <c r="N94" s="507">
        <f>'План НП'!D97</f>
        <v>0</v>
      </c>
      <c r="O94" s="508">
        <f>'План НП'!AC97</f>
        <v>0</v>
      </c>
      <c r="P94" s="216" t="str">
        <f>'Основні дані'!$B$1</f>
        <v>ХТ-224з</v>
      </c>
    </row>
    <row r="95" spans="1:16" s="138" customFormat="1" ht="15.6" hidden="1" x14ac:dyDescent="0.3">
      <c r="A95" s="500" t="str">
        <f>'План НП'!A98</f>
        <v>ПП 2</v>
      </c>
      <c r="B95" s="501">
        <f>'План НП'!B98</f>
        <v>0</v>
      </c>
      <c r="C95" s="502">
        <f>'План НП'!F98</f>
        <v>0</v>
      </c>
      <c r="D95" s="502">
        <f>'План НП'!G98</f>
        <v>0</v>
      </c>
      <c r="E95" s="503"/>
      <c r="F95" s="504"/>
      <c r="G95" s="504"/>
      <c r="H95" s="504"/>
      <c r="I95" s="504"/>
      <c r="J95" s="504"/>
      <c r="K95" s="504"/>
      <c r="L95" s="505"/>
      <c r="M95" s="506">
        <f>'План НП'!C98</f>
        <v>0</v>
      </c>
      <c r="N95" s="507">
        <f>'План НП'!D98</f>
        <v>0</v>
      </c>
      <c r="O95" s="508">
        <f>'План НП'!AC98</f>
        <v>0</v>
      </c>
      <c r="P95" s="216" t="str">
        <f>'Основні дані'!$B$1</f>
        <v>ХТ-224з</v>
      </c>
    </row>
    <row r="96" spans="1:16" s="138" customFormat="1" ht="15.6" hidden="1" x14ac:dyDescent="0.3">
      <c r="A96" s="500" t="str">
        <f>'План НП'!A99</f>
        <v>ПП 3</v>
      </c>
      <c r="B96" s="501">
        <f>'План НП'!B99</f>
        <v>0</v>
      </c>
      <c r="C96" s="502">
        <f>'План НП'!F99</f>
        <v>0</v>
      </c>
      <c r="D96" s="502">
        <f>'План НП'!G99</f>
        <v>0</v>
      </c>
      <c r="E96" s="503"/>
      <c r="F96" s="504"/>
      <c r="G96" s="504"/>
      <c r="H96" s="504"/>
      <c r="I96" s="504"/>
      <c r="J96" s="504"/>
      <c r="K96" s="504"/>
      <c r="L96" s="505"/>
      <c r="M96" s="506">
        <f>'План НП'!C99</f>
        <v>0</v>
      </c>
      <c r="N96" s="507">
        <f>'План НП'!D99</f>
        <v>0</v>
      </c>
      <c r="O96" s="508">
        <f>'План НП'!AC99</f>
        <v>0</v>
      </c>
      <c r="P96" s="216" t="str">
        <f>'Основні дані'!$B$1</f>
        <v>ХТ-224з</v>
      </c>
    </row>
    <row r="97" spans="1:16" s="138" customFormat="1" ht="15.6" hidden="1" x14ac:dyDescent="0.3">
      <c r="A97" s="500" t="str">
        <f>'План НП'!A100</f>
        <v>ПП 4</v>
      </c>
      <c r="B97" s="501">
        <f>'План НП'!B100</f>
        <v>0</v>
      </c>
      <c r="C97" s="502">
        <f>'План НП'!F100</f>
        <v>0</v>
      </c>
      <c r="D97" s="502">
        <f>'План НП'!G100</f>
        <v>0</v>
      </c>
      <c r="E97" s="503"/>
      <c r="F97" s="504"/>
      <c r="G97" s="504"/>
      <c r="H97" s="504"/>
      <c r="I97" s="504"/>
      <c r="J97" s="504"/>
      <c r="K97" s="504"/>
      <c r="L97" s="505"/>
      <c r="M97" s="506">
        <f>'План НП'!C100</f>
        <v>0</v>
      </c>
      <c r="N97" s="507">
        <f>'План НП'!D100</f>
        <v>0</v>
      </c>
      <c r="O97" s="508">
        <f>'План НП'!AC100</f>
        <v>0</v>
      </c>
      <c r="P97" s="216" t="str">
        <f>'Основні дані'!$B$1</f>
        <v>ХТ-224з</v>
      </c>
    </row>
    <row r="98" spans="1:16" s="138" customFormat="1" ht="15.6" x14ac:dyDescent="0.3">
      <c r="A98" s="500" t="str">
        <f>'План НП'!A101</f>
        <v>ПП 5</v>
      </c>
      <c r="B98" s="501" t="str">
        <f>'План НП'!B101</f>
        <v>Виробнича практика*</v>
      </c>
      <c r="C98" s="502">
        <f>'План НП'!F101</f>
        <v>6</v>
      </c>
      <c r="D98" s="502">
        <f>'План НП'!G101</f>
        <v>180</v>
      </c>
      <c r="E98" s="503"/>
      <c r="F98" s="504"/>
      <c r="G98" s="504"/>
      <c r="H98" s="504"/>
      <c r="I98" s="504"/>
      <c r="J98" s="504"/>
      <c r="K98" s="504"/>
      <c r="L98" s="505"/>
      <c r="M98" s="506">
        <f>'План НП'!C101</f>
        <v>0</v>
      </c>
      <c r="N98" s="507" t="str">
        <f>'План НП'!D101</f>
        <v>6</v>
      </c>
      <c r="O98" s="508">
        <f>'План НП'!AC101</f>
        <v>184</v>
      </c>
      <c r="P98" s="216" t="str">
        <f>'Основні дані'!$B$1</f>
        <v>ХТ-224з</v>
      </c>
    </row>
    <row r="99" spans="1:16" s="138" customFormat="1" ht="16.2" thickBot="1" x14ac:dyDescent="0.35">
      <c r="A99" s="500" t="str">
        <f>'План НП'!A102</f>
        <v>ПП 6</v>
      </c>
      <c r="B99" s="501" t="str">
        <f>'План НП'!B102</f>
        <v>Переддипломна практика*</v>
      </c>
      <c r="C99" s="502">
        <f>'План НП'!F102</f>
        <v>6</v>
      </c>
      <c r="D99" s="502">
        <f>'План НП'!G102</f>
        <v>180</v>
      </c>
      <c r="E99" s="503"/>
      <c r="F99" s="504"/>
      <c r="G99" s="504"/>
      <c r="H99" s="504"/>
      <c r="I99" s="504"/>
      <c r="J99" s="504"/>
      <c r="K99" s="504"/>
      <c r="L99" s="505"/>
      <c r="M99" s="506">
        <f>'План НП'!C102</f>
        <v>0</v>
      </c>
      <c r="N99" s="507" t="str">
        <f>'План НП'!D102</f>
        <v>8</v>
      </c>
      <c r="O99" s="508">
        <f>'План НП'!AC102</f>
        <v>184</v>
      </c>
      <c r="P99" s="216" t="str">
        <f>'Основні дані'!$B$1</f>
        <v>ХТ-224з</v>
      </c>
    </row>
    <row r="100" spans="1:16" s="137" customFormat="1" ht="18.600000000000001" thickBot="1" x14ac:dyDescent="0.4">
      <c r="A100" s="270">
        <f>'План НП'!A103</f>
        <v>3</v>
      </c>
      <c r="B100" s="327" t="str">
        <f>'План НП'!B103</f>
        <v>Атестація</v>
      </c>
      <c r="C100" s="271">
        <f>'План НП'!F103</f>
        <v>6</v>
      </c>
      <c r="D100" s="271">
        <f>'План НП'!G103</f>
        <v>180</v>
      </c>
      <c r="E100" s="272"/>
      <c r="F100" s="273"/>
      <c r="G100" s="273"/>
      <c r="H100" s="273"/>
      <c r="I100" s="273"/>
      <c r="J100" s="273"/>
      <c r="K100" s="273"/>
      <c r="L100" s="274"/>
      <c r="M100" s="296" t="str">
        <f>'План НП'!C103</f>
        <v>8</v>
      </c>
      <c r="N100" s="297">
        <f>'План НП'!D103</f>
        <v>0</v>
      </c>
      <c r="O100" s="509">
        <f>C100/240</f>
        <v>2.5000000000000001E-2</v>
      </c>
      <c r="P100" s="216" t="str">
        <f>'Основні дані'!$B$1</f>
        <v>ХТ-224з</v>
      </c>
    </row>
    <row r="101" spans="1:16" s="137" customFormat="1" ht="18.600000000000001" thickBot="1" x14ac:dyDescent="0.4">
      <c r="A101" s="270">
        <f>'План НП'!A104</f>
        <v>4</v>
      </c>
      <c r="B101" s="327" t="str">
        <f>'План НП'!B104</f>
        <v>Вибіркові освітні компоненти</v>
      </c>
      <c r="C101" s="271">
        <f>'План НП'!F104</f>
        <v>70</v>
      </c>
      <c r="D101" s="271">
        <f>'План НП'!G104</f>
        <v>2100</v>
      </c>
      <c r="E101" s="272"/>
      <c r="F101" s="273"/>
      <c r="G101" s="273"/>
      <c r="H101" s="273"/>
      <c r="I101" s="273"/>
      <c r="J101" s="273"/>
      <c r="K101" s="273"/>
      <c r="L101" s="274"/>
      <c r="M101" s="296"/>
      <c r="N101" s="297"/>
      <c r="O101" s="509">
        <f>C101/240</f>
        <v>0.29166666666666669</v>
      </c>
      <c r="P101" s="216" t="str">
        <f>'Основні дані'!$B$1</f>
        <v>ХТ-224з</v>
      </c>
    </row>
    <row r="102" spans="1:16" s="138" customFormat="1" ht="16.2" thickBot="1" x14ac:dyDescent="0.35">
      <c r="A102" s="465" t="str">
        <f>'План НП'!A105</f>
        <v>4.1</v>
      </c>
      <c r="B102" s="466" t="str">
        <f>'План НП'!B105</f>
        <v>Професійна підготовка</v>
      </c>
      <c r="C102" s="467">
        <f>'План НП'!F105</f>
        <v>27</v>
      </c>
      <c r="D102" s="467">
        <f>'План НП'!G105</f>
        <v>810</v>
      </c>
      <c r="E102" s="460"/>
      <c r="F102" s="461"/>
      <c r="G102" s="461"/>
      <c r="H102" s="461"/>
      <c r="I102" s="461"/>
      <c r="J102" s="461"/>
      <c r="K102" s="461"/>
      <c r="L102" s="462"/>
      <c r="M102" s="463"/>
      <c r="N102" s="464"/>
      <c r="O102" s="511">
        <f>C102/C101</f>
        <v>0.38571428571428573</v>
      </c>
      <c r="P102" s="216" t="str">
        <f>'Основні дані'!$B$1</f>
        <v>ХТ-224з</v>
      </c>
    </row>
    <row r="103" spans="1:16" s="138" customFormat="1" ht="15.6" x14ac:dyDescent="0.3">
      <c r="A103" s="432" t="str">
        <f>'План НП'!A106</f>
        <v>4.1.1</v>
      </c>
      <c r="B103" s="433" t="str">
        <f>'План НП'!B106</f>
        <v>Профільований пакет освітніх компонентів 01"Хімічні технології органічних речовин"</v>
      </c>
      <c r="C103" s="434">
        <f>'План НП'!F106</f>
        <v>27</v>
      </c>
      <c r="D103" s="434">
        <f>'План НП'!G106</f>
        <v>810</v>
      </c>
      <c r="E103" s="435"/>
      <c r="F103" s="436"/>
      <c r="G103" s="436"/>
      <c r="H103" s="436"/>
      <c r="I103" s="436"/>
      <c r="J103" s="436"/>
      <c r="K103" s="436"/>
      <c r="L103" s="437"/>
      <c r="M103" s="438"/>
      <c r="N103" s="439"/>
      <c r="O103" s="440"/>
      <c r="P103" s="216" t="str">
        <f>'Основні дані'!$B$1</f>
        <v>ХТ-224з</v>
      </c>
    </row>
    <row r="104" spans="1:16" s="138" customFormat="1" ht="15.6" x14ac:dyDescent="0.3">
      <c r="A104" s="277" t="str">
        <f>'План НП'!A107</f>
        <v>ВП1.1</v>
      </c>
      <c r="B104" s="303" t="str">
        <f>'План НП'!B107</f>
        <v>Хімія і технологія основного органічного синтезу</v>
      </c>
      <c r="C104" s="278">
        <f>'План НП'!F107</f>
        <v>6</v>
      </c>
      <c r="D104" s="278">
        <f>'План НП'!G107</f>
        <v>180</v>
      </c>
      <c r="E104" s="279"/>
      <c r="F104" s="280"/>
      <c r="G104" s="280"/>
      <c r="H104" s="280"/>
      <c r="I104" s="280"/>
      <c r="J104" s="280"/>
      <c r="K104" s="280"/>
      <c r="L104" s="281"/>
      <c r="M104" s="295">
        <f>'План НП'!C107</f>
        <v>4</v>
      </c>
      <c r="N104" s="294">
        <f>'План НП'!D107</f>
        <v>0</v>
      </c>
      <c r="O104" s="282">
        <f>'План НП'!AC107</f>
        <v>184</v>
      </c>
      <c r="P104" s="216" t="str">
        <f>'Основні дані'!$B$1</f>
        <v>ХТ-224з</v>
      </c>
    </row>
    <row r="105" spans="1:16" s="138" customFormat="1" ht="15.6" x14ac:dyDescent="0.3">
      <c r="A105" s="283" t="str">
        <f>'План НП'!A108</f>
        <v>ВП1.2</v>
      </c>
      <c r="B105" s="303" t="str">
        <f>'План НП'!B108</f>
        <v>Методи аналізу в органічному синтезі</v>
      </c>
      <c r="C105" s="278">
        <f>'План НП'!F108</f>
        <v>6</v>
      </c>
      <c r="D105" s="278">
        <f>'План НП'!G108</f>
        <v>180</v>
      </c>
      <c r="E105" s="284"/>
      <c r="F105" s="285"/>
      <c r="G105" s="285"/>
      <c r="H105" s="285"/>
      <c r="I105" s="285"/>
      <c r="J105" s="285"/>
      <c r="K105" s="285"/>
      <c r="L105" s="286"/>
      <c r="M105" s="295">
        <f>'План НП'!C108</f>
        <v>0</v>
      </c>
      <c r="N105" s="294" t="str">
        <f>'План НП'!D108</f>
        <v>5</v>
      </c>
      <c r="O105" s="282">
        <f>'План НП'!AC108</f>
        <v>184</v>
      </c>
      <c r="P105" s="216" t="str">
        <f>'Основні дані'!$B$1</f>
        <v>ХТ-224з</v>
      </c>
    </row>
    <row r="106" spans="1:16" s="138" customFormat="1" ht="15.6" x14ac:dyDescent="0.3">
      <c r="A106" s="283" t="str">
        <f>'План НП'!A109</f>
        <v>ВП1.3</v>
      </c>
      <c r="B106" s="303" t="str">
        <f>'План НП'!B109</f>
        <v>Хімія і технологія ненасичених вуглеводнів</v>
      </c>
      <c r="C106" s="278">
        <f>'План НП'!F109</f>
        <v>4</v>
      </c>
      <c r="D106" s="278">
        <f>'План НП'!G109</f>
        <v>120</v>
      </c>
      <c r="E106" s="284"/>
      <c r="F106" s="285"/>
      <c r="G106" s="285"/>
      <c r="H106" s="285"/>
      <c r="I106" s="285"/>
      <c r="J106" s="285"/>
      <c r="K106" s="285"/>
      <c r="L106" s="286"/>
      <c r="M106" s="295">
        <f>'План НП'!C109</f>
        <v>6</v>
      </c>
      <c r="N106" s="294">
        <f>'План НП'!D109</f>
        <v>0</v>
      </c>
      <c r="O106" s="282">
        <f>'План НП'!AC109</f>
        <v>184</v>
      </c>
      <c r="P106" s="216" t="str">
        <f>'Основні дані'!$B$1</f>
        <v>ХТ-224з</v>
      </c>
    </row>
    <row r="107" spans="1:16" s="138" customFormat="1" ht="15.6" x14ac:dyDescent="0.3">
      <c r="A107" s="283" t="str">
        <f>'План НП'!A110</f>
        <v>ВП1.4</v>
      </c>
      <c r="B107" s="303" t="str">
        <f>'План НП'!B110</f>
        <v xml:space="preserve">Хімія і технологія гетороциклічних сполук </v>
      </c>
      <c r="C107" s="278">
        <f>'План НП'!F110</f>
        <v>5</v>
      </c>
      <c r="D107" s="278">
        <f>'План НП'!G110</f>
        <v>150</v>
      </c>
      <c r="E107" s="284"/>
      <c r="F107" s="285"/>
      <c r="G107" s="285"/>
      <c r="H107" s="285"/>
      <c r="I107" s="285"/>
      <c r="J107" s="285"/>
      <c r="K107" s="285"/>
      <c r="L107" s="286"/>
      <c r="M107" s="295">
        <f>'План НП'!C110</f>
        <v>7</v>
      </c>
      <c r="N107" s="294">
        <f>'План НП'!D110</f>
        <v>0</v>
      </c>
      <c r="O107" s="282">
        <f>'План НП'!AC110</f>
        <v>184</v>
      </c>
      <c r="P107" s="216" t="str">
        <f>'Основні дані'!$B$1</f>
        <v>ХТ-224з</v>
      </c>
    </row>
    <row r="108" spans="1:16" s="138" customFormat="1" ht="15.6" x14ac:dyDescent="0.3">
      <c r="A108" s="283" t="str">
        <f>'План НП'!A111</f>
        <v>ВП1.5</v>
      </c>
      <c r="B108" s="303" t="str">
        <f>'План НП'!B111</f>
        <v>Хімія і технологія синтетичних лікарських сполук</v>
      </c>
      <c r="C108" s="278">
        <f>'План НП'!F111</f>
        <v>6</v>
      </c>
      <c r="D108" s="278">
        <f>'План НП'!G111</f>
        <v>180</v>
      </c>
      <c r="E108" s="284"/>
      <c r="F108" s="285"/>
      <c r="G108" s="285"/>
      <c r="H108" s="285"/>
      <c r="I108" s="285"/>
      <c r="J108" s="285"/>
      <c r="K108" s="285"/>
      <c r="L108" s="286"/>
      <c r="M108" s="295">
        <f>'План НП'!C111</f>
        <v>8</v>
      </c>
      <c r="N108" s="294">
        <f>'План НП'!D111</f>
        <v>0</v>
      </c>
      <c r="O108" s="282">
        <f>'План НП'!AC111</f>
        <v>184</v>
      </c>
      <c r="P108" s="216" t="str">
        <f>'Основні дані'!$B$1</f>
        <v>ХТ-224з</v>
      </c>
    </row>
    <row r="109" spans="1:16" s="138" customFormat="1" ht="15.6" hidden="1" x14ac:dyDescent="0.3">
      <c r="A109" s="283" t="str">
        <f>'План НП'!A112</f>
        <v>ВП1.6</v>
      </c>
      <c r="B109" s="303">
        <f>'План НП'!B112</f>
        <v>0</v>
      </c>
      <c r="C109" s="278">
        <f>'План НП'!F112</f>
        <v>0</v>
      </c>
      <c r="D109" s="278">
        <f>'План НП'!G112</f>
        <v>0</v>
      </c>
      <c r="E109" s="284"/>
      <c r="F109" s="285"/>
      <c r="G109" s="285"/>
      <c r="H109" s="285"/>
      <c r="I109" s="285"/>
      <c r="J109" s="285"/>
      <c r="K109" s="285"/>
      <c r="L109" s="286"/>
      <c r="M109" s="295">
        <f>'План НП'!C112</f>
        <v>0</v>
      </c>
      <c r="N109" s="294">
        <f>'План НП'!D112</f>
        <v>0</v>
      </c>
      <c r="O109" s="282">
        <f>'План НП'!AC112</f>
        <v>0</v>
      </c>
      <c r="P109" s="216" t="str">
        <f>'Основні дані'!$B$1</f>
        <v>ХТ-224з</v>
      </c>
    </row>
    <row r="110" spans="1:16" s="138" customFormat="1" ht="15.6" hidden="1" x14ac:dyDescent="0.3">
      <c r="A110" s="283" t="str">
        <f>'План НП'!A113</f>
        <v>ВП1.7</v>
      </c>
      <c r="B110" s="303">
        <f>'План НП'!B113</f>
        <v>0</v>
      </c>
      <c r="C110" s="278">
        <f>'План НП'!F113</f>
        <v>0</v>
      </c>
      <c r="D110" s="278">
        <f>'План НП'!G113</f>
        <v>0</v>
      </c>
      <c r="E110" s="284"/>
      <c r="F110" s="285"/>
      <c r="G110" s="285"/>
      <c r="H110" s="285"/>
      <c r="I110" s="285"/>
      <c r="J110" s="285"/>
      <c r="K110" s="285"/>
      <c r="L110" s="286"/>
      <c r="M110" s="295">
        <f>'План НП'!C113</f>
        <v>0</v>
      </c>
      <c r="N110" s="294">
        <f>'План НП'!D113</f>
        <v>0</v>
      </c>
      <c r="O110" s="282">
        <f>'План НП'!AC113</f>
        <v>0</v>
      </c>
      <c r="P110" s="216" t="str">
        <f>'Основні дані'!$B$1</f>
        <v>ХТ-224з</v>
      </c>
    </row>
    <row r="111" spans="1:16" s="138" customFormat="1" ht="15.6" hidden="1" x14ac:dyDescent="0.3">
      <c r="A111" s="283" t="str">
        <f>'План НП'!A114</f>
        <v>ВП1.8</v>
      </c>
      <c r="B111" s="303">
        <f>'План НП'!B114</f>
        <v>0</v>
      </c>
      <c r="C111" s="278">
        <f>'План НП'!F114</f>
        <v>0</v>
      </c>
      <c r="D111" s="278">
        <f>'План НП'!G114</f>
        <v>0</v>
      </c>
      <c r="E111" s="284"/>
      <c r="F111" s="285"/>
      <c r="G111" s="285"/>
      <c r="H111" s="285"/>
      <c r="I111" s="285"/>
      <c r="J111" s="285"/>
      <c r="K111" s="285"/>
      <c r="L111" s="286"/>
      <c r="M111" s="295">
        <f>'План НП'!C114</f>
        <v>0</v>
      </c>
      <c r="N111" s="294">
        <f>'План НП'!D114</f>
        <v>0</v>
      </c>
      <c r="O111" s="282">
        <f>'План НП'!AC114</f>
        <v>0</v>
      </c>
      <c r="P111" s="216" t="str">
        <f>'Основні дані'!$B$1</f>
        <v>ХТ-224з</v>
      </c>
    </row>
    <row r="112" spans="1:16" s="138" customFormat="1" ht="15.6" hidden="1" x14ac:dyDescent="0.3">
      <c r="A112" s="283" t="str">
        <f>'План НП'!A115</f>
        <v>ВП1.9</v>
      </c>
      <c r="B112" s="303">
        <f>'План НП'!B115</f>
        <v>0</v>
      </c>
      <c r="C112" s="278">
        <f>'План НП'!F115</f>
        <v>0</v>
      </c>
      <c r="D112" s="278">
        <f>'План НП'!G115</f>
        <v>0</v>
      </c>
      <c r="E112" s="284"/>
      <c r="F112" s="285"/>
      <c r="G112" s="285"/>
      <c r="H112" s="285"/>
      <c r="I112" s="285"/>
      <c r="J112" s="285"/>
      <c r="K112" s="285"/>
      <c r="L112" s="286"/>
      <c r="M112" s="295">
        <f>'План НП'!C115</f>
        <v>0</v>
      </c>
      <c r="N112" s="294">
        <f>'План НП'!D115</f>
        <v>0</v>
      </c>
      <c r="O112" s="282">
        <f>'План НП'!AC115</f>
        <v>0</v>
      </c>
      <c r="P112" s="216" t="str">
        <f>'Основні дані'!$B$1</f>
        <v>ХТ-224з</v>
      </c>
    </row>
    <row r="113" spans="1:16" s="138" customFormat="1" ht="15.6" hidden="1" x14ac:dyDescent="0.3">
      <c r="A113" s="283" t="str">
        <f>'План НП'!A116</f>
        <v>ВП1.10</v>
      </c>
      <c r="B113" s="303">
        <f>'План НП'!B116</f>
        <v>0</v>
      </c>
      <c r="C113" s="278">
        <f>'План НП'!F116</f>
        <v>0</v>
      </c>
      <c r="D113" s="278">
        <f>'План НП'!G116</f>
        <v>0</v>
      </c>
      <c r="E113" s="284"/>
      <c r="F113" s="285"/>
      <c r="G113" s="285"/>
      <c r="H113" s="285"/>
      <c r="I113" s="285"/>
      <c r="J113" s="285"/>
      <c r="K113" s="285"/>
      <c r="L113" s="286"/>
      <c r="M113" s="295">
        <f>'План НП'!C116</f>
        <v>0</v>
      </c>
      <c r="N113" s="294">
        <f>'План НП'!D116</f>
        <v>0</v>
      </c>
      <c r="O113" s="282">
        <f>'План НП'!AC116</f>
        <v>0</v>
      </c>
      <c r="P113" s="216" t="str">
        <f>'Основні дані'!$B$1</f>
        <v>ХТ-224з</v>
      </c>
    </row>
    <row r="114" spans="1:16" s="138" customFormat="1" ht="15.6" hidden="1" x14ac:dyDescent="0.3">
      <c r="A114" s="283" t="str">
        <f>'План НП'!A117</f>
        <v>ВП1.11</v>
      </c>
      <c r="B114" s="303">
        <f>'План НП'!B117</f>
        <v>0</v>
      </c>
      <c r="C114" s="278">
        <f>'План НП'!F117</f>
        <v>0</v>
      </c>
      <c r="D114" s="278">
        <f>'План НП'!G117</f>
        <v>0</v>
      </c>
      <c r="E114" s="284"/>
      <c r="F114" s="285"/>
      <c r="G114" s="285"/>
      <c r="H114" s="285"/>
      <c r="I114" s="285"/>
      <c r="J114" s="285"/>
      <c r="K114" s="285"/>
      <c r="L114" s="286"/>
      <c r="M114" s="295">
        <f>'План НП'!C117</f>
        <v>0</v>
      </c>
      <c r="N114" s="294">
        <f>'План НП'!D117</f>
        <v>0</v>
      </c>
      <c r="O114" s="282">
        <f>'План НП'!AC117</f>
        <v>0</v>
      </c>
      <c r="P114" s="216" t="str">
        <f>'Основні дані'!$B$1</f>
        <v>ХТ-224з</v>
      </c>
    </row>
    <row r="115" spans="1:16" s="138" customFormat="1" ht="15.6" hidden="1" x14ac:dyDescent="0.3">
      <c r="A115" s="283" t="str">
        <f>'План НП'!A118</f>
        <v>ВП1.12</v>
      </c>
      <c r="B115" s="303">
        <f>'План НП'!B118</f>
        <v>0</v>
      </c>
      <c r="C115" s="278">
        <f>'План НП'!F118</f>
        <v>0</v>
      </c>
      <c r="D115" s="278">
        <f>'План НП'!G118</f>
        <v>0</v>
      </c>
      <c r="E115" s="284"/>
      <c r="F115" s="285"/>
      <c r="G115" s="285"/>
      <c r="H115" s="285"/>
      <c r="I115" s="285"/>
      <c r="J115" s="285"/>
      <c r="K115" s="285"/>
      <c r="L115" s="286"/>
      <c r="M115" s="295">
        <f>'План НП'!C118</f>
        <v>0</v>
      </c>
      <c r="N115" s="294">
        <f>'План НП'!D118</f>
        <v>0</v>
      </c>
      <c r="O115" s="282">
        <f>'План НП'!AC118</f>
        <v>0</v>
      </c>
      <c r="P115" s="216" t="str">
        <f>'Основні дані'!$B$1</f>
        <v>ХТ-224з</v>
      </c>
    </row>
    <row r="116" spans="1:16" s="138" customFormat="1" ht="15.6" hidden="1" x14ac:dyDescent="0.3">
      <c r="A116" s="283" t="str">
        <f>'План НП'!A119</f>
        <v>ВП1.13</v>
      </c>
      <c r="B116" s="303">
        <f>'План НП'!B119</f>
        <v>0</v>
      </c>
      <c r="C116" s="278">
        <f>'План НП'!F119</f>
        <v>0</v>
      </c>
      <c r="D116" s="278">
        <f>'План НП'!G119</f>
        <v>0</v>
      </c>
      <c r="E116" s="284"/>
      <c r="F116" s="285"/>
      <c r="G116" s="285"/>
      <c r="H116" s="285"/>
      <c r="I116" s="285"/>
      <c r="J116" s="285"/>
      <c r="K116" s="285"/>
      <c r="L116" s="286"/>
      <c r="M116" s="295">
        <f>'План НП'!C119</f>
        <v>0</v>
      </c>
      <c r="N116" s="294">
        <f>'План НП'!D119</f>
        <v>0</v>
      </c>
      <c r="O116" s="282">
        <f>'План НП'!AC119</f>
        <v>0</v>
      </c>
      <c r="P116" s="216" t="str">
        <f>'Основні дані'!$B$1</f>
        <v>ХТ-224з</v>
      </c>
    </row>
    <row r="117" spans="1:16" s="138" customFormat="1" ht="15.6" hidden="1" x14ac:dyDescent="0.3">
      <c r="A117" s="283" t="str">
        <f>'План НП'!A120</f>
        <v>ВП1.14</v>
      </c>
      <c r="B117" s="303">
        <f>'План НП'!B120</f>
        <v>0</v>
      </c>
      <c r="C117" s="278">
        <f>'План НП'!F120</f>
        <v>0</v>
      </c>
      <c r="D117" s="278">
        <f>'План НП'!G120</f>
        <v>0</v>
      </c>
      <c r="E117" s="284"/>
      <c r="F117" s="285"/>
      <c r="G117" s="285"/>
      <c r="H117" s="285"/>
      <c r="I117" s="285"/>
      <c r="J117" s="285"/>
      <c r="K117" s="285"/>
      <c r="L117" s="286"/>
      <c r="M117" s="295">
        <f>'План НП'!C120</f>
        <v>0</v>
      </c>
      <c r="N117" s="294">
        <f>'План НП'!D120</f>
        <v>0</v>
      </c>
      <c r="O117" s="282">
        <f>'План НП'!AC120</f>
        <v>0</v>
      </c>
      <c r="P117" s="216" t="str">
        <f>'Основні дані'!$B$1</f>
        <v>ХТ-224з</v>
      </c>
    </row>
    <row r="118" spans="1:16" s="138" customFormat="1" ht="15.6" hidden="1" x14ac:dyDescent="0.3">
      <c r="A118" s="283" t="str">
        <f>'План НП'!A121</f>
        <v>ВП1.15</v>
      </c>
      <c r="B118" s="303">
        <f>'План НП'!B121</f>
        <v>0</v>
      </c>
      <c r="C118" s="278">
        <f>'План НП'!F121</f>
        <v>0</v>
      </c>
      <c r="D118" s="278">
        <f>'План НП'!G121</f>
        <v>0</v>
      </c>
      <c r="E118" s="284"/>
      <c r="F118" s="285"/>
      <c r="G118" s="285"/>
      <c r="H118" s="285"/>
      <c r="I118" s="285"/>
      <c r="J118" s="285"/>
      <c r="K118" s="285"/>
      <c r="L118" s="286"/>
      <c r="M118" s="295">
        <f>'План НП'!C121</f>
        <v>0</v>
      </c>
      <c r="N118" s="294">
        <f>'План НП'!D121</f>
        <v>0</v>
      </c>
      <c r="O118" s="282">
        <f>'План НП'!AC121</f>
        <v>0</v>
      </c>
      <c r="P118" s="216" t="str">
        <f>'Основні дані'!$B$1</f>
        <v>ХТ-224з</v>
      </c>
    </row>
    <row r="119" spans="1:16" s="138" customFormat="1" ht="15.6" hidden="1" x14ac:dyDescent="0.3">
      <c r="A119" s="283" t="str">
        <f>'План НП'!A122</f>
        <v>ВП1.16</v>
      </c>
      <c r="B119" s="303">
        <f>'План НП'!B122</f>
        <v>0</v>
      </c>
      <c r="C119" s="278">
        <f>'План НП'!F122</f>
        <v>0</v>
      </c>
      <c r="D119" s="278">
        <f>'План НП'!G122</f>
        <v>0</v>
      </c>
      <c r="E119" s="284"/>
      <c r="F119" s="285"/>
      <c r="G119" s="285"/>
      <c r="H119" s="285"/>
      <c r="I119" s="285"/>
      <c r="J119" s="285"/>
      <c r="K119" s="285"/>
      <c r="L119" s="286"/>
      <c r="M119" s="295">
        <f>'План НП'!C122</f>
        <v>0</v>
      </c>
      <c r="N119" s="294">
        <f>'План НП'!D122</f>
        <v>0</v>
      </c>
      <c r="O119" s="282">
        <f>'План НП'!AC122</f>
        <v>0</v>
      </c>
      <c r="P119" s="216" t="str">
        <f>'Основні дані'!$B$1</f>
        <v>ХТ-224з</v>
      </c>
    </row>
    <row r="120" spans="1:16" s="138" customFormat="1" ht="15.6" hidden="1" x14ac:dyDescent="0.3">
      <c r="A120" s="283" t="str">
        <f>'План НП'!A123</f>
        <v>ВП1.17</v>
      </c>
      <c r="B120" s="303">
        <f>'План НП'!B123</f>
        <v>0</v>
      </c>
      <c r="C120" s="278">
        <f>'План НП'!F123</f>
        <v>0</v>
      </c>
      <c r="D120" s="278">
        <f>'План НП'!G123</f>
        <v>0</v>
      </c>
      <c r="E120" s="284"/>
      <c r="F120" s="285"/>
      <c r="G120" s="285"/>
      <c r="H120" s="285"/>
      <c r="I120" s="285"/>
      <c r="J120" s="285"/>
      <c r="K120" s="285"/>
      <c r="L120" s="286"/>
      <c r="M120" s="295">
        <f>'План НП'!C123</f>
        <v>0</v>
      </c>
      <c r="N120" s="294">
        <f>'План НП'!D123</f>
        <v>0</v>
      </c>
      <c r="O120" s="282">
        <f>'План НП'!AC123</f>
        <v>0</v>
      </c>
      <c r="P120" s="216" t="str">
        <f>'Основні дані'!$B$1</f>
        <v>ХТ-224з</v>
      </c>
    </row>
    <row r="121" spans="1:16" s="138" customFormat="1" ht="15.6" hidden="1" x14ac:dyDescent="0.3">
      <c r="A121" s="283" t="str">
        <f>'План НП'!A124</f>
        <v>ВП1.18</v>
      </c>
      <c r="B121" s="303">
        <f>'План НП'!B124</f>
        <v>0</v>
      </c>
      <c r="C121" s="278">
        <f>'План НП'!F124</f>
        <v>0</v>
      </c>
      <c r="D121" s="278">
        <f>'План НП'!G124</f>
        <v>0</v>
      </c>
      <c r="E121" s="284"/>
      <c r="F121" s="285"/>
      <c r="G121" s="285"/>
      <c r="H121" s="285"/>
      <c r="I121" s="285"/>
      <c r="J121" s="285"/>
      <c r="K121" s="285"/>
      <c r="L121" s="286"/>
      <c r="M121" s="295">
        <f>'План НП'!C124</f>
        <v>0</v>
      </c>
      <c r="N121" s="294">
        <f>'План НП'!D124</f>
        <v>0</v>
      </c>
      <c r="O121" s="282">
        <f>'План НП'!AC124</f>
        <v>0</v>
      </c>
      <c r="P121" s="216" t="str">
        <f>'Основні дані'!$B$1</f>
        <v>ХТ-224з</v>
      </c>
    </row>
    <row r="122" spans="1:16" s="138" customFormat="1" ht="15.6" hidden="1" x14ac:dyDescent="0.3">
      <c r="A122" s="283" t="str">
        <f>'План НП'!A125</f>
        <v>ВП1.19</v>
      </c>
      <c r="B122" s="303">
        <f>'План НП'!B125</f>
        <v>0</v>
      </c>
      <c r="C122" s="278">
        <f>'План НП'!F125</f>
        <v>0</v>
      </c>
      <c r="D122" s="278">
        <f>'План НП'!G125</f>
        <v>0</v>
      </c>
      <c r="E122" s="284"/>
      <c r="F122" s="285"/>
      <c r="G122" s="285"/>
      <c r="H122" s="285"/>
      <c r="I122" s="285"/>
      <c r="J122" s="285"/>
      <c r="K122" s="285"/>
      <c r="L122" s="286"/>
      <c r="M122" s="295">
        <f>'План НП'!C125</f>
        <v>0</v>
      </c>
      <c r="N122" s="294">
        <f>'План НП'!D125</f>
        <v>0</v>
      </c>
      <c r="O122" s="282">
        <f>'План НП'!AC125</f>
        <v>0</v>
      </c>
      <c r="P122" s="216" t="str">
        <f>'Основні дані'!$B$1</f>
        <v>ХТ-224з</v>
      </c>
    </row>
    <row r="123" spans="1:16" s="138" customFormat="1" ht="15.6" hidden="1" x14ac:dyDescent="0.3">
      <c r="A123" s="283" t="str">
        <f>'План НП'!A126</f>
        <v>ВП1.20</v>
      </c>
      <c r="B123" s="303">
        <f>'План НП'!B126</f>
        <v>0</v>
      </c>
      <c r="C123" s="278">
        <f>'План НП'!F126</f>
        <v>0</v>
      </c>
      <c r="D123" s="278">
        <f>'План НП'!G126</f>
        <v>0</v>
      </c>
      <c r="E123" s="284"/>
      <c r="F123" s="285"/>
      <c r="G123" s="285"/>
      <c r="H123" s="285"/>
      <c r="I123" s="285"/>
      <c r="J123" s="285"/>
      <c r="K123" s="285"/>
      <c r="L123" s="286"/>
      <c r="M123" s="295">
        <f>'План НП'!C126</f>
        <v>0</v>
      </c>
      <c r="N123" s="294">
        <f>'План НП'!D126</f>
        <v>0</v>
      </c>
      <c r="O123" s="282">
        <f>'План НП'!AC126</f>
        <v>0</v>
      </c>
      <c r="P123" s="216" t="str">
        <f>'Основні дані'!$B$1</f>
        <v>ХТ-224з</v>
      </c>
    </row>
    <row r="124" spans="1:16" s="138" customFormat="1" ht="31.2" x14ac:dyDescent="0.3">
      <c r="A124" s="441" t="str">
        <f>'План НП'!A127</f>
        <v>4.1.2</v>
      </c>
      <c r="B124" s="442" t="str">
        <f>'План НП'!B127</f>
        <v>Профільований пакет освітніх компонентів 02 "Хімічні технології харчових добавок та косметичних засобів"</v>
      </c>
      <c r="C124" s="443">
        <f>'План НП'!F127</f>
        <v>27</v>
      </c>
      <c r="D124" s="443">
        <f>'План НП'!G127</f>
        <v>810</v>
      </c>
      <c r="E124" s="444"/>
      <c r="F124" s="445"/>
      <c r="G124" s="445"/>
      <c r="H124" s="445"/>
      <c r="I124" s="445"/>
      <c r="J124" s="445"/>
      <c r="K124" s="445"/>
      <c r="L124" s="446"/>
      <c r="M124" s="438">
        <f>'План НП'!C127</f>
        <v>0</v>
      </c>
      <c r="N124" s="439">
        <f>'План НП'!D127</f>
        <v>0</v>
      </c>
      <c r="O124" s="447">
        <f>'План НП'!AC127</f>
        <v>0</v>
      </c>
      <c r="P124" s="216" t="str">
        <f>'Основні дані'!$B$1</f>
        <v>ХТ-224з</v>
      </c>
    </row>
    <row r="125" spans="1:16" s="138" customFormat="1" ht="15.6" x14ac:dyDescent="0.3">
      <c r="A125" s="283" t="str">
        <f>'План НП'!A128</f>
        <v>ВП2.1</v>
      </c>
      <c r="B125" s="303" t="str">
        <f>'План НП'!B128</f>
        <v>Хімічна інженерія біологічно активних добавок</v>
      </c>
      <c r="C125" s="278">
        <f>'План НП'!F128</f>
        <v>6</v>
      </c>
      <c r="D125" s="278">
        <f>'План НП'!G128</f>
        <v>180</v>
      </c>
      <c r="E125" s="284"/>
      <c r="F125" s="285"/>
      <c r="G125" s="285"/>
      <c r="H125" s="285"/>
      <c r="I125" s="285"/>
      <c r="J125" s="285"/>
      <c r="K125" s="285"/>
      <c r="L125" s="286"/>
      <c r="M125" s="295">
        <f>'План НП'!C128</f>
        <v>4</v>
      </c>
      <c r="N125" s="294">
        <f>'План НП'!D128</f>
        <v>0</v>
      </c>
      <c r="O125" s="282">
        <f>'План НП'!AC128</f>
        <v>184</v>
      </c>
      <c r="P125" s="216" t="str">
        <f>'Основні дані'!$B$1</f>
        <v>ХТ-224з</v>
      </c>
    </row>
    <row r="126" spans="1:16" s="138" customFormat="1" ht="15.6" x14ac:dyDescent="0.3">
      <c r="A126" s="283" t="str">
        <f>'План НП'!A129</f>
        <v>ВП2.2</v>
      </c>
      <c r="B126" s="303" t="str">
        <f>'План НП'!B129</f>
        <v>Технології харчових добавок та компонентів косметичних засобів</v>
      </c>
      <c r="C126" s="278">
        <f>'План НП'!F129</f>
        <v>6</v>
      </c>
      <c r="D126" s="278">
        <f>'План НП'!G129</f>
        <v>180</v>
      </c>
      <c r="E126" s="284"/>
      <c r="F126" s="285"/>
      <c r="G126" s="285"/>
      <c r="H126" s="285"/>
      <c r="I126" s="285"/>
      <c r="J126" s="285"/>
      <c r="K126" s="285"/>
      <c r="L126" s="286"/>
      <c r="M126" s="295">
        <f>'План НП'!C129</f>
        <v>0</v>
      </c>
      <c r="N126" s="294" t="str">
        <f>'План НП'!D129</f>
        <v>5</v>
      </c>
      <c r="O126" s="282">
        <f>'План НП'!AC129</f>
        <v>184</v>
      </c>
      <c r="P126" s="216" t="str">
        <f>'Основні дані'!$B$1</f>
        <v>ХТ-224з</v>
      </c>
    </row>
    <row r="127" spans="1:16" s="138" customFormat="1" ht="15.6" x14ac:dyDescent="0.3">
      <c r="A127" s="283" t="str">
        <f>'План НП'!A130</f>
        <v>ВП2.3</v>
      </c>
      <c r="B127" s="303" t="str">
        <f>'План НП'!B130</f>
        <v xml:space="preserve">Основи біохімії виробництв харчових добавок і косметичних засобів </v>
      </c>
      <c r="C127" s="278">
        <f>'План НП'!F130</f>
        <v>4</v>
      </c>
      <c r="D127" s="278">
        <f>'План НП'!G130</f>
        <v>120</v>
      </c>
      <c r="E127" s="284"/>
      <c r="F127" s="285"/>
      <c r="G127" s="285"/>
      <c r="H127" s="285"/>
      <c r="I127" s="285"/>
      <c r="J127" s="285"/>
      <c r="K127" s="285"/>
      <c r="L127" s="286"/>
      <c r="M127" s="295">
        <f>'План НП'!C130</f>
        <v>6</v>
      </c>
      <c r="N127" s="294">
        <f>'План НП'!D130</f>
        <v>0</v>
      </c>
      <c r="O127" s="282">
        <f>'План НП'!AC130</f>
        <v>184</v>
      </c>
      <c r="P127" s="216" t="str">
        <f>'Основні дані'!$B$1</f>
        <v>ХТ-224з</v>
      </c>
    </row>
    <row r="128" spans="1:16" s="138" customFormat="1" ht="15.6" x14ac:dyDescent="0.3">
      <c r="A128" s="283" t="str">
        <f>'План НП'!A131</f>
        <v>ВП2.4</v>
      </c>
      <c r="B128" s="303" t="str">
        <f>'План НП'!B131</f>
        <v>Контроль якості у виробництві харчових добавок та косметичних засобів</v>
      </c>
      <c r="C128" s="278">
        <f>'План НП'!F131</f>
        <v>5</v>
      </c>
      <c r="D128" s="278">
        <f>'План НП'!G131</f>
        <v>150</v>
      </c>
      <c r="E128" s="284"/>
      <c r="F128" s="285"/>
      <c r="G128" s="285"/>
      <c r="H128" s="285"/>
      <c r="I128" s="285"/>
      <c r="J128" s="285"/>
      <c r="K128" s="285"/>
      <c r="L128" s="286"/>
      <c r="M128" s="295">
        <f>'План НП'!C131</f>
        <v>7</v>
      </c>
      <c r="N128" s="294">
        <f>'План НП'!D131</f>
        <v>0</v>
      </c>
      <c r="O128" s="282">
        <f>'План НП'!AC131</f>
        <v>184</v>
      </c>
      <c r="P128" s="216" t="str">
        <f>'Основні дані'!$B$1</f>
        <v>ХТ-224з</v>
      </c>
    </row>
    <row r="129" spans="1:16" s="138" customFormat="1" ht="16.2" thickBot="1" x14ac:dyDescent="0.35">
      <c r="A129" s="283" t="str">
        <f>'План НП'!A132</f>
        <v>ВП2.5</v>
      </c>
      <c r="B129" s="303" t="str">
        <f>'План НП'!B132</f>
        <v>Технології косметичних виробництв</v>
      </c>
      <c r="C129" s="278">
        <f>'План НП'!F132</f>
        <v>6</v>
      </c>
      <c r="D129" s="278">
        <f>'План НП'!G132</f>
        <v>180</v>
      </c>
      <c r="E129" s="284"/>
      <c r="F129" s="285"/>
      <c r="G129" s="285"/>
      <c r="H129" s="285"/>
      <c r="I129" s="285"/>
      <c r="J129" s="285"/>
      <c r="K129" s="285"/>
      <c r="L129" s="286"/>
      <c r="M129" s="295">
        <f>'План НП'!C132</f>
        <v>8</v>
      </c>
      <c r="N129" s="294">
        <f>'План НП'!D132</f>
        <v>0</v>
      </c>
      <c r="O129" s="282">
        <f>'План НП'!AC132</f>
        <v>184</v>
      </c>
      <c r="P129" s="216" t="str">
        <f>'Основні дані'!$B$1</f>
        <v>ХТ-224з</v>
      </c>
    </row>
    <row r="130" spans="1:16" s="138" customFormat="1" ht="15.6" hidden="1" x14ac:dyDescent="0.3">
      <c r="A130" s="283" t="str">
        <f>'План НП'!A133</f>
        <v>ВП2.6</v>
      </c>
      <c r="B130" s="303">
        <f>'План НП'!B133</f>
        <v>0</v>
      </c>
      <c r="C130" s="278">
        <f>'План НП'!F133</f>
        <v>0</v>
      </c>
      <c r="D130" s="278">
        <f>'План НП'!G133</f>
        <v>0</v>
      </c>
      <c r="E130" s="284"/>
      <c r="F130" s="285"/>
      <c r="G130" s="285"/>
      <c r="H130" s="285"/>
      <c r="I130" s="285"/>
      <c r="J130" s="285"/>
      <c r="K130" s="285"/>
      <c r="L130" s="286"/>
      <c r="M130" s="295">
        <f>'План НП'!C133</f>
        <v>0</v>
      </c>
      <c r="N130" s="294">
        <f>'План НП'!D133</f>
        <v>0</v>
      </c>
      <c r="O130" s="282">
        <f>'План НП'!AC133</f>
        <v>0</v>
      </c>
      <c r="P130" s="216" t="str">
        <f>'Основні дані'!$B$1</f>
        <v>ХТ-224з</v>
      </c>
    </row>
    <row r="131" spans="1:16" s="138" customFormat="1" ht="15.6" hidden="1" x14ac:dyDescent="0.3">
      <c r="A131" s="283" t="str">
        <f>'План НП'!A134</f>
        <v>ВП2.7</v>
      </c>
      <c r="B131" s="303">
        <f>'План НП'!B134</f>
        <v>0</v>
      </c>
      <c r="C131" s="278">
        <f>'План НП'!F134</f>
        <v>0</v>
      </c>
      <c r="D131" s="278">
        <f>'План НП'!G134</f>
        <v>0</v>
      </c>
      <c r="E131" s="284"/>
      <c r="F131" s="285"/>
      <c r="G131" s="285"/>
      <c r="H131" s="285"/>
      <c r="I131" s="285"/>
      <c r="J131" s="285"/>
      <c r="K131" s="285"/>
      <c r="L131" s="286"/>
      <c r="M131" s="295">
        <f>'План НП'!C134</f>
        <v>0</v>
      </c>
      <c r="N131" s="294">
        <f>'План НП'!D134</f>
        <v>0</v>
      </c>
      <c r="O131" s="282">
        <f>'План НП'!AC134</f>
        <v>0</v>
      </c>
      <c r="P131" s="216" t="str">
        <f>'Основні дані'!$B$1</f>
        <v>ХТ-224з</v>
      </c>
    </row>
    <row r="132" spans="1:16" s="138" customFormat="1" ht="15.6" hidden="1" x14ac:dyDescent="0.3">
      <c r="A132" s="283" t="str">
        <f>'План НП'!A135</f>
        <v>ВП2.8</v>
      </c>
      <c r="B132" s="303">
        <f>'План НП'!B135</f>
        <v>0</v>
      </c>
      <c r="C132" s="278">
        <f>'План НП'!F135</f>
        <v>0</v>
      </c>
      <c r="D132" s="278">
        <f>'План НП'!G135</f>
        <v>0</v>
      </c>
      <c r="E132" s="284"/>
      <c r="F132" s="285"/>
      <c r="G132" s="285"/>
      <c r="H132" s="285"/>
      <c r="I132" s="285"/>
      <c r="J132" s="285"/>
      <c r="K132" s="285"/>
      <c r="L132" s="286"/>
      <c r="M132" s="295">
        <f>'План НП'!C135</f>
        <v>0</v>
      </c>
      <c r="N132" s="294">
        <f>'План НП'!D135</f>
        <v>0</v>
      </c>
      <c r="O132" s="282">
        <f>'План НП'!AC135</f>
        <v>0</v>
      </c>
      <c r="P132" s="216" t="str">
        <f>'Основні дані'!$B$1</f>
        <v>ХТ-224з</v>
      </c>
    </row>
    <row r="133" spans="1:16" s="138" customFormat="1" ht="15.6" hidden="1" x14ac:dyDescent="0.3">
      <c r="A133" s="283" t="str">
        <f>'План НП'!A136</f>
        <v>ВП2.9</v>
      </c>
      <c r="B133" s="303">
        <f>'План НП'!B136</f>
        <v>0</v>
      </c>
      <c r="C133" s="278">
        <f>'План НП'!F136</f>
        <v>0</v>
      </c>
      <c r="D133" s="278">
        <f>'План НП'!G136</f>
        <v>0</v>
      </c>
      <c r="E133" s="284"/>
      <c r="F133" s="285"/>
      <c r="G133" s="285"/>
      <c r="H133" s="285"/>
      <c r="I133" s="285"/>
      <c r="J133" s="285"/>
      <c r="K133" s="285"/>
      <c r="L133" s="286"/>
      <c r="M133" s="295">
        <f>'План НП'!C136</f>
        <v>0</v>
      </c>
      <c r="N133" s="294">
        <f>'План НП'!D136</f>
        <v>0</v>
      </c>
      <c r="O133" s="282">
        <f>'План НП'!AC136</f>
        <v>0</v>
      </c>
      <c r="P133" s="216" t="str">
        <f>'Основні дані'!$B$1</f>
        <v>ХТ-224з</v>
      </c>
    </row>
    <row r="134" spans="1:16" s="138" customFormat="1" ht="15.6" hidden="1" x14ac:dyDescent="0.3">
      <c r="A134" s="283" t="str">
        <f>'План НП'!A137</f>
        <v>ВП2.10</v>
      </c>
      <c r="B134" s="303">
        <f>'План НП'!B137</f>
        <v>0</v>
      </c>
      <c r="C134" s="278">
        <f>'План НП'!F137</f>
        <v>0</v>
      </c>
      <c r="D134" s="278">
        <f>'План НП'!G137</f>
        <v>0</v>
      </c>
      <c r="E134" s="284"/>
      <c r="F134" s="285"/>
      <c r="G134" s="285"/>
      <c r="H134" s="285"/>
      <c r="I134" s="285"/>
      <c r="J134" s="285"/>
      <c r="K134" s="285"/>
      <c r="L134" s="286"/>
      <c r="M134" s="295">
        <f>'План НП'!C137</f>
        <v>0</v>
      </c>
      <c r="N134" s="294">
        <f>'План НП'!D137</f>
        <v>0</v>
      </c>
      <c r="O134" s="282">
        <f>'План НП'!AC137</f>
        <v>0</v>
      </c>
      <c r="P134" s="216" t="str">
        <f>'Основні дані'!$B$1</f>
        <v>ХТ-224з</v>
      </c>
    </row>
    <row r="135" spans="1:16" s="138" customFormat="1" ht="15.6" hidden="1" x14ac:dyDescent="0.3">
      <c r="A135" s="283" t="str">
        <f>'План НП'!A138</f>
        <v>ВП2.11</v>
      </c>
      <c r="B135" s="303">
        <f>'План НП'!B138</f>
        <v>0</v>
      </c>
      <c r="C135" s="278">
        <f>'План НП'!F138</f>
        <v>0</v>
      </c>
      <c r="D135" s="278">
        <f>'План НП'!G138</f>
        <v>0</v>
      </c>
      <c r="E135" s="284"/>
      <c r="F135" s="285"/>
      <c r="G135" s="285"/>
      <c r="H135" s="285"/>
      <c r="I135" s="285"/>
      <c r="J135" s="285"/>
      <c r="K135" s="285"/>
      <c r="L135" s="286"/>
      <c r="M135" s="295">
        <f>'План НП'!C138</f>
        <v>0</v>
      </c>
      <c r="N135" s="294">
        <f>'План НП'!D138</f>
        <v>0</v>
      </c>
      <c r="O135" s="282">
        <f>'План НП'!AC138</f>
        <v>0</v>
      </c>
      <c r="P135" s="216" t="str">
        <f>'Основні дані'!$B$1</f>
        <v>ХТ-224з</v>
      </c>
    </row>
    <row r="136" spans="1:16" s="138" customFormat="1" ht="15.6" hidden="1" x14ac:dyDescent="0.3">
      <c r="A136" s="283" t="str">
        <f>'План НП'!A139</f>
        <v>ВП2.12</v>
      </c>
      <c r="B136" s="303">
        <f>'План НП'!B139</f>
        <v>0</v>
      </c>
      <c r="C136" s="278">
        <f>'План НП'!F139</f>
        <v>0</v>
      </c>
      <c r="D136" s="278">
        <f>'План НП'!G139</f>
        <v>0</v>
      </c>
      <c r="E136" s="284"/>
      <c r="F136" s="285"/>
      <c r="G136" s="285"/>
      <c r="H136" s="285"/>
      <c r="I136" s="285"/>
      <c r="J136" s="285"/>
      <c r="K136" s="285"/>
      <c r="L136" s="286"/>
      <c r="M136" s="295">
        <f>'План НП'!C139</f>
        <v>0</v>
      </c>
      <c r="N136" s="294">
        <f>'План НП'!D139</f>
        <v>0</v>
      </c>
      <c r="O136" s="282">
        <f>'План НП'!AC139</f>
        <v>0</v>
      </c>
      <c r="P136" s="216" t="str">
        <f>'Основні дані'!$B$1</f>
        <v>ХТ-224з</v>
      </c>
    </row>
    <row r="137" spans="1:16" s="138" customFormat="1" ht="15.6" hidden="1" x14ac:dyDescent="0.3">
      <c r="A137" s="283" t="str">
        <f>'План НП'!A140</f>
        <v>ВП2.13</v>
      </c>
      <c r="B137" s="303">
        <f>'План НП'!B140</f>
        <v>0</v>
      </c>
      <c r="C137" s="278">
        <f>'План НП'!F140</f>
        <v>0</v>
      </c>
      <c r="D137" s="278">
        <f>'План НП'!G140</f>
        <v>0</v>
      </c>
      <c r="E137" s="284"/>
      <c r="F137" s="285"/>
      <c r="G137" s="285"/>
      <c r="H137" s="285"/>
      <c r="I137" s="285"/>
      <c r="J137" s="285"/>
      <c r="K137" s="285"/>
      <c r="L137" s="286"/>
      <c r="M137" s="295">
        <f>'План НП'!C140</f>
        <v>0</v>
      </c>
      <c r="N137" s="294">
        <f>'План НП'!D140</f>
        <v>0</v>
      </c>
      <c r="O137" s="282">
        <f>'План НП'!AC140</f>
        <v>0</v>
      </c>
      <c r="P137" s="216" t="str">
        <f>'Основні дані'!$B$1</f>
        <v>ХТ-224з</v>
      </c>
    </row>
    <row r="138" spans="1:16" s="138" customFormat="1" ht="15.6" hidden="1" x14ac:dyDescent="0.3">
      <c r="A138" s="283" t="str">
        <f>'План НП'!A141</f>
        <v>ВП2.14</v>
      </c>
      <c r="B138" s="303">
        <f>'План НП'!B141</f>
        <v>0</v>
      </c>
      <c r="C138" s="278">
        <f>'План НП'!F141</f>
        <v>0</v>
      </c>
      <c r="D138" s="278">
        <f>'План НП'!G141</f>
        <v>0</v>
      </c>
      <c r="E138" s="284"/>
      <c r="F138" s="285"/>
      <c r="G138" s="285"/>
      <c r="H138" s="285"/>
      <c r="I138" s="285"/>
      <c r="J138" s="285"/>
      <c r="K138" s="285"/>
      <c r="L138" s="286"/>
      <c r="M138" s="295">
        <f>'План НП'!C141</f>
        <v>0</v>
      </c>
      <c r="N138" s="294">
        <f>'План НП'!D141</f>
        <v>0</v>
      </c>
      <c r="O138" s="282">
        <f>'План НП'!AC141</f>
        <v>0</v>
      </c>
      <c r="P138" s="216" t="str">
        <f>'Основні дані'!$B$1</f>
        <v>ХТ-224з</v>
      </c>
    </row>
    <row r="139" spans="1:16" s="138" customFormat="1" ht="15.6" hidden="1" x14ac:dyDescent="0.3">
      <c r="A139" s="283" t="str">
        <f>'План НП'!A142</f>
        <v>ВП2.15</v>
      </c>
      <c r="B139" s="303">
        <f>'План НП'!B142</f>
        <v>0</v>
      </c>
      <c r="C139" s="278">
        <f>'План НП'!F142</f>
        <v>0</v>
      </c>
      <c r="D139" s="278">
        <f>'План НП'!G142</f>
        <v>0</v>
      </c>
      <c r="E139" s="284"/>
      <c r="F139" s="285"/>
      <c r="G139" s="285"/>
      <c r="H139" s="285"/>
      <c r="I139" s="285"/>
      <c r="J139" s="285"/>
      <c r="K139" s="285"/>
      <c r="L139" s="286"/>
      <c r="M139" s="295">
        <f>'План НП'!C142</f>
        <v>0</v>
      </c>
      <c r="N139" s="294">
        <f>'План НП'!D142</f>
        <v>0</v>
      </c>
      <c r="O139" s="282">
        <f>'План НП'!AC142</f>
        <v>0</v>
      </c>
      <c r="P139" s="216" t="str">
        <f>'Основні дані'!$B$1</f>
        <v>ХТ-224з</v>
      </c>
    </row>
    <row r="140" spans="1:16" s="138" customFormat="1" ht="15.6" hidden="1" x14ac:dyDescent="0.3">
      <c r="A140" s="283" t="str">
        <f>'План НП'!A143</f>
        <v>ВП2.16</v>
      </c>
      <c r="B140" s="303">
        <f>'План НП'!B143</f>
        <v>0</v>
      </c>
      <c r="C140" s="278">
        <f>'План НП'!F143</f>
        <v>0</v>
      </c>
      <c r="D140" s="278">
        <f>'План НП'!G143</f>
        <v>0</v>
      </c>
      <c r="E140" s="284"/>
      <c r="F140" s="285"/>
      <c r="G140" s="285"/>
      <c r="H140" s="285"/>
      <c r="I140" s="285"/>
      <c r="J140" s="285"/>
      <c r="K140" s="285"/>
      <c r="L140" s="286"/>
      <c r="M140" s="295">
        <f>'План НП'!C143</f>
        <v>0</v>
      </c>
      <c r="N140" s="294">
        <f>'План НП'!D143</f>
        <v>0</v>
      </c>
      <c r="O140" s="282">
        <f>'План НП'!AC143</f>
        <v>0</v>
      </c>
      <c r="P140" s="216" t="str">
        <f>'Основні дані'!$B$1</f>
        <v>ХТ-224з</v>
      </c>
    </row>
    <row r="141" spans="1:16" s="138" customFormat="1" ht="15.6" hidden="1" x14ac:dyDescent="0.3">
      <c r="A141" s="283" t="str">
        <f>'План НП'!A144</f>
        <v>ВП2.17</v>
      </c>
      <c r="B141" s="303">
        <f>'План НП'!B144</f>
        <v>0</v>
      </c>
      <c r="C141" s="278">
        <f>'План НП'!F144</f>
        <v>0</v>
      </c>
      <c r="D141" s="278">
        <f>'План НП'!G144</f>
        <v>0</v>
      </c>
      <c r="E141" s="284"/>
      <c r="F141" s="285"/>
      <c r="G141" s="285"/>
      <c r="H141" s="285"/>
      <c r="I141" s="285"/>
      <c r="J141" s="285"/>
      <c r="K141" s="285"/>
      <c r="L141" s="286"/>
      <c r="M141" s="295">
        <f>'План НП'!C144</f>
        <v>0</v>
      </c>
      <c r="N141" s="294">
        <f>'План НП'!D144</f>
        <v>0</v>
      </c>
      <c r="O141" s="282">
        <f>'План НП'!AC144</f>
        <v>0</v>
      </c>
      <c r="P141" s="216" t="str">
        <f>'Основні дані'!$B$1</f>
        <v>ХТ-224з</v>
      </c>
    </row>
    <row r="142" spans="1:16" s="138" customFormat="1" ht="15.6" hidden="1" x14ac:dyDescent="0.3">
      <c r="A142" s="283" t="str">
        <f>'План НП'!A145</f>
        <v>ВП2.18</v>
      </c>
      <c r="B142" s="303">
        <f>'План НП'!B145</f>
        <v>0</v>
      </c>
      <c r="C142" s="278">
        <f>'План НП'!F145</f>
        <v>0</v>
      </c>
      <c r="D142" s="278">
        <f>'План НП'!G145</f>
        <v>0</v>
      </c>
      <c r="E142" s="284"/>
      <c r="F142" s="285"/>
      <c r="G142" s="285"/>
      <c r="H142" s="285"/>
      <c r="I142" s="285"/>
      <c r="J142" s="285"/>
      <c r="K142" s="285"/>
      <c r="L142" s="286"/>
      <c r="M142" s="295">
        <f>'План НП'!C145</f>
        <v>0</v>
      </c>
      <c r="N142" s="294">
        <f>'План НП'!D145</f>
        <v>0</v>
      </c>
      <c r="O142" s="282">
        <f>'План НП'!AC145</f>
        <v>0</v>
      </c>
      <c r="P142" s="216" t="str">
        <f>'Основні дані'!$B$1</f>
        <v>ХТ-224з</v>
      </c>
    </row>
    <row r="143" spans="1:16" s="138" customFormat="1" ht="15.6" hidden="1" x14ac:dyDescent="0.3">
      <c r="A143" s="283" t="str">
        <f>'План НП'!A146</f>
        <v>ВП2.19</v>
      </c>
      <c r="B143" s="303">
        <f>'План НП'!B146</f>
        <v>0</v>
      </c>
      <c r="C143" s="278">
        <f>'План НП'!F146</f>
        <v>0</v>
      </c>
      <c r="D143" s="278">
        <f>'План НП'!G146</f>
        <v>0</v>
      </c>
      <c r="E143" s="284"/>
      <c r="F143" s="285"/>
      <c r="G143" s="285"/>
      <c r="H143" s="285"/>
      <c r="I143" s="285"/>
      <c r="J143" s="285"/>
      <c r="K143" s="285"/>
      <c r="L143" s="286"/>
      <c r="M143" s="295">
        <f>'План НП'!C146</f>
        <v>0</v>
      </c>
      <c r="N143" s="294">
        <f>'План НП'!D146</f>
        <v>0</v>
      </c>
      <c r="O143" s="282">
        <f>'План НП'!AC146</f>
        <v>0</v>
      </c>
      <c r="P143" s="216" t="str">
        <f>'Основні дані'!$B$1</f>
        <v>ХТ-224з</v>
      </c>
    </row>
    <row r="144" spans="1:16" s="138" customFormat="1" ht="15.6" hidden="1" x14ac:dyDescent="0.3">
      <c r="A144" s="283" t="str">
        <f>'План НП'!A147</f>
        <v>ВП2.20</v>
      </c>
      <c r="B144" s="303">
        <f>'План НП'!B147</f>
        <v>0</v>
      </c>
      <c r="C144" s="278">
        <f>'План НП'!F147</f>
        <v>0</v>
      </c>
      <c r="D144" s="278">
        <f>'План НП'!G147</f>
        <v>0</v>
      </c>
      <c r="E144" s="284"/>
      <c r="F144" s="285"/>
      <c r="G144" s="285"/>
      <c r="H144" s="285"/>
      <c r="I144" s="285"/>
      <c r="J144" s="285"/>
      <c r="K144" s="285"/>
      <c r="L144" s="286"/>
      <c r="M144" s="295">
        <f>'План НП'!C147</f>
        <v>0</v>
      </c>
      <c r="N144" s="294">
        <f>'План НП'!D147</f>
        <v>0</v>
      </c>
      <c r="O144" s="282">
        <f>'План НП'!AC147</f>
        <v>0</v>
      </c>
      <c r="P144" s="216" t="str">
        <f>'Основні дані'!$B$1</f>
        <v>ХТ-224з</v>
      </c>
    </row>
    <row r="145" spans="1:16" s="138" customFormat="1" ht="30" hidden="1" x14ac:dyDescent="0.3">
      <c r="A145" s="441" t="str">
        <f>'План НП'!A148</f>
        <v>4+148:258.1.3</v>
      </c>
      <c r="B145" s="442" t="str">
        <f>'План НП'!B148</f>
        <v>Профільований пакет  освітніх компонентів 03 "Назва пакету"</v>
      </c>
      <c r="C145" s="443" t="str">
        <f>'План НП'!F148</f>
        <v>ОШИБКА</v>
      </c>
      <c r="D145" s="443" t="str">
        <f>'План НП'!G148</f>
        <v>ОШИБКА</v>
      </c>
      <c r="E145" s="444"/>
      <c r="F145" s="445"/>
      <c r="G145" s="445"/>
      <c r="H145" s="445"/>
      <c r="I145" s="445"/>
      <c r="J145" s="445"/>
      <c r="K145" s="445"/>
      <c r="L145" s="446"/>
      <c r="M145" s="438">
        <f>'План НП'!C148</f>
        <v>0</v>
      </c>
      <c r="N145" s="439">
        <f>'План НП'!D148</f>
        <v>0</v>
      </c>
      <c r="O145" s="447">
        <f>'План НП'!AC148</f>
        <v>0</v>
      </c>
      <c r="P145" s="216" t="str">
        <f>'Основні дані'!$B$1</f>
        <v>ХТ-224з</v>
      </c>
    </row>
    <row r="146" spans="1:16" s="138" customFormat="1" ht="15.6" hidden="1" x14ac:dyDescent="0.3">
      <c r="A146" s="283" t="str">
        <f>'План НП'!A149</f>
        <v>ВП3.1</v>
      </c>
      <c r="B146" s="303">
        <f>'План НП'!B149</f>
        <v>0</v>
      </c>
      <c r="C146" s="278">
        <f>'План НП'!F149</f>
        <v>0</v>
      </c>
      <c r="D146" s="278">
        <f>'План НП'!G149</f>
        <v>0</v>
      </c>
      <c r="E146" s="284"/>
      <c r="F146" s="285"/>
      <c r="G146" s="285"/>
      <c r="H146" s="285"/>
      <c r="I146" s="285"/>
      <c r="J146" s="285"/>
      <c r="K146" s="285"/>
      <c r="L146" s="286"/>
      <c r="M146" s="295">
        <f>'План НП'!C149</f>
        <v>0</v>
      </c>
      <c r="N146" s="294">
        <f>'План НП'!D149</f>
        <v>0</v>
      </c>
      <c r="O146" s="282">
        <f>'План НП'!AC149</f>
        <v>0</v>
      </c>
      <c r="P146" s="216" t="str">
        <f>'Основні дані'!$B$1</f>
        <v>ХТ-224з</v>
      </c>
    </row>
    <row r="147" spans="1:16" s="138" customFormat="1" ht="15.6" hidden="1" x14ac:dyDescent="0.3">
      <c r="A147" s="283" t="str">
        <f>'План НП'!A150</f>
        <v>ВП3.2</v>
      </c>
      <c r="B147" s="303">
        <f>'План НП'!B150</f>
        <v>0</v>
      </c>
      <c r="C147" s="278">
        <f>'План НП'!F150</f>
        <v>0</v>
      </c>
      <c r="D147" s="278">
        <f>'План НП'!G150</f>
        <v>0</v>
      </c>
      <c r="E147" s="284"/>
      <c r="F147" s="285"/>
      <c r="G147" s="285"/>
      <c r="H147" s="285"/>
      <c r="I147" s="285"/>
      <c r="J147" s="285"/>
      <c r="K147" s="285"/>
      <c r="L147" s="286"/>
      <c r="M147" s="295">
        <f>'План НП'!C150</f>
        <v>0</v>
      </c>
      <c r="N147" s="294">
        <f>'План НП'!D150</f>
        <v>0</v>
      </c>
      <c r="O147" s="282">
        <f>'План НП'!AC150</f>
        <v>0</v>
      </c>
      <c r="P147" s="216" t="str">
        <f>'Основні дані'!$B$1</f>
        <v>ХТ-224з</v>
      </c>
    </row>
    <row r="148" spans="1:16" s="138" customFormat="1" ht="15.6" hidden="1" x14ac:dyDescent="0.3">
      <c r="A148" s="283" t="str">
        <f>'План НП'!A151</f>
        <v>ВП3.3</v>
      </c>
      <c r="B148" s="303">
        <f>'План НП'!B151</f>
        <v>0</v>
      </c>
      <c r="C148" s="278">
        <f>'План НП'!F151</f>
        <v>0</v>
      </c>
      <c r="D148" s="278">
        <f>'План НП'!G151</f>
        <v>0</v>
      </c>
      <c r="E148" s="284"/>
      <c r="F148" s="285"/>
      <c r="G148" s="285"/>
      <c r="H148" s="285"/>
      <c r="I148" s="285"/>
      <c r="J148" s="285"/>
      <c r="K148" s="285"/>
      <c r="L148" s="286"/>
      <c r="M148" s="295">
        <f>'План НП'!C151</f>
        <v>0</v>
      </c>
      <c r="N148" s="294">
        <f>'План НП'!D151</f>
        <v>0</v>
      </c>
      <c r="O148" s="282">
        <f>'План НП'!AC151</f>
        <v>0</v>
      </c>
      <c r="P148" s="216" t="str">
        <f>'Основні дані'!$B$1</f>
        <v>ХТ-224з</v>
      </c>
    </row>
    <row r="149" spans="1:16" s="138" customFormat="1" ht="15.6" hidden="1" x14ac:dyDescent="0.3">
      <c r="A149" s="283" t="str">
        <f>'План НП'!A152</f>
        <v>ВП3.4</v>
      </c>
      <c r="B149" s="303">
        <f>'План НП'!B152</f>
        <v>0</v>
      </c>
      <c r="C149" s="278">
        <f>'План НП'!F152</f>
        <v>0</v>
      </c>
      <c r="D149" s="278">
        <f>'План НП'!G152</f>
        <v>0</v>
      </c>
      <c r="E149" s="284"/>
      <c r="F149" s="285"/>
      <c r="G149" s="285"/>
      <c r="H149" s="285"/>
      <c r="I149" s="285"/>
      <c r="J149" s="285"/>
      <c r="K149" s="285"/>
      <c r="L149" s="286"/>
      <c r="M149" s="295">
        <f>'План НП'!C152</f>
        <v>0</v>
      </c>
      <c r="N149" s="294">
        <f>'План НП'!D152</f>
        <v>0</v>
      </c>
      <c r="O149" s="282">
        <f>'План НП'!AC152</f>
        <v>0</v>
      </c>
      <c r="P149" s="216" t="str">
        <f>'Основні дані'!$B$1</f>
        <v>ХТ-224з</v>
      </c>
    </row>
    <row r="150" spans="1:16" s="138" customFormat="1" ht="15.6" hidden="1" x14ac:dyDescent="0.3">
      <c r="A150" s="283" t="str">
        <f>'План НП'!A153</f>
        <v>ВП3.5</v>
      </c>
      <c r="B150" s="303">
        <f>'План НП'!B153</f>
        <v>0</v>
      </c>
      <c r="C150" s="278">
        <f>'План НП'!F153</f>
        <v>0</v>
      </c>
      <c r="D150" s="278">
        <f>'План НП'!G153</f>
        <v>0</v>
      </c>
      <c r="E150" s="284"/>
      <c r="F150" s="285"/>
      <c r="G150" s="285"/>
      <c r="H150" s="285"/>
      <c r="I150" s="285"/>
      <c r="J150" s="285"/>
      <c r="K150" s="285"/>
      <c r="L150" s="286"/>
      <c r="M150" s="295">
        <f>'План НП'!C153</f>
        <v>0</v>
      </c>
      <c r="N150" s="294">
        <f>'План НП'!D153</f>
        <v>0</v>
      </c>
      <c r="O150" s="282">
        <f>'План НП'!AC153</f>
        <v>0</v>
      </c>
      <c r="P150" s="216" t="str">
        <f>'Основні дані'!$B$1</f>
        <v>ХТ-224з</v>
      </c>
    </row>
    <row r="151" spans="1:16" s="138" customFormat="1" ht="15.6" hidden="1" x14ac:dyDescent="0.3">
      <c r="A151" s="283" t="str">
        <f>'План НП'!A154</f>
        <v>ВП3.6</v>
      </c>
      <c r="B151" s="303">
        <f>'План НП'!B154</f>
        <v>0</v>
      </c>
      <c r="C151" s="278">
        <f>'План НП'!F154</f>
        <v>0</v>
      </c>
      <c r="D151" s="278">
        <f>'План НП'!G154</f>
        <v>0</v>
      </c>
      <c r="E151" s="284"/>
      <c r="F151" s="285"/>
      <c r="G151" s="285"/>
      <c r="H151" s="285"/>
      <c r="I151" s="285"/>
      <c r="J151" s="285"/>
      <c r="K151" s="285"/>
      <c r="L151" s="286"/>
      <c r="M151" s="295">
        <f>'План НП'!C154</f>
        <v>0</v>
      </c>
      <c r="N151" s="294">
        <f>'План НП'!D154</f>
        <v>0</v>
      </c>
      <c r="O151" s="282">
        <f>'План НП'!AC154</f>
        <v>0</v>
      </c>
      <c r="P151" s="216" t="str">
        <f>'Основні дані'!$B$1</f>
        <v>ХТ-224з</v>
      </c>
    </row>
    <row r="152" spans="1:16" s="138" customFormat="1" ht="15.6" hidden="1" x14ac:dyDescent="0.3">
      <c r="A152" s="283" t="str">
        <f>'План НП'!A155</f>
        <v>ВП3.7</v>
      </c>
      <c r="B152" s="303">
        <f>'План НП'!B155</f>
        <v>0</v>
      </c>
      <c r="C152" s="278">
        <f>'План НП'!F155</f>
        <v>0</v>
      </c>
      <c r="D152" s="278">
        <f>'План НП'!G155</f>
        <v>0</v>
      </c>
      <c r="E152" s="284"/>
      <c r="F152" s="285"/>
      <c r="G152" s="285"/>
      <c r="H152" s="285"/>
      <c r="I152" s="285"/>
      <c r="J152" s="285"/>
      <c r="K152" s="285"/>
      <c r="L152" s="286"/>
      <c r="M152" s="295">
        <f>'План НП'!C155</f>
        <v>0</v>
      </c>
      <c r="N152" s="294">
        <f>'План НП'!D155</f>
        <v>0</v>
      </c>
      <c r="O152" s="282">
        <f>'План НП'!AC155</f>
        <v>0</v>
      </c>
      <c r="P152" s="216" t="str">
        <f>'Основні дані'!$B$1</f>
        <v>ХТ-224з</v>
      </c>
    </row>
    <row r="153" spans="1:16" s="138" customFormat="1" ht="15.6" hidden="1" x14ac:dyDescent="0.3">
      <c r="A153" s="283" t="str">
        <f>'План НП'!A156</f>
        <v>ВП3.8</v>
      </c>
      <c r="B153" s="303">
        <f>'План НП'!B156</f>
        <v>0</v>
      </c>
      <c r="C153" s="278">
        <f>'План НП'!F156</f>
        <v>0</v>
      </c>
      <c r="D153" s="278">
        <f>'План НП'!G156</f>
        <v>0</v>
      </c>
      <c r="E153" s="284"/>
      <c r="F153" s="285"/>
      <c r="G153" s="285"/>
      <c r="H153" s="285"/>
      <c r="I153" s="285"/>
      <c r="J153" s="285"/>
      <c r="K153" s="285"/>
      <c r="L153" s="286"/>
      <c r="M153" s="295">
        <f>'План НП'!C156</f>
        <v>0</v>
      </c>
      <c r="N153" s="294">
        <f>'План НП'!D156</f>
        <v>0</v>
      </c>
      <c r="O153" s="282">
        <f>'План НП'!AC156</f>
        <v>0</v>
      </c>
      <c r="P153" s="216" t="str">
        <f>'Основні дані'!$B$1</f>
        <v>ХТ-224з</v>
      </c>
    </row>
    <row r="154" spans="1:16" s="138" customFormat="1" ht="15.6" hidden="1" x14ac:dyDescent="0.3">
      <c r="A154" s="283" t="str">
        <f>'План НП'!A157</f>
        <v>ВП3.9</v>
      </c>
      <c r="B154" s="303">
        <f>'План НП'!B157</f>
        <v>0</v>
      </c>
      <c r="C154" s="278">
        <f>'План НП'!F157</f>
        <v>0</v>
      </c>
      <c r="D154" s="278">
        <f>'План НП'!G157</f>
        <v>0</v>
      </c>
      <c r="E154" s="284"/>
      <c r="F154" s="285"/>
      <c r="G154" s="285"/>
      <c r="H154" s="285"/>
      <c r="I154" s="285"/>
      <c r="J154" s="285"/>
      <c r="K154" s="285"/>
      <c r="L154" s="286"/>
      <c r="M154" s="295">
        <f>'План НП'!C157</f>
        <v>0</v>
      </c>
      <c r="N154" s="294">
        <f>'План НП'!D157</f>
        <v>0</v>
      </c>
      <c r="O154" s="282">
        <f>'План НП'!AC157</f>
        <v>0</v>
      </c>
      <c r="P154" s="216" t="str">
        <f>'Основні дані'!$B$1</f>
        <v>ХТ-224з</v>
      </c>
    </row>
    <row r="155" spans="1:16" s="138" customFormat="1" ht="15.6" hidden="1" x14ac:dyDescent="0.3">
      <c r="A155" s="283" t="str">
        <f>'План НП'!A158</f>
        <v>ВП3.10</v>
      </c>
      <c r="B155" s="303">
        <f>'План НП'!B158</f>
        <v>0</v>
      </c>
      <c r="C155" s="278">
        <f>'План НП'!F158</f>
        <v>0</v>
      </c>
      <c r="D155" s="278">
        <f>'План НП'!G158</f>
        <v>0</v>
      </c>
      <c r="E155" s="284"/>
      <c r="F155" s="285"/>
      <c r="G155" s="285"/>
      <c r="H155" s="285"/>
      <c r="I155" s="285"/>
      <c r="J155" s="285"/>
      <c r="K155" s="285"/>
      <c r="L155" s="286"/>
      <c r="M155" s="295">
        <f>'План НП'!C158</f>
        <v>0</v>
      </c>
      <c r="N155" s="294">
        <f>'План НП'!D158</f>
        <v>0</v>
      </c>
      <c r="O155" s="282">
        <f>'План НП'!AC158</f>
        <v>0</v>
      </c>
      <c r="P155" s="216" t="str">
        <f>'Основні дані'!$B$1</f>
        <v>ХТ-224з</v>
      </c>
    </row>
    <row r="156" spans="1:16" s="138" customFormat="1" ht="15.6" hidden="1" x14ac:dyDescent="0.3">
      <c r="A156" s="283" t="str">
        <f>'План НП'!A159</f>
        <v>ВП3.11</v>
      </c>
      <c r="B156" s="303">
        <f>'План НП'!B159</f>
        <v>0</v>
      </c>
      <c r="C156" s="278">
        <f>'План НП'!F159</f>
        <v>0</v>
      </c>
      <c r="D156" s="278">
        <f>'План НП'!G159</f>
        <v>0</v>
      </c>
      <c r="E156" s="284"/>
      <c r="F156" s="285"/>
      <c r="G156" s="285"/>
      <c r="H156" s="285"/>
      <c r="I156" s="285"/>
      <c r="J156" s="285"/>
      <c r="K156" s="285"/>
      <c r="L156" s="286"/>
      <c r="M156" s="295">
        <f>'План НП'!C159</f>
        <v>0</v>
      </c>
      <c r="N156" s="294">
        <f>'План НП'!D159</f>
        <v>0</v>
      </c>
      <c r="O156" s="282">
        <f>'План НП'!AC159</f>
        <v>0</v>
      </c>
      <c r="P156" s="216" t="str">
        <f>'Основні дані'!$B$1</f>
        <v>ХТ-224з</v>
      </c>
    </row>
    <row r="157" spans="1:16" s="138" customFormat="1" ht="15.6" hidden="1" x14ac:dyDescent="0.3">
      <c r="A157" s="283" t="str">
        <f>'План НП'!A160</f>
        <v>ВП3.12</v>
      </c>
      <c r="B157" s="303">
        <f>'План НП'!B160</f>
        <v>0</v>
      </c>
      <c r="C157" s="278">
        <f>'План НП'!F160</f>
        <v>0</v>
      </c>
      <c r="D157" s="278">
        <f>'План НП'!G160</f>
        <v>0</v>
      </c>
      <c r="E157" s="284"/>
      <c r="F157" s="285"/>
      <c r="G157" s="285"/>
      <c r="H157" s="285"/>
      <c r="I157" s="285"/>
      <c r="J157" s="285"/>
      <c r="K157" s="285"/>
      <c r="L157" s="286"/>
      <c r="M157" s="295">
        <f>'План НП'!C160</f>
        <v>0</v>
      </c>
      <c r="N157" s="294">
        <f>'План НП'!D160</f>
        <v>0</v>
      </c>
      <c r="O157" s="282">
        <f>'План НП'!AC160</f>
        <v>0</v>
      </c>
      <c r="P157" s="216" t="str">
        <f>'Основні дані'!$B$1</f>
        <v>ХТ-224з</v>
      </c>
    </row>
    <row r="158" spans="1:16" s="138" customFormat="1" ht="15.6" hidden="1" x14ac:dyDescent="0.3">
      <c r="A158" s="283" t="str">
        <f>'План НП'!A161</f>
        <v>ВП3.13</v>
      </c>
      <c r="B158" s="303">
        <f>'План НП'!B161</f>
        <v>0</v>
      </c>
      <c r="C158" s="278">
        <f>'План НП'!F161</f>
        <v>0</v>
      </c>
      <c r="D158" s="278">
        <f>'План НП'!G161</f>
        <v>0</v>
      </c>
      <c r="E158" s="284"/>
      <c r="F158" s="285"/>
      <c r="G158" s="285"/>
      <c r="H158" s="285"/>
      <c r="I158" s="285"/>
      <c r="J158" s="285"/>
      <c r="K158" s="285"/>
      <c r="L158" s="286"/>
      <c r="M158" s="295">
        <f>'План НП'!C161</f>
        <v>0</v>
      </c>
      <c r="N158" s="294">
        <f>'План НП'!D161</f>
        <v>0</v>
      </c>
      <c r="O158" s="282">
        <f>'План НП'!AC161</f>
        <v>0</v>
      </c>
      <c r="P158" s="216" t="str">
        <f>'Основні дані'!$B$1</f>
        <v>ХТ-224з</v>
      </c>
    </row>
    <row r="159" spans="1:16" s="138" customFormat="1" ht="15.6" hidden="1" x14ac:dyDescent="0.3">
      <c r="A159" s="283" t="str">
        <f>'План НП'!A162</f>
        <v>ВП3.14</v>
      </c>
      <c r="B159" s="303">
        <f>'План НП'!B162</f>
        <v>0</v>
      </c>
      <c r="C159" s="278">
        <f>'План НП'!F162</f>
        <v>0</v>
      </c>
      <c r="D159" s="278">
        <f>'План НП'!G162</f>
        <v>0</v>
      </c>
      <c r="E159" s="284"/>
      <c r="F159" s="285"/>
      <c r="G159" s="285"/>
      <c r="H159" s="285"/>
      <c r="I159" s="285"/>
      <c r="J159" s="285"/>
      <c r="K159" s="285"/>
      <c r="L159" s="286"/>
      <c r="M159" s="295">
        <f>'План НП'!C162</f>
        <v>0</v>
      </c>
      <c r="N159" s="294">
        <f>'План НП'!D162</f>
        <v>0</v>
      </c>
      <c r="O159" s="282">
        <f>'План НП'!AC162</f>
        <v>0</v>
      </c>
      <c r="P159" s="216" t="str">
        <f>'Основні дані'!$B$1</f>
        <v>ХТ-224з</v>
      </c>
    </row>
    <row r="160" spans="1:16" s="138" customFormat="1" ht="15.6" hidden="1" x14ac:dyDescent="0.3">
      <c r="A160" s="283" t="str">
        <f>'План НП'!A163</f>
        <v>ВП3.15</v>
      </c>
      <c r="B160" s="303">
        <f>'План НП'!B163</f>
        <v>0</v>
      </c>
      <c r="C160" s="278">
        <f>'План НП'!F163</f>
        <v>0</v>
      </c>
      <c r="D160" s="278">
        <f>'План НП'!G163</f>
        <v>0</v>
      </c>
      <c r="E160" s="284"/>
      <c r="F160" s="285"/>
      <c r="G160" s="285"/>
      <c r="H160" s="285"/>
      <c r="I160" s="285"/>
      <c r="J160" s="285"/>
      <c r="K160" s="285"/>
      <c r="L160" s="286"/>
      <c r="M160" s="295">
        <f>'План НП'!C163</f>
        <v>0</v>
      </c>
      <c r="N160" s="294">
        <f>'План НП'!D163</f>
        <v>0</v>
      </c>
      <c r="O160" s="282">
        <f>'План НП'!AC163</f>
        <v>0</v>
      </c>
      <c r="P160" s="216" t="str">
        <f>'Основні дані'!$B$1</f>
        <v>ХТ-224з</v>
      </c>
    </row>
    <row r="161" spans="1:16" s="138" customFormat="1" ht="15.6" hidden="1" x14ac:dyDescent="0.3">
      <c r="A161" s="283" t="str">
        <f>'План НП'!A164</f>
        <v>ВП3.16</v>
      </c>
      <c r="B161" s="303">
        <f>'План НП'!B164</f>
        <v>0</v>
      </c>
      <c r="C161" s="278">
        <f>'План НП'!F164</f>
        <v>0</v>
      </c>
      <c r="D161" s="278">
        <f>'План НП'!G164</f>
        <v>0</v>
      </c>
      <c r="E161" s="284"/>
      <c r="F161" s="285"/>
      <c r="G161" s="285"/>
      <c r="H161" s="285"/>
      <c r="I161" s="285"/>
      <c r="J161" s="285"/>
      <c r="K161" s="285"/>
      <c r="L161" s="286"/>
      <c r="M161" s="295">
        <f>'План НП'!C164</f>
        <v>0</v>
      </c>
      <c r="N161" s="294">
        <f>'План НП'!D164</f>
        <v>0</v>
      </c>
      <c r="O161" s="282">
        <f>'План НП'!AC164</f>
        <v>0</v>
      </c>
      <c r="P161" s="216" t="str">
        <f>'Основні дані'!$B$1</f>
        <v>ХТ-224з</v>
      </c>
    </row>
    <row r="162" spans="1:16" s="138" customFormat="1" ht="15.6" hidden="1" x14ac:dyDescent="0.3">
      <c r="A162" s="283" t="str">
        <f>'План НП'!A165</f>
        <v>ВП3.17</v>
      </c>
      <c r="B162" s="303">
        <f>'План НП'!B165</f>
        <v>0</v>
      </c>
      <c r="C162" s="278">
        <f>'План НП'!F165</f>
        <v>0</v>
      </c>
      <c r="D162" s="278">
        <f>'План НП'!G165</f>
        <v>0</v>
      </c>
      <c r="E162" s="284"/>
      <c r="F162" s="285"/>
      <c r="G162" s="285"/>
      <c r="H162" s="285"/>
      <c r="I162" s="285"/>
      <c r="J162" s="285"/>
      <c r="K162" s="285"/>
      <c r="L162" s="286"/>
      <c r="M162" s="295">
        <f>'План НП'!C165</f>
        <v>0</v>
      </c>
      <c r="N162" s="294">
        <f>'План НП'!D165</f>
        <v>0</v>
      </c>
      <c r="O162" s="282">
        <f>'План НП'!AC165</f>
        <v>0</v>
      </c>
      <c r="P162" s="216" t="str">
        <f>'Основні дані'!$B$1</f>
        <v>ХТ-224з</v>
      </c>
    </row>
    <row r="163" spans="1:16" s="138" customFormat="1" ht="15.6" hidden="1" x14ac:dyDescent="0.3">
      <c r="A163" s="283" t="str">
        <f>'План НП'!A166</f>
        <v>ВП3.18</v>
      </c>
      <c r="B163" s="303">
        <f>'План НП'!B166</f>
        <v>0</v>
      </c>
      <c r="C163" s="278">
        <f>'План НП'!F166</f>
        <v>0</v>
      </c>
      <c r="D163" s="278">
        <f>'План НП'!G166</f>
        <v>0</v>
      </c>
      <c r="E163" s="284"/>
      <c r="F163" s="285"/>
      <c r="G163" s="285"/>
      <c r="H163" s="285"/>
      <c r="I163" s="285"/>
      <c r="J163" s="285"/>
      <c r="K163" s="285"/>
      <c r="L163" s="286"/>
      <c r="M163" s="295">
        <f>'План НП'!C166</f>
        <v>0</v>
      </c>
      <c r="N163" s="294">
        <f>'План НП'!D166</f>
        <v>0</v>
      </c>
      <c r="O163" s="282">
        <f>'План НП'!AC166</f>
        <v>0</v>
      </c>
      <c r="P163" s="216" t="str">
        <f>'Основні дані'!$B$1</f>
        <v>ХТ-224з</v>
      </c>
    </row>
    <row r="164" spans="1:16" s="138" customFormat="1" ht="15.6" hidden="1" x14ac:dyDescent="0.3">
      <c r="A164" s="283" t="str">
        <f>'План НП'!A167</f>
        <v>ВП3.19</v>
      </c>
      <c r="B164" s="303">
        <f>'План НП'!B167</f>
        <v>0</v>
      </c>
      <c r="C164" s="278">
        <f>'План НП'!F167</f>
        <v>0</v>
      </c>
      <c r="D164" s="278">
        <f>'План НП'!G167</f>
        <v>0</v>
      </c>
      <c r="E164" s="284"/>
      <c r="F164" s="285"/>
      <c r="G164" s="285"/>
      <c r="H164" s="285"/>
      <c r="I164" s="285"/>
      <c r="J164" s="285"/>
      <c r="K164" s="285"/>
      <c r="L164" s="286"/>
      <c r="M164" s="295">
        <f>'План НП'!C167</f>
        <v>0</v>
      </c>
      <c r="N164" s="294">
        <f>'План НП'!D167</f>
        <v>0</v>
      </c>
      <c r="O164" s="282">
        <f>'План НП'!AC167</f>
        <v>0</v>
      </c>
      <c r="P164" s="216" t="str">
        <f>'Основні дані'!$B$1</f>
        <v>ХТ-224з</v>
      </c>
    </row>
    <row r="165" spans="1:16" s="138" customFormat="1" ht="15.6" hidden="1" x14ac:dyDescent="0.3">
      <c r="A165" s="283" t="str">
        <f>'План НП'!A168</f>
        <v>ВП3.20</v>
      </c>
      <c r="B165" s="303">
        <f>'План НП'!B168</f>
        <v>0</v>
      </c>
      <c r="C165" s="278">
        <f>'План НП'!F168</f>
        <v>0</v>
      </c>
      <c r="D165" s="278">
        <f>'План НП'!G168</f>
        <v>0</v>
      </c>
      <c r="E165" s="284"/>
      <c r="F165" s="285"/>
      <c r="G165" s="285"/>
      <c r="H165" s="285"/>
      <c r="I165" s="285"/>
      <c r="J165" s="285"/>
      <c r="K165" s="285"/>
      <c r="L165" s="286"/>
      <c r="M165" s="295">
        <f>'План НП'!C168</f>
        <v>0</v>
      </c>
      <c r="N165" s="294">
        <f>'План НП'!D168</f>
        <v>0</v>
      </c>
      <c r="O165" s="282">
        <f>'План НП'!AC168</f>
        <v>0</v>
      </c>
      <c r="P165" s="216" t="str">
        <f>'Основні дані'!$B$1</f>
        <v>ХТ-224з</v>
      </c>
    </row>
    <row r="166" spans="1:16" s="138" customFormat="1" ht="15.6" hidden="1" x14ac:dyDescent="0.3">
      <c r="A166" s="441" t="str">
        <f>'План НП'!A169</f>
        <v>4.1.4</v>
      </c>
      <c r="B166" s="442" t="str">
        <f>'План НП'!B169</f>
        <v>Профільований пакет  освітніх компонентів 04 "Назва пакету"</v>
      </c>
      <c r="C166" s="443" t="str">
        <f>'План НП'!F169</f>
        <v>ОШИБКА</v>
      </c>
      <c r="D166" s="443" t="str">
        <f>'План НП'!G169</f>
        <v>ОШИБКА</v>
      </c>
      <c r="E166" s="444"/>
      <c r="F166" s="445"/>
      <c r="G166" s="445"/>
      <c r="H166" s="445"/>
      <c r="I166" s="445"/>
      <c r="J166" s="445"/>
      <c r="K166" s="445"/>
      <c r="L166" s="446"/>
      <c r="M166" s="438">
        <f>'План НП'!C169</f>
        <v>0</v>
      </c>
      <c r="N166" s="439">
        <f>'План НП'!D169</f>
        <v>0</v>
      </c>
      <c r="O166" s="447">
        <f>'План НП'!AC169</f>
        <v>0</v>
      </c>
      <c r="P166" s="216" t="str">
        <f>'Основні дані'!$B$1</f>
        <v>ХТ-224з</v>
      </c>
    </row>
    <row r="167" spans="1:16" s="138" customFormat="1" ht="15.6" hidden="1" x14ac:dyDescent="0.3">
      <c r="A167" s="283" t="str">
        <f>'План НП'!A170</f>
        <v>ВП4.1</v>
      </c>
      <c r="B167" s="303">
        <f>'План НП'!B170</f>
        <v>0</v>
      </c>
      <c r="C167" s="278">
        <f>'План НП'!F170</f>
        <v>0</v>
      </c>
      <c r="D167" s="278">
        <f>'План НП'!G170</f>
        <v>0</v>
      </c>
      <c r="E167" s="284"/>
      <c r="F167" s="285"/>
      <c r="G167" s="285"/>
      <c r="H167" s="285"/>
      <c r="I167" s="285"/>
      <c r="J167" s="285"/>
      <c r="K167" s="285"/>
      <c r="L167" s="286"/>
      <c r="M167" s="295">
        <f>'План НП'!C170</f>
        <v>0</v>
      </c>
      <c r="N167" s="294">
        <f>'План НП'!D170</f>
        <v>0</v>
      </c>
      <c r="O167" s="282">
        <f>'План НП'!AC170</f>
        <v>0</v>
      </c>
      <c r="P167" s="216" t="str">
        <f>'Основні дані'!$B$1</f>
        <v>ХТ-224з</v>
      </c>
    </row>
    <row r="168" spans="1:16" s="138" customFormat="1" ht="15.6" hidden="1" x14ac:dyDescent="0.3">
      <c r="A168" s="283" t="str">
        <f>'План НП'!A171</f>
        <v>ВП4.2</v>
      </c>
      <c r="B168" s="303">
        <f>'План НП'!B171</f>
        <v>0</v>
      </c>
      <c r="C168" s="278">
        <f>'План НП'!F171</f>
        <v>0</v>
      </c>
      <c r="D168" s="278">
        <f>'План НП'!G171</f>
        <v>0</v>
      </c>
      <c r="E168" s="284"/>
      <c r="F168" s="285"/>
      <c r="G168" s="285"/>
      <c r="H168" s="285"/>
      <c r="I168" s="285"/>
      <c r="J168" s="285"/>
      <c r="K168" s="285"/>
      <c r="L168" s="286"/>
      <c r="M168" s="295">
        <f>'План НП'!C171</f>
        <v>0</v>
      </c>
      <c r="N168" s="294">
        <f>'План НП'!D171</f>
        <v>0</v>
      </c>
      <c r="O168" s="282">
        <f>'План НП'!AC171</f>
        <v>0</v>
      </c>
      <c r="P168" s="216" t="str">
        <f>'Основні дані'!$B$1</f>
        <v>ХТ-224з</v>
      </c>
    </row>
    <row r="169" spans="1:16" s="138" customFormat="1" ht="15.6" hidden="1" x14ac:dyDescent="0.3">
      <c r="A169" s="283" t="str">
        <f>'План НП'!A172</f>
        <v>ВП4.3</v>
      </c>
      <c r="B169" s="303">
        <f>'План НП'!B172</f>
        <v>0</v>
      </c>
      <c r="C169" s="278">
        <f>'План НП'!F172</f>
        <v>0</v>
      </c>
      <c r="D169" s="278">
        <f>'План НП'!G172</f>
        <v>0</v>
      </c>
      <c r="E169" s="284"/>
      <c r="F169" s="285"/>
      <c r="G169" s="285"/>
      <c r="H169" s="285"/>
      <c r="I169" s="285"/>
      <c r="J169" s="285"/>
      <c r="K169" s="285"/>
      <c r="L169" s="286"/>
      <c r="M169" s="295">
        <f>'План НП'!C172</f>
        <v>0</v>
      </c>
      <c r="N169" s="294">
        <f>'План НП'!D172</f>
        <v>0</v>
      </c>
      <c r="O169" s="282">
        <f>'План НП'!AC172</f>
        <v>0</v>
      </c>
      <c r="P169" s="216" t="str">
        <f>'Основні дані'!$B$1</f>
        <v>ХТ-224з</v>
      </c>
    </row>
    <row r="170" spans="1:16" s="138" customFormat="1" ht="15.6" hidden="1" x14ac:dyDescent="0.3">
      <c r="A170" s="283" t="str">
        <f>'План НП'!A173</f>
        <v>ВП4.4</v>
      </c>
      <c r="B170" s="303">
        <f>'План НП'!B173</f>
        <v>0</v>
      </c>
      <c r="C170" s="278">
        <f>'План НП'!F173</f>
        <v>0</v>
      </c>
      <c r="D170" s="278">
        <f>'План НП'!G173</f>
        <v>0</v>
      </c>
      <c r="E170" s="284"/>
      <c r="F170" s="285"/>
      <c r="G170" s="285"/>
      <c r="H170" s="285"/>
      <c r="I170" s="285"/>
      <c r="J170" s="285"/>
      <c r="K170" s="285"/>
      <c r="L170" s="286"/>
      <c r="M170" s="295">
        <f>'План НП'!C173</f>
        <v>0</v>
      </c>
      <c r="N170" s="294">
        <f>'План НП'!D173</f>
        <v>0</v>
      </c>
      <c r="O170" s="282">
        <f>'План НП'!AC173</f>
        <v>0</v>
      </c>
      <c r="P170" s="216" t="str">
        <f>'Основні дані'!$B$1</f>
        <v>ХТ-224з</v>
      </c>
    </row>
    <row r="171" spans="1:16" s="138" customFormat="1" ht="15.6" hidden="1" x14ac:dyDescent="0.3">
      <c r="A171" s="283" t="str">
        <f>'План НП'!A174</f>
        <v>ВП4.5</v>
      </c>
      <c r="B171" s="303">
        <f>'План НП'!B174</f>
        <v>0</v>
      </c>
      <c r="C171" s="278">
        <f>'План НП'!F174</f>
        <v>0</v>
      </c>
      <c r="D171" s="278">
        <f>'План НП'!G174</f>
        <v>0</v>
      </c>
      <c r="E171" s="284"/>
      <c r="F171" s="285"/>
      <c r="G171" s="285"/>
      <c r="H171" s="285"/>
      <c r="I171" s="285"/>
      <c r="J171" s="285"/>
      <c r="K171" s="285"/>
      <c r="L171" s="286"/>
      <c r="M171" s="295">
        <f>'План НП'!C174</f>
        <v>0</v>
      </c>
      <c r="N171" s="294">
        <f>'План НП'!D174</f>
        <v>0</v>
      </c>
      <c r="O171" s="282">
        <f>'План НП'!AC174</f>
        <v>0</v>
      </c>
      <c r="P171" s="216" t="str">
        <f>'Основні дані'!$B$1</f>
        <v>ХТ-224з</v>
      </c>
    </row>
    <row r="172" spans="1:16" s="138" customFormat="1" ht="15.6" hidden="1" x14ac:dyDescent="0.3">
      <c r="A172" s="283" t="str">
        <f>'План НП'!A175</f>
        <v>ВП4.6</v>
      </c>
      <c r="B172" s="303">
        <f>'План НП'!B175</f>
        <v>0</v>
      </c>
      <c r="C172" s="278">
        <f>'План НП'!F175</f>
        <v>0</v>
      </c>
      <c r="D172" s="278">
        <f>'План НП'!G175</f>
        <v>0</v>
      </c>
      <c r="E172" s="284"/>
      <c r="F172" s="285"/>
      <c r="G172" s="285"/>
      <c r="H172" s="285"/>
      <c r="I172" s="285"/>
      <c r="J172" s="285"/>
      <c r="K172" s="285"/>
      <c r="L172" s="286"/>
      <c r="M172" s="295">
        <f>'План НП'!C175</f>
        <v>0</v>
      </c>
      <c r="N172" s="294">
        <f>'План НП'!D175</f>
        <v>0</v>
      </c>
      <c r="O172" s="282">
        <f>'План НП'!AC175</f>
        <v>0</v>
      </c>
      <c r="P172" s="216" t="str">
        <f>'Основні дані'!$B$1</f>
        <v>ХТ-224з</v>
      </c>
    </row>
    <row r="173" spans="1:16" s="138" customFormat="1" ht="15.6" hidden="1" x14ac:dyDescent="0.3">
      <c r="A173" s="283" t="str">
        <f>'План НП'!A176</f>
        <v>ВП4.7</v>
      </c>
      <c r="B173" s="303">
        <f>'План НП'!B176</f>
        <v>0</v>
      </c>
      <c r="C173" s="278">
        <f>'План НП'!F176</f>
        <v>0</v>
      </c>
      <c r="D173" s="278">
        <f>'План НП'!G176</f>
        <v>0</v>
      </c>
      <c r="E173" s="284"/>
      <c r="F173" s="285"/>
      <c r="G173" s="285"/>
      <c r="H173" s="285"/>
      <c r="I173" s="285"/>
      <c r="J173" s="285"/>
      <c r="K173" s="285"/>
      <c r="L173" s="286"/>
      <c r="M173" s="295">
        <f>'План НП'!C176</f>
        <v>0</v>
      </c>
      <c r="N173" s="294">
        <f>'План НП'!D176</f>
        <v>0</v>
      </c>
      <c r="O173" s="282">
        <f>'План НП'!AC176</f>
        <v>0</v>
      </c>
      <c r="P173" s="216" t="str">
        <f>'Основні дані'!$B$1</f>
        <v>ХТ-224з</v>
      </c>
    </row>
    <row r="174" spans="1:16" s="138" customFormat="1" ht="15.6" hidden="1" x14ac:dyDescent="0.3">
      <c r="A174" s="283" t="str">
        <f>'План НП'!A177</f>
        <v>ВП4.8</v>
      </c>
      <c r="B174" s="303">
        <f>'План НП'!B177</f>
        <v>0</v>
      </c>
      <c r="C174" s="278">
        <f>'План НП'!F177</f>
        <v>0</v>
      </c>
      <c r="D174" s="278">
        <f>'План НП'!G177</f>
        <v>0</v>
      </c>
      <c r="E174" s="284"/>
      <c r="F174" s="285"/>
      <c r="G174" s="285"/>
      <c r="H174" s="285"/>
      <c r="I174" s="285"/>
      <c r="J174" s="285"/>
      <c r="K174" s="285"/>
      <c r="L174" s="286"/>
      <c r="M174" s="295">
        <f>'План НП'!C177</f>
        <v>0</v>
      </c>
      <c r="N174" s="294">
        <f>'План НП'!D177</f>
        <v>0</v>
      </c>
      <c r="O174" s="282">
        <f>'План НП'!AC177</f>
        <v>0</v>
      </c>
      <c r="P174" s="216" t="str">
        <f>'Основні дані'!$B$1</f>
        <v>ХТ-224з</v>
      </c>
    </row>
    <row r="175" spans="1:16" s="138" customFormat="1" ht="15.6" hidden="1" x14ac:dyDescent="0.3">
      <c r="A175" s="283" t="str">
        <f>'План НП'!A178</f>
        <v>ВП4.9</v>
      </c>
      <c r="B175" s="303">
        <f>'План НП'!B178</f>
        <v>0</v>
      </c>
      <c r="C175" s="278">
        <f>'План НП'!F178</f>
        <v>0</v>
      </c>
      <c r="D175" s="278">
        <f>'План НП'!G178</f>
        <v>0</v>
      </c>
      <c r="E175" s="284"/>
      <c r="F175" s="285"/>
      <c r="G175" s="285"/>
      <c r="H175" s="285"/>
      <c r="I175" s="285"/>
      <c r="J175" s="285"/>
      <c r="K175" s="285"/>
      <c r="L175" s="286"/>
      <c r="M175" s="295">
        <f>'План НП'!C178</f>
        <v>0</v>
      </c>
      <c r="N175" s="294">
        <f>'План НП'!D178</f>
        <v>0</v>
      </c>
      <c r="O175" s="282">
        <f>'План НП'!AC178</f>
        <v>0</v>
      </c>
      <c r="P175" s="216" t="str">
        <f>'Основні дані'!$B$1</f>
        <v>ХТ-224з</v>
      </c>
    </row>
    <row r="176" spans="1:16" s="138" customFormat="1" ht="15.6" hidden="1" x14ac:dyDescent="0.3">
      <c r="A176" s="283" t="str">
        <f>'План НП'!A179</f>
        <v>ВП4.10</v>
      </c>
      <c r="B176" s="303">
        <f>'План НП'!B179</f>
        <v>0</v>
      </c>
      <c r="C176" s="278">
        <f>'План НП'!F179</f>
        <v>0</v>
      </c>
      <c r="D176" s="278">
        <f>'План НП'!G179</f>
        <v>0</v>
      </c>
      <c r="E176" s="284"/>
      <c r="F176" s="285"/>
      <c r="G176" s="285"/>
      <c r="H176" s="285"/>
      <c r="I176" s="285"/>
      <c r="J176" s="285"/>
      <c r="K176" s="285"/>
      <c r="L176" s="286"/>
      <c r="M176" s="295">
        <f>'План НП'!C179</f>
        <v>0</v>
      </c>
      <c r="N176" s="294">
        <f>'План НП'!D179</f>
        <v>0</v>
      </c>
      <c r="O176" s="282">
        <f>'План НП'!AC179</f>
        <v>0</v>
      </c>
      <c r="P176" s="216" t="str">
        <f>'Основні дані'!$B$1</f>
        <v>ХТ-224з</v>
      </c>
    </row>
    <row r="177" spans="1:16" s="138" customFormat="1" ht="15.6" hidden="1" x14ac:dyDescent="0.3">
      <c r="A177" s="283" t="str">
        <f>'План НП'!A180</f>
        <v>ВП4.11</v>
      </c>
      <c r="B177" s="303">
        <f>'План НП'!B180</f>
        <v>0</v>
      </c>
      <c r="C177" s="278">
        <f>'План НП'!F180</f>
        <v>0</v>
      </c>
      <c r="D177" s="278">
        <f>'План НП'!G180</f>
        <v>0</v>
      </c>
      <c r="E177" s="284"/>
      <c r="F177" s="285"/>
      <c r="G177" s="285"/>
      <c r="H177" s="285"/>
      <c r="I177" s="285"/>
      <c r="J177" s="285"/>
      <c r="K177" s="285"/>
      <c r="L177" s="286"/>
      <c r="M177" s="295">
        <f>'План НП'!C180</f>
        <v>0</v>
      </c>
      <c r="N177" s="294">
        <f>'План НП'!D180</f>
        <v>0</v>
      </c>
      <c r="O177" s="282">
        <f>'План НП'!AC180</f>
        <v>0</v>
      </c>
      <c r="P177" s="216" t="str">
        <f>'Основні дані'!$B$1</f>
        <v>ХТ-224з</v>
      </c>
    </row>
    <row r="178" spans="1:16" s="138" customFormat="1" ht="15.6" hidden="1" x14ac:dyDescent="0.3">
      <c r="A178" s="283" t="str">
        <f>'План НП'!A181</f>
        <v>ВП4.12</v>
      </c>
      <c r="B178" s="303">
        <f>'План НП'!B181</f>
        <v>0</v>
      </c>
      <c r="C178" s="278">
        <f>'План НП'!F181</f>
        <v>0</v>
      </c>
      <c r="D178" s="278">
        <f>'План НП'!G181</f>
        <v>0</v>
      </c>
      <c r="E178" s="284"/>
      <c r="F178" s="285"/>
      <c r="G178" s="285"/>
      <c r="H178" s="285"/>
      <c r="I178" s="285"/>
      <c r="J178" s="285"/>
      <c r="K178" s="285"/>
      <c r="L178" s="286"/>
      <c r="M178" s="295">
        <f>'План НП'!C181</f>
        <v>0</v>
      </c>
      <c r="N178" s="294">
        <f>'План НП'!D181</f>
        <v>0</v>
      </c>
      <c r="O178" s="282">
        <f>'План НП'!AC181</f>
        <v>0</v>
      </c>
      <c r="P178" s="216" t="str">
        <f>'Основні дані'!$B$1</f>
        <v>ХТ-224з</v>
      </c>
    </row>
    <row r="179" spans="1:16" s="138" customFormat="1" ht="15.6" hidden="1" x14ac:dyDescent="0.3">
      <c r="A179" s="283" t="str">
        <f>'План НП'!A182</f>
        <v>ВП4.13</v>
      </c>
      <c r="B179" s="303">
        <f>'План НП'!B182</f>
        <v>0</v>
      </c>
      <c r="C179" s="278">
        <f>'План НП'!F182</f>
        <v>0</v>
      </c>
      <c r="D179" s="278">
        <f>'План НП'!G182</f>
        <v>0</v>
      </c>
      <c r="E179" s="284"/>
      <c r="F179" s="285"/>
      <c r="G179" s="285"/>
      <c r="H179" s="285"/>
      <c r="I179" s="285"/>
      <c r="J179" s="285"/>
      <c r="K179" s="285"/>
      <c r="L179" s="286"/>
      <c r="M179" s="295">
        <f>'План НП'!C182</f>
        <v>0</v>
      </c>
      <c r="N179" s="294">
        <f>'План НП'!D182</f>
        <v>0</v>
      </c>
      <c r="O179" s="282">
        <f>'План НП'!AC182</f>
        <v>0</v>
      </c>
      <c r="P179" s="216" t="str">
        <f>'Основні дані'!$B$1</f>
        <v>ХТ-224з</v>
      </c>
    </row>
    <row r="180" spans="1:16" s="138" customFormat="1" ht="15.6" hidden="1" x14ac:dyDescent="0.3">
      <c r="A180" s="283" t="str">
        <f>'План НП'!A183</f>
        <v>ВП4.14</v>
      </c>
      <c r="B180" s="303">
        <f>'План НП'!B183</f>
        <v>0</v>
      </c>
      <c r="C180" s="278">
        <f>'План НП'!F183</f>
        <v>0</v>
      </c>
      <c r="D180" s="278">
        <f>'План НП'!G183</f>
        <v>0</v>
      </c>
      <c r="E180" s="284"/>
      <c r="F180" s="285"/>
      <c r="G180" s="285"/>
      <c r="H180" s="285"/>
      <c r="I180" s="285"/>
      <c r="J180" s="285"/>
      <c r="K180" s="285"/>
      <c r="L180" s="286"/>
      <c r="M180" s="295">
        <f>'План НП'!C183</f>
        <v>0</v>
      </c>
      <c r="N180" s="294">
        <f>'План НП'!D183</f>
        <v>0</v>
      </c>
      <c r="O180" s="282">
        <f>'План НП'!AC183</f>
        <v>0</v>
      </c>
      <c r="P180" s="216" t="str">
        <f>'Основні дані'!$B$1</f>
        <v>ХТ-224з</v>
      </c>
    </row>
    <row r="181" spans="1:16" s="138" customFormat="1" ht="15.6" hidden="1" x14ac:dyDescent="0.3">
      <c r="A181" s="283" t="str">
        <f>'План НП'!A184</f>
        <v>ВП4.15</v>
      </c>
      <c r="B181" s="303">
        <f>'План НП'!B184</f>
        <v>0</v>
      </c>
      <c r="C181" s="278">
        <f>'План НП'!F184</f>
        <v>0</v>
      </c>
      <c r="D181" s="278">
        <f>'План НП'!G184</f>
        <v>0</v>
      </c>
      <c r="E181" s="284"/>
      <c r="F181" s="285"/>
      <c r="G181" s="285"/>
      <c r="H181" s="285"/>
      <c r="I181" s="285"/>
      <c r="J181" s="285"/>
      <c r="K181" s="285"/>
      <c r="L181" s="286"/>
      <c r="M181" s="295">
        <f>'План НП'!C184</f>
        <v>0</v>
      </c>
      <c r="N181" s="294">
        <f>'План НП'!D184</f>
        <v>0</v>
      </c>
      <c r="O181" s="282">
        <f>'План НП'!AC184</f>
        <v>0</v>
      </c>
      <c r="P181" s="216" t="str">
        <f>'Основні дані'!$B$1</f>
        <v>ХТ-224з</v>
      </c>
    </row>
    <row r="182" spans="1:16" s="138" customFormat="1" ht="15.6" hidden="1" x14ac:dyDescent="0.3">
      <c r="A182" s="283" t="str">
        <f>'План НП'!A185</f>
        <v>ВП4.16</v>
      </c>
      <c r="B182" s="303">
        <f>'План НП'!B185</f>
        <v>0</v>
      </c>
      <c r="C182" s="278">
        <f>'План НП'!F185</f>
        <v>0</v>
      </c>
      <c r="D182" s="278">
        <f>'План НП'!G185</f>
        <v>0</v>
      </c>
      <c r="E182" s="284"/>
      <c r="F182" s="285"/>
      <c r="G182" s="285"/>
      <c r="H182" s="285"/>
      <c r="I182" s="285"/>
      <c r="J182" s="285"/>
      <c r="K182" s="285"/>
      <c r="L182" s="286"/>
      <c r="M182" s="295">
        <f>'План НП'!C185</f>
        <v>0</v>
      </c>
      <c r="N182" s="294">
        <f>'План НП'!D185</f>
        <v>0</v>
      </c>
      <c r="O182" s="282">
        <f>'План НП'!AC185</f>
        <v>0</v>
      </c>
      <c r="P182" s="216" t="str">
        <f>'Основні дані'!$B$1</f>
        <v>ХТ-224з</v>
      </c>
    </row>
    <row r="183" spans="1:16" s="138" customFormat="1" ht="15.6" hidden="1" x14ac:dyDescent="0.3">
      <c r="A183" s="283" t="str">
        <f>'План НП'!A186</f>
        <v>ВП4.17</v>
      </c>
      <c r="B183" s="303">
        <f>'План НП'!B186</f>
        <v>0</v>
      </c>
      <c r="C183" s="278">
        <f>'План НП'!F186</f>
        <v>0</v>
      </c>
      <c r="D183" s="278">
        <f>'План НП'!G186</f>
        <v>0</v>
      </c>
      <c r="E183" s="284"/>
      <c r="F183" s="285"/>
      <c r="G183" s="285"/>
      <c r="H183" s="285"/>
      <c r="I183" s="285"/>
      <c r="J183" s="285"/>
      <c r="K183" s="285"/>
      <c r="L183" s="286"/>
      <c r="M183" s="295">
        <f>'План НП'!C186</f>
        <v>0</v>
      </c>
      <c r="N183" s="294">
        <f>'План НП'!D186</f>
        <v>0</v>
      </c>
      <c r="O183" s="282">
        <f>'План НП'!AC186</f>
        <v>0</v>
      </c>
      <c r="P183" s="216" t="str">
        <f>'Основні дані'!$B$1</f>
        <v>ХТ-224з</v>
      </c>
    </row>
    <row r="184" spans="1:16" s="138" customFormat="1" ht="15.6" hidden="1" x14ac:dyDescent="0.3">
      <c r="A184" s="283" t="str">
        <f>'План НП'!A187</f>
        <v>ВП4.18</v>
      </c>
      <c r="B184" s="303">
        <f>'План НП'!B187</f>
        <v>0</v>
      </c>
      <c r="C184" s="278">
        <f>'План НП'!F187</f>
        <v>0</v>
      </c>
      <c r="D184" s="278">
        <f>'План НП'!G187</f>
        <v>0</v>
      </c>
      <c r="E184" s="284"/>
      <c r="F184" s="285"/>
      <c r="G184" s="285"/>
      <c r="H184" s="285"/>
      <c r="I184" s="285"/>
      <c r="J184" s="285"/>
      <c r="K184" s="285"/>
      <c r="L184" s="286"/>
      <c r="M184" s="295">
        <f>'План НП'!C187</f>
        <v>0</v>
      </c>
      <c r="N184" s="294">
        <f>'План НП'!D187</f>
        <v>0</v>
      </c>
      <c r="O184" s="282">
        <f>'План НП'!AC187</f>
        <v>0</v>
      </c>
      <c r="P184" s="216" t="str">
        <f>'Основні дані'!$B$1</f>
        <v>ХТ-224з</v>
      </c>
    </row>
    <row r="185" spans="1:16" s="138" customFormat="1" ht="15.6" hidden="1" x14ac:dyDescent="0.3">
      <c r="A185" s="283" t="str">
        <f>'План НП'!A188</f>
        <v>ВП4.19</v>
      </c>
      <c r="B185" s="303">
        <f>'План НП'!B188</f>
        <v>0</v>
      </c>
      <c r="C185" s="278">
        <f>'План НП'!F188</f>
        <v>0</v>
      </c>
      <c r="D185" s="278">
        <f>'План НП'!G188</f>
        <v>0</v>
      </c>
      <c r="E185" s="284"/>
      <c r="F185" s="285"/>
      <c r="G185" s="285"/>
      <c r="H185" s="285"/>
      <c r="I185" s="285"/>
      <c r="J185" s="285"/>
      <c r="K185" s="285"/>
      <c r="L185" s="286"/>
      <c r="M185" s="295">
        <f>'План НП'!C188</f>
        <v>0</v>
      </c>
      <c r="N185" s="294">
        <f>'План НП'!D188</f>
        <v>0</v>
      </c>
      <c r="O185" s="282">
        <f>'План НП'!AC188</f>
        <v>0</v>
      </c>
      <c r="P185" s="216" t="str">
        <f>'Основні дані'!$B$1</f>
        <v>ХТ-224з</v>
      </c>
    </row>
    <row r="186" spans="1:16" s="138" customFormat="1" ht="15.6" hidden="1" x14ac:dyDescent="0.3">
      <c r="A186" s="283" t="str">
        <f>'План НП'!A189</f>
        <v>ВП4.20</v>
      </c>
      <c r="B186" s="303">
        <f>'План НП'!B189</f>
        <v>0</v>
      </c>
      <c r="C186" s="278">
        <f>'План НП'!F189</f>
        <v>0</v>
      </c>
      <c r="D186" s="278">
        <f>'План НП'!G189</f>
        <v>0</v>
      </c>
      <c r="E186" s="284"/>
      <c r="F186" s="285"/>
      <c r="G186" s="285"/>
      <c r="H186" s="285"/>
      <c r="I186" s="285"/>
      <c r="J186" s="285"/>
      <c r="K186" s="285"/>
      <c r="L186" s="286"/>
      <c r="M186" s="295">
        <f>'План НП'!C189</f>
        <v>0</v>
      </c>
      <c r="N186" s="294">
        <f>'План НП'!D189</f>
        <v>0</v>
      </c>
      <c r="O186" s="282">
        <f>'План НП'!AC189</f>
        <v>0</v>
      </c>
      <c r="P186" s="216" t="str">
        <f>'Основні дані'!$B$1</f>
        <v>ХТ-224з</v>
      </c>
    </row>
    <row r="187" spans="1:16" s="138" customFormat="1" ht="15.6" hidden="1" x14ac:dyDescent="0.3">
      <c r="A187" s="441" t="str">
        <f>'План НП'!A190</f>
        <v>4.1.5</v>
      </c>
      <c r="B187" s="442" t="str">
        <f>'План НП'!B190</f>
        <v>Профільований пакет  освітніх компонентів 05 "Назва пакету"</v>
      </c>
      <c r="C187" s="443" t="str">
        <f>'План НП'!F190</f>
        <v>ОШИБКА</v>
      </c>
      <c r="D187" s="443" t="str">
        <f>'План НП'!G190</f>
        <v>ОШИБКА</v>
      </c>
      <c r="E187" s="444"/>
      <c r="F187" s="445"/>
      <c r="G187" s="445"/>
      <c r="H187" s="445"/>
      <c r="I187" s="445"/>
      <c r="J187" s="445"/>
      <c r="K187" s="445"/>
      <c r="L187" s="446"/>
      <c r="M187" s="438">
        <f>'План НП'!C190</f>
        <v>0</v>
      </c>
      <c r="N187" s="439">
        <f>'План НП'!D190</f>
        <v>0</v>
      </c>
      <c r="O187" s="447">
        <f>'План НП'!AC190</f>
        <v>0</v>
      </c>
      <c r="P187" s="216" t="str">
        <f>'Основні дані'!$B$1</f>
        <v>ХТ-224з</v>
      </c>
    </row>
    <row r="188" spans="1:16" s="138" customFormat="1" ht="15.6" hidden="1" x14ac:dyDescent="0.3">
      <c r="A188" s="283" t="str">
        <f>'План НП'!A191</f>
        <v>ВП5.1</v>
      </c>
      <c r="B188" s="303">
        <f>'План НП'!B191</f>
        <v>0</v>
      </c>
      <c r="C188" s="278">
        <f>'План НП'!F191</f>
        <v>0</v>
      </c>
      <c r="D188" s="278">
        <f>'План НП'!G191</f>
        <v>0</v>
      </c>
      <c r="E188" s="284"/>
      <c r="F188" s="285"/>
      <c r="G188" s="285"/>
      <c r="H188" s="285"/>
      <c r="I188" s="285"/>
      <c r="J188" s="285"/>
      <c r="K188" s="285"/>
      <c r="L188" s="286"/>
      <c r="M188" s="295">
        <f>'План НП'!C191</f>
        <v>0</v>
      </c>
      <c r="N188" s="294">
        <f>'План НП'!D191</f>
        <v>0</v>
      </c>
      <c r="O188" s="282">
        <f>'План НП'!AC191</f>
        <v>0</v>
      </c>
      <c r="P188" s="216" t="str">
        <f>'Основні дані'!$B$1</f>
        <v>ХТ-224з</v>
      </c>
    </row>
    <row r="189" spans="1:16" s="138" customFormat="1" ht="15.6" hidden="1" x14ac:dyDescent="0.3">
      <c r="A189" s="283" t="str">
        <f>'План НП'!A192</f>
        <v>ВП5.2</v>
      </c>
      <c r="B189" s="303">
        <f>'План НП'!B192</f>
        <v>0</v>
      </c>
      <c r="C189" s="278">
        <f>'План НП'!F192</f>
        <v>0</v>
      </c>
      <c r="D189" s="278">
        <f>'План НП'!G192</f>
        <v>0</v>
      </c>
      <c r="E189" s="284"/>
      <c r="F189" s="285"/>
      <c r="G189" s="285"/>
      <c r="H189" s="285"/>
      <c r="I189" s="285"/>
      <c r="J189" s="285"/>
      <c r="K189" s="285"/>
      <c r="L189" s="286"/>
      <c r="M189" s="295">
        <f>'План НП'!C192</f>
        <v>0</v>
      </c>
      <c r="N189" s="294">
        <f>'План НП'!D192</f>
        <v>0</v>
      </c>
      <c r="O189" s="282">
        <f>'План НП'!AC192</f>
        <v>0</v>
      </c>
      <c r="P189" s="216" t="str">
        <f>'Основні дані'!$B$1</f>
        <v>ХТ-224з</v>
      </c>
    </row>
    <row r="190" spans="1:16" s="138" customFormat="1" ht="15.6" hidden="1" x14ac:dyDescent="0.3">
      <c r="A190" s="283" t="str">
        <f>'План НП'!A193</f>
        <v>ВП5.3</v>
      </c>
      <c r="B190" s="303">
        <f>'План НП'!B193</f>
        <v>0</v>
      </c>
      <c r="C190" s="278">
        <f>'План НП'!F193</f>
        <v>0</v>
      </c>
      <c r="D190" s="278">
        <f>'План НП'!G193</f>
        <v>0</v>
      </c>
      <c r="E190" s="284"/>
      <c r="F190" s="285"/>
      <c r="G190" s="285"/>
      <c r="H190" s="285"/>
      <c r="I190" s="285"/>
      <c r="J190" s="285"/>
      <c r="K190" s="285"/>
      <c r="L190" s="286"/>
      <c r="M190" s="295">
        <f>'План НП'!C193</f>
        <v>0</v>
      </c>
      <c r="N190" s="294">
        <f>'План НП'!D193</f>
        <v>0</v>
      </c>
      <c r="O190" s="282">
        <f>'План НП'!AC193</f>
        <v>0</v>
      </c>
      <c r="P190" s="216" t="str">
        <f>'Основні дані'!$B$1</f>
        <v>ХТ-224з</v>
      </c>
    </row>
    <row r="191" spans="1:16" s="138" customFormat="1" ht="15.6" hidden="1" x14ac:dyDescent="0.3">
      <c r="A191" s="283" t="str">
        <f>'План НП'!A194</f>
        <v>ВП5.4</v>
      </c>
      <c r="B191" s="303">
        <f>'План НП'!B194</f>
        <v>0</v>
      </c>
      <c r="C191" s="278">
        <f>'План НП'!F194</f>
        <v>0</v>
      </c>
      <c r="D191" s="278">
        <f>'План НП'!G194</f>
        <v>0</v>
      </c>
      <c r="E191" s="284"/>
      <c r="F191" s="285"/>
      <c r="G191" s="285"/>
      <c r="H191" s="285"/>
      <c r="I191" s="285"/>
      <c r="J191" s="285"/>
      <c r="K191" s="285"/>
      <c r="L191" s="286"/>
      <c r="M191" s="295">
        <f>'План НП'!C194</f>
        <v>0</v>
      </c>
      <c r="N191" s="294">
        <f>'План НП'!D194</f>
        <v>0</v>
      </c>
      <c r="O191" s="282">
        <f>'План НП'!AC194</f>
        <v>0</v>
      </c>
      <c r="P191" s="216" t="str">
        <f>'Основні дані'!$B$1</f>
        <v>ХТ-224з</v>
      </c>
    </row>
    <row r="192" spans="1:16" s="138" customFormat="1" ht="15.6" hidden="1" x14ac:dyDescent="0.3">
      <c r="A192" s="283" t="str">
        <f>'План НП'!A195</f>
        <v>ВП5.5</v>
      </c>
      <c r="B192" s="303">
        <f>'План НП'!B195</f>
        <v>0</v>
      </c>
      <c r="C192" s="278">
        <f>'План НП'!F195</f>
        <v>0</v>
      </c>
      <c r="D192" s="278">
        <f>'План НП'!G195</f>
        <v>0</v>
      </c>
      <c r="E192" s="284"/>
      <c r="F192" s="285"/>
      <c r="G192" s="285"/>
      <c r="H192" s="285"/>
      <c r="I192" s="285"/>
      <c r="J192" s="285"/>
      <c r="K192" s="285"/>
      <c r="L192" s="286"/>
      <c r="M192" s="295">
        <f>'План НП'!C195</f>
        <v>0</v>
      </c>
      <c r="N192" s="294">
        <f>'План НП'!D195</f>
        <v>0</v>
      </c>
      <c r="O192" s="282">
        <f>'План НП'!AC195</f>
        <v>0</v>
      </c>
      <c r="P192" s="216" t="str">
        <f>'Основні дані'!$B$1</f>
        <v>ХТ-224з</v>
      </c>
    </row>
    <row r="193" spans="1:16" s="138" customFormat="1" ht="15.6" hidden="1" x14ac:dyDescent="0.3">
      <c r="A193" s="283" t="str">
        <f>'План НП'!A196</f>
        <v>ВП5.6</v>
      </c>
      <c r="B193" s="303">
        <f>'План НП'!B196</f>
        <v>0</v>
      </c>
      <c r="C193" s="278">
        <f>'План НП'!F196</f>
        <v>0</v>
      </c>
      <c r="D193" s="278">
        <f>'План НП'!G196</f>
        <v>0</v>
      </c>
      <c r="E193" s="284"/>
      <c r="F193" s="285"/>
      <c r="G193" s="285"/>
      <c r="H193" s="285"/>
      <c r="I193" s="285"/>
      <c r="J193" s="285"/>
      <c r="K193" s="285"/>
      <c r="L193" s="286"/>
      <c r="M193" s="295">
        <f>'План НП'!C196</f>
        <v>0</v>
      </c>
      <c r="N193" s="294">
        <f>'План НП'!D196</f>
        <v>0</v>
      </c>
      <c r="O193" s="282">
        <f>'План НП'!AC196</f>
        <v>0</v>
      </c>
      <c r="P193" s="216" t="str">
        <f>'Основні дані'!$B$1</f>
        <v>ХТ-224з</v>
      </c>
    </row>
    <row r="194" spans="1:16" s="138" customFormat="1" ht="15.6" hidden="1" x14ac:dyDescent="0.3">
      <c r="A194" s="283" t="str">
        <f>'План НП'!A197</f>
        <v>ВП5.7</v>
      </c>
      <c r="B194" s="303">
        <f>'План НП'!B197</f>
        <v>0</v>
      </c>
      <c r="C194" s="278">
        <f>'План НП'!F197</f>
        <v>0</v>
      </c>
      <c r="D194" s="278">
        <f>'План НП'!G197</f>
        <v>0</v>
      </c>
      <c r="E194" s="284"/>
      <c r="F194" s="285"/>
      <c r="G194" s="285"/>
      <c r="H194" s="285"/>
      <c r="I194" s="285"/>
      <c r="J194" s="285"/>
      <c r="K194" s="285"/>
      <c r="L194" s="286"/>
      <c r="M194" s="295">
        <f>'План НП'!C197</f>
        <v>0</v>
      </c>
      <c r="N194" s="294">
        <f>'План НП'!D197</f>
        <v>0</v>
      </c>
      <c r="O194" s="282">
        <f>'План НП'!AC197</f>
        <v>0</v>
      </c>
      <c r="P194" s="216" t="str">
        <f>'Основні дані'!$B$1</f>
        <v>ХТ-224з</v>
      </c>
    </row>
    <row r="195" spans="1:16" s="138" customFormat="1" ht="15.6" hidden="1" x14ac:dyDescent="0.3">
      <c r="A195" s="283" t="str">
        <f>'План НП'!A198</f>
        <v>ВП5.8</v>
      </c>
      <c r="B195" s="303">
        <f>'План НП'!B198</f>
        <v>0</v>
      </c>
      <c r="C195" s="278">
        <f>'План НП'!F198</f>
        <v>0</v>
      </c>
      <c r="D195" s="278">
        <f>'План НП'!G198</f>
        <v>0</v>
      </c>
      <c r="E195" s="284"/>
      <c r="F195" s="285"/>
      <c r="G195" s="285"/>
      <c r="H195" s="285"/>
      <c r="I195" s="285"/>
      <c r="J195" s="285"/>
      <c r="K195" s="285"/>
      <c r="L195" s="286"/>
      <c r="M195" s="295">
        <f>'План НП'!C198</f>
        <v>0</v>
      </c>
      <c r="N195" s="294">
        <f>'План НП'!D198</f>
        <v>0</v>
      </c>
      <c r="O195" s="282">
        <f>'План НП'!AC198</f>
        <v>0</v>
      </c>
      <c r="P195" s="216" t="str">
        <f>'Основні дані'!$B$1</f>
        <v>ХТ-224з</v>
      </c>
    </row>
    <row r="196" spans="1:16" s="138" customFormat="1" ht="15.6" hidden="1" x14ac:dyDescent="0.3">
      <c r="A196" s="283" t="str">
        <f>'План НП'!A199</f>
        <v>ВП5.9</v>
      </c>
      <c r="B196" s="303">
        <f>'План НП'!B199</f>
        <v>0</v>
      </c>
      <c r="C196" s="278">
        <f>'План НП'!F199</f>
        <v>0</v>
      </c>
      <c r="D196" s="278">
        <f>'План НП'!G199</f>
        <v>0</v>
      </c>
      <c r="E196" s="284"/>
      <c r="F196" s="285"/>
      <c r="G196" s="285"/>
      <c r="H196" s="285"/>
      <c r="I196" s="285"/>
      <c r="J196" s="285"/>
      <c r="K196" s="285"/>
      <c r="L196" s="286"/>
      <c r="M196" s="295">
        <f>'План НП'!C199</f>
        <v>0</v>
      </c>
      <c r="N196" s="294">
        <f>'План НП'!D199</f>
        <v>0</v>
      </c>
      <c r="O196" s="282">
        <f>'План НП'!AC199</f>
        <v>0</v>
      </c>
      <c r="P196" s="216" t="str">
        <f>'Основні дані'!$B$1</f>
        <v>ХТ-224з</v>
      </c>
    </row>
    <row r="197" spans="1:16" s="138" customFormat="1" ht="15.6" hidden="1" x14ac:dyDescent="0.3">
      <c r="A197" s="283" t="str">
        <f>'План НП'!A200</f>
        <v>ВП5.10</v>
      </c>
      <c r="B197" s="303">
        <f>'План НП'!B200</f>
        <v>0</v>
      </c>
      <c r="C197" s="278">
        <f>'План НП'!F200</f>
        <v>0</v>
      </c>
      <c r="D197" s="278">
        <f>'План НП'!G200</f>
        <v>0</v>
      </c>
      <c r="E197" s="284"/>
      <c r="F197" s="285"/>
      <c r="G197" s="285"/>
      <c r="H197" s="285"/>
      <c r="I197" s="285"/>
      <c r="J197" s="285"/>
      <c r="K197" s="285"/>
      <c r="L197" s="286"/>
      <c r="M197" s="295">
        <f>'План НП'!C200</f>
        <v>0</v>
      </c>
      <c r="N197" s="294">
        <f>'План НП'!D200</f>
        <v>0</v>
      </c>
      <c r="O197" s="282">
        <f>'План НП'!AC200</f>
        <v>0</v>
      </c>
      <c r="P197" s="216" t="str">
        <f>'Основні дані'!$B$1</f>
        <v>ХТ-224з</v>
      </c>
    </row>
    <row r="198" spans="1:16" s="138" customFormat="1" ht="15.6" hidden="1" x14ac:dyDescent="0.3">
      <c r="A198" s="283" t="str">
        <f>'План НП'!A201</f>
        <v>ВП5.11</v>
      </c>
      <c r="B198" s="303">
        <f>'План НП'!B201</f>
        <v>0</v>
      </c>
      <c r="C198" s="278">
        <f>'План НП'!F201</f>
        <v>0</v>
      </c>
      <c r="D198" s="278">
        <f>'План НП'!G201</f>
        <v>0</v>
      </c>
      <c r="E198" s="284"/>
      <c r="F198" s="285"/>
      <c r="G198" s="285"/>
      <c r="H198" s="285"/>
      <c r="I198" s="285"/>
      <c r="J198" s="285"/>
      <c r="K198" s="285"/>
      <c r="L198" s="286"/>
      <c r="M198" s="295">
        <f>'План НП'!C201</f>
        <v>0</v>
      </c>
      <c r="N198" s="294">
        <f>'План НП'!D201</f>
        <v>0</v>
      </c>
      <c r="O198" s="282">
        <f>'План НП'!AC201</f>
        <v>0</v>
      </c>
      <c r="P198" s="216" t="str">
        <f>'Основні дані'!$B$1</f>
        <v>ХТ-224з</v>
      </c>
    </row>
    <row r="199" spans="1:16" s="138" customFormat="1" ht="15.6" hidden="1" x14ac:dyDescent="0.3">
      <c r="A199" s="283" t="str">
        <f>'План НП'!A202</f>
        <v>ВП5.12</v>
      </c>
      <c r="B199" s="303">
        <f>'План НП'!B202</f>
        <v>0</v>
      </c>
      <c r="C199" s="278">
        <f>'План НП'!F202</f>
        <v>0</v>
      </c>
      <c r="D199" s="278">
        <f>'План НП'!G202</f>
        <v>0</v>
      </c>
      <c r="E199" s="284"/>
      <c r="F199" s="285"/>
      <c r="G199" s="285"/>
      <c r="H199" s="285"/>
      <c r="I199" s="285"/>
      <c r="J199" s="285"/>
      <c r="K199" s="285"/>
      <c r="L199" s="286"/>
      <c r="M199" s="295">
        <f>'План НП'!C202</f>
        <v>0</v>
      </c>
      <c r="N199" s="294">
        <f>'План НП'!D202</f>
        <v>0</v>
      </c>
      <c r="O199" s="282">
        <f>'План НП'!AC202</f>
        <v>0</v>
      </c>
      <c r="P199" s="216" t="str">
        <f>'Основні дані'!$B$1</f>
        <v>ХТ-224з</v>
      </c>
    </row>
    <row r="200" spans="1:16" s="138" customFormat="1" ht="15.6" hidden="1" x14ac:dyDescent="0.3">
      <c r="A200" s="283" t="str">
        <f>'План НП'!A203</f>
        <v>ВП5.13</v>
      </c>
      <c r="B200" s="303">
        <f>'План НП'!B203</f>
        <v>0</v>
      </c>
      <c r="C200" s="278">
        <f>'План НП'!F203</f>
        <v>0</v>
      </c>
      <c r="D200" s="278">
        <f>'План НП'!G203</f>
        <v>0</v>
      </c>
      <c r="E200" s="284"/>
      <c r="F200" s="285"/>
      <c r="G200" s="285"/>
      <c r="H200" s="285"/>
      <c r="I200" s="285"/>
      <c r="J200" s="285"/>
      <c r="K200" s="285"/>
      <c r="L200" s="286"/>
      <c r="M200" s="295">
        <f>'План НП'!C203</f>
        <v>0</v>
      </c>
      <c r="N200" s="294">
        <f>'План НП'!D203</f>
        <v>0</v>
      </c>
      <c r="O200" s="282">
        <f>'План НП'!AC203</f>
        <v>0</v>
      </c>
      <c r="P200" s="216" t="str">
        <f>'Основні дані'!$B$1</f>
        <v>ХТ-224з</v>
      </c>
    </row>
    <row r="201" spans="1:16" s="138" customFormat="1" ht="15.6" hidden="1" x14ac:dyDescent="0.3">
      <c r="A201" s="283" t="str">
        <f>'План НП'!A204</f>
        <v>ВП5.14</v>
      </c>
      <c r="B201" s="303">
        <f>'План НП'!B204</f>
        <v>0</v>
      </c>
      <c r="C201" s="278">
        <f>'План НП'!F204</f>
        <v>0</v>
      </c>
      <c r="D201" s="278">
        <f>'План НП'!G204</f>
        <v>0</v>
      </c>
      <c r="E201" s="284"/>
      <c r="F201" s="285"/>
      <c r="G201" s="285"/>
      <c r="H201" s="285"/>
      <c r="I201" s="285"/>
      <c r="J201" s="285"/>
      <c r="K201" s="285"/>
      <c r="L201" s="286"/>
      <c r="M201" s="295">
        <f>'План НП'!C204</f>
        <v>0</v>
      </c>
      <c r="N201" s="294">
        <f>'План НП'!D204</f>
        <v>0</v>
      </c>
      <c r="O201" s="282">
        <f>'План НП'!AC204</f>
        <v>0</v>
      </c>
      <c r="P201" s="216" t="str">
        <f>'Основні дані'!$B$1</f>
        <v>ХТ-224з</v>
      </c>
    </row>
    <row r="202" spans="1:16" s="138" customFormat="1" ht="15.6" hidden="1" x14ac:dyDescent="0.3">
      <c r="A202" s="283" t="str">
        <f>'План НП'!A205</f>
        <v>ВП5.15</v>
      </c>
      <c r="B202" s="303">
        <f>'План НП'!B205</f>
        <v>0</v>
      </c>
      <c r="C202" s="278">
        <f>'План НП'!F205</f>
        <v>0</v>
      </c>
      <c r="D202" s="278">
        <f>'План НП'!G205</f>
        <v>0</v>
      </c>
      <c r="E202" s="284"/>
      <c r="F202" s="285"/>
      <c r="G202" s="285"/>
      <c r="H202" s="285"/>
      <c r="I202" s="285"/>
      <c r="J202" s="285"/>
      <c r="K202" s="285"/>
      <c r="L202" s="286"/>
      <c r="M202" s="295">
        <f>'План НП'!C205</f>
        <v>0</v>
      </c>
      <c r="N202" s="294">
        <f>'План НП'!D205</f>
        <v>0</v>
      </c>
      <c r="O202" s="282">
        <f>'План НП'!AC205</f>
        <v>0</v>
      </c>
      <c r="P202" s="216" t="str">
        <f>'Основні дані'!$B$1</f>
        <v>ХТ-224з</v>
      </c>
    </row>
    <row r="203" spans="1:16" s="138" customFormat="1" ht="15.6" hidden="1" x14ac:dyDescent="0.3">
      <c r="A203" s="283" t="str">
        <f>'План НП'!A206</f>
        <v>ВП5.16</v>
      </c>
      <c r="B203" s="303">
        <f>'План НП'!B206</f>
        <v>0</v>
      </c>
      <c r="C203" s="278">
        <f>'План НП'!F206</f>
        <v>0</v>
      </c>
      <c r="D203" s="278">
        <f>'План НП'!G206</f>
        <v>0</v>
      </c>
      <c r="E203" s="284"/>
      <c r="F203" s="285"/>
      <c r="G203" s="285"/>
      <c r="H203" s="285"/>
      <c r="I203" s="285"/>
      <c r="J203" s="285"/>
      <c r="K203" s="285"/>
      <c r="L203" s="286"/>
      <c r="M203" s="295">
        <f>'План НП'!C206</f>
        <v>0</v>
      </c>
      <c r="N203" s="294">
        <f>'План НП'!D206</f>
        <v>0</v>
      </c>
      <c r="O203" s="282">
        <f>'План НП'!AC206</f>
        <v>0</v>
      </c>
      <c r="P203" s="216" t="str">
        <f>'Основні дані'!$B$1</f>
        <v>ХТ-224з</v>
      </c>
    </row>
    <row r="204" spans="1:16" s="138" customFormat="1" ht="15.6" hidden="1" x14ac:dyDescent="0.3">
      <c r="A204" s="283" t="str">
        <f>'План НП'!A207</f>
        <v>ВП5.17</v>
      </c>
      <c r="B204" s="303">
        <f>'План НП'!B207</f>
        <v>0</v>
      </c>
      <c r="C204" s="278">
        <f>'План НП'!F207</f>
        <v>0</v>
      </c>
      <c r="D204" s="278">
        <f>'План НП'!G207</f>
        <v>0</v>
      </c>
      <c r="E204" s="284"/>
      <c r="F204" s="285"/>
      <c r="G204" s="285"/>
      <c r="H204" s="285"/>
      <c r="I204" s="285"/>
      <c r="J204" s="285"/>
      <c r="K204" s="285"/>
      <c r="L204" s="286"/>
      <c r="M204" s="295">
        <f>'План НП'!C207</f>
        <v>0</v>
      </c>
      <c r="N204" s="294">
        <f>'План НП'!D207</f>
        <v>0</v>
      </c>
      <c r="O204" s="282">
        <f>'План НП'!AC207</f>
        <v>0</v>
      </c>
      <c r="P204" s="216" t="str">
        <f>'Основні дані'!$B$1</f>
        <v>ХТ-224з</v>
      </c>
    </row>
    <row r="205" spans="1:16" s="138" customFormat="1" ht="15.6" hidden="1" x14ac:dyDescent="0.3">
      <c r="A205" s="283" t="str">
        <f>'План НП'!A208</f>
        <v>ВП5.18</v>
      </c>
      <c r="B205" s="303">
        <f>'План НП'!B208</f>
        <v>0</v>
      </c>
      <c r="C205" s="278">
        <f>'План НП'!F208</f>
        <v>0</v>
      </c>
      <c r="D205" s="278">
        <f>'План НП'!G208</f>
        <v>0</v>
      </c>
      <c r="E205" s="284"/>
      <c r="F205" s="285"/>
      <c r="G205" s="285"/>
      <c r="H205" s="285"/>
      <c r="I205" s="285"/>
      <c r="J205" s="285"/>
      <c r="K205" s="285"/>
      <c r="L205" s="286"/>
      <c r="M205" s="295">
        <f>'План НП'!C208</f>
        <v>0</v>
      </c>
      <c r="N205" s="294">
        <f>'План НП'!D208</f>
        <v>0</v>
      </c>
      <c r="O205" s="282">
        <f>'План НП'!AC208</f>
        <v>0</v>
      </c>
      <c r="P205" s="216" t="str">
        <f>'Основні дані'!$B$1</f>
        <v>ХТ-224з</v>
      </c>
    </row>
    <row r="206" spans="1:16" s="138" customFormat="1" ht="15.6" hidden="1" x14ac:dyDescent="0.3">
      <c r="A206" s="283" t="str">
        <f>'План НП'!A209</f>
        <v>ВП5.19</v>
      </c>
      <c r="B206" s="303">
        <f>'План НП'!B209</f>
        <v>0</v>
      </c>
      <c r="C206" s="278">
        <f>'План НП'!F209</f>
        <v>0</v>
      </c>
      <c r="D206" s="278">
        <f>'План НП'!G209</f>
        <v>0</v>
      </c>
      <c r="E206" s="284"/>
      <c r="F206" s="285"/>
      <c r="G206" s="285"/>
      <c r="H206" s="285"/>
      <c r="I206" s="285"/>
      <c r="J206" s="285"/>
      <c r="K206" s="285"/>
      <c r="L206" s="286"/>
      <c r="M206" s="295">
        <f>'План НП'!C209</f>
        <v>0</v>
      </c>
      <c r="N206" s="294">
        <f>'План НП'!D209</f>
        <v>0</v>
      </c>
      <c r="O206" s="282">
        <f>'План НП'!AC209</f>
        <v>0</v>
      </c>
      <c r="P206" s="216" t="str">
        <f>'Основні дані'!$B$1</f>
        <v>ХТ-224з</v>
      </c>
    </row>
    <row r="207" spans="1:16" s="138" customFormat="1" ht="15.6" hidden="1" x14ac:dyDescent="0.3">
      <c r="A207" s="283" t="str">
        <f>'План НП'!A210</f>
        <v>ВП5.20</v>
      </c>
      <c r="B207" s="303">
        <f>'План НП'!B210</f>
        <v>0</v>
      </c>
      <c r="C207" s="278">
        <f>'План НП'!F210</f>
        <v>0</v>
      </c>
      <c r="D207" s="278">
        <f>'План НП'!G210</f>
        <v>0</v>
      </c>
      <c r="E207" s="284"/>
      <c r="F207" s="285"/>
      <c r="G207" s="285"/>
      <c r="H207" s="285"/>
      <c r="I207" s="285"/>
      <c r="J207" s="285"/>
      <c r="K207" s="285"/>
      <c r="L207" s="286"/>
      <c r="M207" s="295">
        <f>'План НП'!C210</f>
        <v>0</v>
      </c>
      <c r="N207" s="294">
        <f>'План НП'!D210</f>
        <v>0</v>
      </c>
      <c r="O207" s="282">
        <f>'План НП'!AC210</f>
        <v>0</v>
      </c>
      <c r="P207" s="216" t="str">
        <f>'Основні дані'!$B$1</f>
        <v>ХТ-224з</v>
      </c>
    </row>
    <row r="208" spans="1:16" s="138" customFormat="1" ht="15.6" hidden="1" x14ac:dyDescent="0.3">
      <c r="A208" s="441" t="str">
        <f>'План НП'!A211</f>
        <v>4.1.6</v>
      </c>
      <c r="B208" s="442" t="str">
        <f>'План НП'!B211</f>
        <v>Профільований пакет  освітніх компонентів 06 "Назва пакету"</v>
      </c>
      <c r="C208" s="443" t="str">
        <f>'План НП'!F211</f>
        <v>ОШИБКА</v>
      </c>
      <c r="D208" s="443" t="str">
        <f>'План НП'!G211</f>
        <v>ОШИБКА</v>
      </c>
      <c r="E208" s="444"/>
      <c r="F208" s="445"/>
      <c r="G208" s="445"/>
      <c r="H208" s="445"/>
      <c r="I208" s="445"/>
      <c r="J208" s="445"/>
      <c r="K208" s="445"/>
      <c r="L208" s="446"/>
      <c r="M208" s="438">
        <f>'План НП'!C211</f>
        <v>0</v>
      </c>
      <c r="N208" s="439">
        <f>'План НП'!D211</f>
        <v>0</v>
      </c>
      <c r="O208" s="447">
        <f>'План НП'!AC211</f>
        <v>0</v>
      </c>
      <c r="P208" s="216" t="str">
        <f>'Основні дані'!$B$1</f>
        <v>ХТ-224з</v>
      </c>
    </row>
    <row r="209" spans="1:16" s="138" customFormat="1" ht="15.6" hidden="1" x14ac:dyDescent="0.3">
      <c r="A209" s="283" t="str">
        <f>'План НП'!A212</f>
        <v>ВП6.1</v>
      </c>
      <c r="B209" s="303">
        <f>'План НП'!B212</f>
        <v>0</v>
      </c>
      <c r="C209" s="278">
        <f>'План НП'!F212</f>
        <v>0</v>
      </c>
      <c r="D209" s="278">
        <f>'План НП'!G212</f>
        <v>0</v>
      </c>
      <c r="E209" s="284"/>
      <c r="F209" s="285"/>
      <c r="G209" s="285"/>
      <c r="H209" s="285"/>
      <c r="I209" s="285"/>
      <c r="J209" s="285"/>
      <c r="K209" s="285"/>
      <c r="L209" s="286"/>
      <c r="M209" s="295">
        <f>'План НП'!C212</f>
        <v>0</v>
      </c>
      <c r="N209" s="294">
        <f>'План НП'!D212</f>
        <v>0</v>
      </c>
      <c r="O209" s="282">
        <f>'План НП'!AC212</f>
        <v>0</v>
      </c>
      <c r="P209" s="216" t="str">
        <f>'Основні дані'!$B$1</f>
        <v>ХТ-224з</v>
      </c>
    </row>
    <row r="210" spans="1:16" s="138" customFormat="1" ht="15.6" hidden="1" x14ac:dyDescent="0.3">
      <c r="A210" s="283" t="str">
        <f>'План НП'!A213</f>
        <v>ВП6.2</v>
      </c>
      <c r="B210" s="303">
        <f>'План НП'!B213</f>
        <v>0</v>
      </c>
      <c r="C210" s="278">
        <f>'План НП'!F213</f>
        <v>0</v>
      </c>
      <c r="D210" s="278">
        <f>'План НП'!G213</f>
        <v>0</v>
      </c>
      <c r="E210" s="284"/>
      <c r="F210" s="285"/>
      <c r="G210" s="285"/>
      <c r="H210" s="285"/>
      <c r="I210" s="285"/>
      <c r="J210" s="285"/>
      <c r="K210" s="285"/>
      <c r="L210" s="286"/>
      <c r="M210" s="295">
        <f>'План НП'!C213</f>
        <v>0</v>
      </c>
      <c r="N210" s="294">
        <f>'План НП'!D213</f>
        <v>0</v>
      </c>
      <c r="O210" s="282">
        <f>'План НП'!AC213</f>
        <v>0</v>
      </c>
      <c r="P210" s="216" t="str">
        <f>'Основні дані'!$B$1</f>
        <v>ХТ-224з</v>
      </c>
    </row>
    <row r="211" spans="1:16" s="138" customFormat="1" ht="15.6" hidden="1" x14ac:dyDescent="0.3">
      <c r="A211" s="283" t="str">
        <f>'План НП'!A214</f>
        <v>ВП6.3</v>
      </c>
      <c r="B211" s="303">
        <f>'План НП'!B214</f>
        <v>0</v>
      </c>
      <c r="C211" s="278">
        <f>'План НП'!F214</f>
        <v>0</v>
      </c>
      <c r="D211" s="278">
        <f>'План НП'!G214</f>
        <v>0</v>
      </c>
      <c r="E211" s="284"/>
      <c r="F211" s="285"/>
      <c r="G211" s="285"/>
      <c r="H211" s="285"/>
      <c r="I211" s="285"/>
      <c r="J211" s="285"/>
      <c r="K211" s="285"/>
      <c r="L211" s="286"/>
      <c r="M211" s="295">
        <f>'План НП'!C214</f>
        <v>0</v>
      </c>
      <c r="N211" s="294">
        <f>'План НП'!D214</f>
        <v>0</v>
      </c>
      <c r="O211" s="282">
        <f>'План НП'!AC214</f>
        <v>0</v>
      </c>
      <c r="P211" s="216" t="str">
        <f>'Основні дані'!$B$1</f>
        <v>ХТ-224з</v>
      </c>
    </row>
    <row r="212" spans="1:16" s="138" customFormat="1" ht="15.6" hidden="1" x14ac:dyDescent="0.3">
      <c r="A212" s="283" t="str">
        <f>'План НП'!A215</f>
        <v>ВП6.4</v>
      </c>
      <c r="B212" s="303">
        <f>'План НП'!B215</f>
        <v>0</v>
      </c>
      <c r="C212" s="278">
        <f>'План НП'!F215</f>
        <v>0</v>
      </c>
      <c r="D212" s="278">
        <f>'План НП'!G215</f>
        <v>0</v>
      </c>
      <c r="E212" s="284"/>
      <c r="F212" s="285"/>
      <c r="G212" s="285"/>
      <c r="H212" s="285"/>
      <c r="I212" s="285"/>
      <c r="J212" s="285"/>
      <c r="K212" s="285"/>
      <c r="L212" s="286"/>
      <c r="M212" s="295">
        <f>'План НП'!C215</f>
        <v>0</v>
      </c>
      <c r="N212" s="294">
        <f>'План НП'!D215</f>
        <v>0</v>
      </c>
      <c r="O212" s="282">
        <f>'План НП'!AC215</f>
        <v>0</v>
      </c>
      <c r="P212" s="216" t="str">
        <f>'Основні дані'!$B$1</f>
        <v>ХТ-224з</v>
      </c>
    </row>
    <row r="213" spans="1:16" s="138" customFormat="1" ht="15.6" hidden="1" x14ac:dyDescent="0.3">
      <c r="A213" s="283" t="str">
        <f>'План НП'!A216</f>
        <v>ВП6.5</v>
      </c>
      <c r="B213" s="303">
        <f>'План НП'!B216</f>
        <v>0</v>
      </c>
      <c r="C213" s="278">
        <f>'План НП'!F216</f>
        <v>0</v>
      </c>
      <c r="D213" s="278">
        <f>'План НП'!G216</f>
        <v>0</v>
      </c>
      <c r="E213" s="284"/>
      <c r="F213" s="285"/>
      <c r="G213" s="285"/>
      <c r="H213" s="285"/>
      <c r="I213" s="285"/>
      <c r="J213" s="285"/>
      <c r="K213" s="285"/>
      <c r="L213" s="286"/>
      <c r="M213" s="295">
        <f>'План НП'!C216</f>
        <v>0</v>
      </c>
      <c r="N213" s="294">
        <f>'План НП'!D216</f>
        <v>0</v>
      </c>
      <c r="O213" s="282">
        <f>'План НП'!AC216</f>
        <v>0</v>
      </c>
      <c r="P213" s="216" t="str">
        <f>'Основні дані'!$B$1</f>
        <v>ХТ-224з</v>
      </c>
    </row>
    <row r="214" spans="1:16" s="138" customFormat="1" ht="15.6" hidden="1" x14ac:dyDescent="0.3">
      <c r="A214" s="283" t="str">
        <f>'План НП'!A217</f>
        <v>ВП6.6</v>
      </c>
      <c r="B214" s="303">
        <f>'План НП'!B217</f>
        <v>0</v>
      </c>
      <c r="C214" s="278">
        <f>'План НП'!F217</f>
        <v>0</v>
      </c>
      <c r="D214" s="278">
        <f>'План НП'!G217</f>
        <v>0</v>
      </c>
      <c r="E214" s="284"/>
      <c r="F214" s="285"/>
      <c r="G214" s="285"/>
      <c r="H214" s="285"/>
      <c r="I214" s="285"/>
      <c r="J214" s="285"/>
      <c r="K214" s="285"/>
      <c r="L214" s="286"/>
      <c r="M214" s="295">
        <f>'План НП'!C217</f>
        <v>0</v>
      </c>
      <c r="N214" s="294">
        <f>'План НП'!D217</f>
        <v>0</v>
      </c>
      <c r="O214" s="282">
        <f>'План НП'!AC217</f>
        <v>0</v>
      </c>
      <c r="P214" s="216" t="str">
        <f>'Основні дані'!$B$1</f>
        <v>ХТ-224з</v>
      </c>
    </row>
    <row r="215" spans="1:16" s="138" customFormat="1" ht="15.6" hidden="1" x14ac:dyDescent="0.3">
      <c r="A215" s="283" t="str">
        <f>'План НП'!A218</f>
        <v>ВП6.7</v>
      </c>
      <c r="B215" s="303">
        <f>'План НП'!B218</f>
        <v>0</v>
      </c>
      <c r="C215" s="278">
        <f>'План НП'!F218</f>
        <v>0</v>
      </c>
      <c r="D215" s="278">
        <f>'План НП'!G218</f>
        <v>0</v>
      </c>
      <c r="E215" s="284"/>
      <c r="F215" s="285"/>
      <c r="G215" s="285"/>
      <c r="H215" s="285"/>
      <c r="I215" s="285"/>
      <c r="J215" s="285"/>
      <c r="K215" s="285"/>
      <c r="L215" s="286"/>
      <c r="M215" s="295">
        <f>'План НП'!C218</f>
        <v>0</v>
      </c>
      <c r="N215" s="294">
        <f>'План НП'!D218</f>
        <v>0</v>
      </c>
      <c r="O215" s="282">
        <f>'План НП'!AC218</f>
        <v>0</v>
      </c>
      <c r="P215" s="216" t="str">
        <f>'Основні дані'!$B$1</f>
        <v>ХТ-224з</v>
      </c>
    </row>
    <row r="216" spans="1:16" s="138" customFormat="1" ht="15.6" hidden="1" x14ac:dyDescent="0.3">
      <c r="A216" s="283" t="str">
        <f>'План НП'!A219</f>
        <v>ВП6.8</v>
      </c>
      <c r="B216" s="303">
        <f>'План НП'!B219</f>
        <v>0</v>
      </c>
      <c r="C216" s="278">
        <f>'План НП'!F219</f>
        <v>0</v>
      </c>
      <c r="D216" s="278">
        <f>'План НП'!G219</f>
        <v>0</v>
      </c>
      <c r="E216" s="284"/>
      <c r="F216" s="285"/>
      <c r="G216" s="285"/>
      <c r="H216" s="285"/>
      <c r="I216" s="285"/>
      <c r="J216" s="285"/>
      <c r="K216" s="285"/>
      <c r="L216" s="286"/>
      <c r="M216" s="295">
        <f>'План НП'!C219</f>
        <v>0</v>
      </c>
      <c r="N216" s="294">
        <f>'План НП'!D219</f>
        <v>0</v>
      </c>
      <c r="O216" s="282">
        <f>'План НП'!AC219</f>
        <v>0</v>
      </c>
      <c r="P216" s="216" t="str">
        <f>'Основні дані'!$B$1</f>
        <v>ХТ-224з</v>
      </c>
    </row>
    <row r="217" spans="1:16" s="138" customFormat="1" ht="15.6" hidden="1" x14ac:dyDescent="0.3">
      <c r="A217" s="283" t="str">
        <f>'План НП'!A220</f>
        <v>ВП6.9</v>
      </c>
      <c r="B217" s="303">
        <f>'План НП'!B220</f>
        <v>0</v>
      </c>
      <c r="C217" s="278">
        <f>'План НП'!F220</f>
        <v>0</v>
      </c>
      <c r="D217" s="278">
        <f>'План НП'!G220</f>
        <v>0</v>
      </c>
      <c r="E217" s="284"/>
      <c r="F217" s="285"/>
      <c r="G217" s="285"/>
      <c r="H217" s="285"/>
      <c r="I217" s="285"/>
      <c r="J217" s="285"/>
      <c r="K217" s="285"/>
      <c r="L217" s="286"/>
      <c r="M217" s="295">
        <f>'План НП'!C220</f>
        <v>0</v>
      </c>
      <c r="N217" s="294">
        <f>'План НП'!D220</f>
        <v>0</v>
      </c>
      <c r="O217" s="282">
        <f>'План НП'!AC220</f>
        <v>0</v>
      </c>
      <c r="P217" s="216" t="str">
        <f>'Основні дані'!$B$1</f>
        <v>ХТ-224з</v>
      </c>
    </row>
    <row r="218" spans="1:16" s="138" customFormat="1" ht="15.6" hidden="1" x14ac:dyDescent="0.3">
      <c r="A218" s="283" t="str">
        <f>'План НП'!A221</f>
        <v>ВП6.10</v>
      </c>
      <c r="B218" s="303">
        <f>'План НП'!B221</f>
        <v>0</v>
      </c>
      <c r="C218" s="278">
        <f>'План НП'!F221</f>
        <v>0</v>
      </c>
      <c r="D218" s="278">
        <f>'План НП'!G221</f>
        <v>0</v>
      </c>
      <c r="E218" s="284"/>
      <c r="F218" s="285"/>
      <c r="G218" s="285"/>
      <c r="H218" s="285"/>
      <c r="I218" s="285"/>
      <c r="J218" s="285"/>
      <c r="K218" s="285"/>
      <c r="L218" s="286"/>
      <c r="M218" s="295">
        <f>'План НП'!C221</f>
        <v>0</v>
      </c>
      <c r="N218" s="294">
        <f>'План НП'!D221</f>
        <v>0</v>
      </c>
      <c r="O218" s="282">
        <f>'План НП'!AC221</f>
        <v>0</v>
      </c>
      <c r="P218" s="216" t="str">
        <f>'Основні дані'!$B$1</f>
        <v>ХТ-224з</v>
      </c>
    </row>
    <row r="219" spans="1:16" s="138" customFormat="1" ht="15.6" hidden="1" x14ac:dyDescent="0.3">
      <c r="A219" s="283" t="str">
        <f>'План НП'!A222</f>
        <v>ВП6.11</v>
      </c>
      <c r="B219" s="303">
        <f>'План НП'!B222</f>
        <v>0</v>
      </c>
      <c r="C219" s="278">
        <f>'План НП'!F222</f>
        <v>0</v>
      </c>
      <c r="D219" s="278">
        <f>'План НП'!G222</f>
        <v>0</v>
      </c>
      <c r="E219" s="284"/>
      <c r="F219" s="285"/>
      <c r="G219" s="285"/>
      <c r="H219" s="285"/>
      <c r="I219" s="285"/>
      <c r="J219" s="285"/>
      <c r="K219" s="285"/>
      <c r="L219" s="286"/>
      <c r="M219" s="295">
        <f>'План НП'!C222</f>
        <v>0</v>
      </c>
      <c r="N219" s="294">
        <f>'План НП'!D222</f>
        <v>0</v>
      </c>
      <c r="O219" s="282">
        <f>'План НП'!AC222</f>
        <v>0</v>
      </c>
      <c r="P219" s="216" t="str">
        <f>'Основні дані'!$B$1</f>
        <v>ХТ-224з</v>
      </c>
    </row>
    <row r="220" spans="1:16" s="138" customFormat="1" ht="15.6" hidden="1" x14ac:dyDescent="0.3">
      <c r="A220" s="283" t="str">
        <f>'План НП'!A223</f>
        <v>ВП6.12</v>
      </c>
      <c r="B220" s="303">
        <f>'План НП'!B223</f>
        <v>0</v>
      </c>
      <c r="C220" s="278">
        <f>'План НП'!F223</f>
        <v>0</v>
      </c>
      <c r="D220" s="278">
        <f>'План НП'!G223</f>
        <v>0</v>
      </c>
      <c r="E220" s="284"/>
      <c r="F220" s="285"/>
      <c r="G220" s="285"/>
      <c r="H220" s="285"/>
      <c r="I220" s="285"/>
      <c r="J220" s="285"/>
      <c r="K220" s="285"/>
      <c r="L220" s="286"/>
      <c r="M220" s="295">
        <f>'План НП'!C223</f>
        <v>0</v>
      </c>
      <c r="N220" s="294">
        <f>'План НП'!D223</f>
        <v>0</v>
      </c>
      <c r="O220" s="282">
        <f>'План НП'!AC223</f>
        <v>0</v>
      </c>
      <c r="P220" s="216" t="str">
        <f>'Основні дані'!$B$1</f>
        <v>ХТ-224з</v>
      </c>
    </row>
    <row r="221" spans="1:16" s="138" customFormat="1" ht="15.6" hidden="1" x14ac:dyDescent="0.3">
      <c r="A221" s="283" t="str">
        <f>'План НП'!A224</f>
        <v>ВП6.13</v>
      </c>
      <c r="B221" s="303">
        <f>'План НП'!B224</f>
        <v>0</v>
      </c>
      <c r="C221" s="278">
        <f>'План НП'!F224</f>
        <v>0</v>
      </c>
      <c r="D221" s="278">
        <f>'План НП'!G224</f>
        <v>0</v>
      </c>
      <c r="E221" s="284"/>
      <c r="F221" s="285"/>
      <c r="G221" s="285"/>
      <c r="H221" s="285"/>
      <c r="I221" s="285"/>
      <c r="J221" s="285"/>
      <c r="K221" s="285"/>
      <c r="L221" s="286"/>
      <c r="M221" s="295">
        <f>'План НП'!C224</f>
        <v>0</v>
      </c>
      <c r="N221" s="294">
        <f>'План НП'!D224</f>
        <v>0</v>
      </c>
      <c r="O221" s="282">
        <f>'План НП'!AC224</f>
        <v>0</v>
      </c>
      <c r="P221" s="216" t="str">
        <f>'Основні дані'!$B$1</f>
        <v>ХТ-224з</v>
      </c>
    </row>
    <row r="222" spans="1:16" s="138" customFormat="1" ht="15.6" hidden="1" x14ac:dyDescent="0.3">
      <c r="A222" s="283" t="str">
        <f>'План НП'!A225</f>
        <v>ВП6.14</v>
      </c>
      <c r="B222" s="303">
        <f>'План НП'!B225</f>
        <v>0</v>
      </c>
      <c r="C222" s="278">
        <f>'План НП'!F225</f>
        <v>0</v>
      </c>
      <c r="D222" s="278">
        <f>'План НП'!G225</f>
        <v>0</v>
      </c>
      <c r="E222" s="284"/>
      <c r="F222" s="285"/>
      <c r="G222" s="285"/>
      <c r="H222" s="285"/>
      <c r="I222" s="285"/>
      <c r="J222" s="285"/>
      <c r="K222" s="285"/>
      <c r="L222" s="286"/>
      <c r="M222" s="295">
        <f>'План НП'!C225</f>
        <v>0</v>
      </c>
      <c r="N222" s="294">
        <f>'План НП'!D225</f>
        <v>0</v>
      </c>
      <c r="O222" s="282">
        <f>'План НП'!AC225</f>
        <v>0</v>
      </c>
      <c r="P222" s="216" t="str">
        <f>'Основні дані'!$B$1</f>
        <v>ХТ-224з</v>
      </c>
    </row>
    <row r="223" spans="1:16" s="138" customFormat="1" ht="15.6" hidden="1" x14ac:dyDescent="0.3">
      <c r="A223" s="283" t="str">
        <f>'План НП'!A226</f>
        <v>ВП6.15</v>
      </c>
      <c r="B223" s="303">
        <f>'План НП'!B226</f>
        <v>0</v>
      </c>
      <c r="C223" s="278">
        <f>'План НП'!F226</f>
        <v>0</v>
      </c>
      <c r="D223" s="278">
        <f>'План НП'!G226</f>
        <v>0</v>
      </c>
      <c r="E223" s="284"/>
      <c r="F223" s="285"/>
      <c r="G223" s="285"/>
      <c r="H223" s="285"/>
      <c r="I223" s="285"/>
      <c r="J223" s="285"/>
      <c r="K223" s="285"/>
      <c r="L223" s="286"/>
      <c r="M223" s="295">
        <f>'План НП'!C226</f>
        <v>0</v>
      </c>
      <c r="N223" s="294">
        <f>'План НП'!D226</f>
        <v>0</v>
      </c>
      <c r="O223" s="282">
        <f>'План НП'!AC226</f>
        <v>0</v>
      </c>
      <c r="P223" s="216" t="str">
        <f>'Основні дані'!$B$1</f>
        <v>ХТ-224з</v>
      </c>
    </row>
    <row r="224" spans="1:16" s="138" customFormat="1" ht="15.6" hidden="1" x14ac:dyDescent="0.3">
      <c r="A224" s="283" t="str">
        <f>'План НП'!A227</f>
        <v>ВП6.16</v>
      </c>
      <c r="B224" s="303">
        <f>'План НП'!B227</f>
        <v>0</v>
      </c>
      <c r="C224" s="278">
        <f>'План НП'!F227</f>
        <v>0</v>
      </c>
      <c r="D224" s="278">
        <f>'План НП'!G227</f>
        <v>0</v>
      </c>
      <c r="E224" s="284"/>
      <c r="F224" s="285"/>
      <c r="G224" s="285"/>
      <c r="H224" s="285"/>
      <c r="I224" s="285"/>
      <c r="J224" s="285"/>
      <c r="K224" s="285"/>
      <c r="L224" s="286"/>
      <c r="M224" s="295">
        <f>'План НП'!C227</f>
        <v>0</v>
      </c>
      <c r="N224" s="294">
        <f>'План НП'!D227</f>
        <v>0</v>
      </c>
      <c r="O224" s="282">
        <f>'План НП'!AC227</f>
        <v>0</v>
      </c>
      <c r="P224" s="216" t="str">
        <f>'Основні дані'!$B$1</f>
        <v>ХТ-224з</v>
      </c>
    </row>
    <row r="225" spans="1:16" s="138" customFormat="1" ht="15.6" hidden="1" x14ac:dyDescent="0.3">
      <c r="A225" s="283" t="str">
        <f>'План НП'!A228</f>
        <v>ВП6.17</v>
      </c>
      <c r="B225" s="303">
        <f>'План НП'!B228</f>
        <v>0</v>
      </c>
      <c r="C225" s="278">
        <f>'План НП'!F228</f>
        <v>0</v>
      </c>
      <c r="D225" s="278">
        <f>'План НП'!G228</f>
        <v>0</v>
      </c>
      <c r="E225" s="284"/>
      <c r="F225" s="285"/>
      <c r="G225" s="285"/>
      <c r="H225" s="285"/>
      <c r="I225" s="285"/>
      <c r="J225" s="285"/>
      <c r="K225" s="285"/>
      <c r="L225" s="286"/>
      <c r="M225" s="295">
        <f>'План НП'!C228</f>
        <v>0</v>
      </c>
      <c r="N225" s="294">
        <f>'План НП'!D228</f>
        <v>0</v>
      </c>
      <c r="O225" s="282">
        <f>'План НП'!AC228</f>
        <v>0</v>
      </c>
      <c r="P225" s="216" t="str">
        <f>'Основні дані'!$B$1</f>
        <v>ХТ-224з</v>
      </c>
    </row>
    <row r="226" spans="1:16" s="138" customFormat="1" ht="15.6" hidden="1" x14ac:dyDescent="0.3">
      <c r="A226" s="283" t="str">
        <f>'План НП'!A229</f>
        <v>ВП6.18</v>
      </c>
      <c r="B226" s="303">
        <f>'План НП'!B229</f>
        <v>0</v>
      </c>
      <c r="C226" s="278">
        <f>'План НП'!F229</f>
        <v>0</v>
      </c>
      <c r="D226" s="278">
        <f>'План НП'!G229</f>
        <v>0</v>
      </c>
      <c r="E226" s="284"/>
      <c r="F226" s="285"/>
      <c r="G226" s="285"/>
      <c r="H226" s="285"/>
      <c r="I226" s="285"/>
      <c r="J226" s="285"/>
      <c r="K226" s="285"/>
      <c r="L226" s="286"/>
      <c r="M226" s="295">
        <f>'План НП'!C229</f>
        <v>0</v>
      </c>
      <c r="N226" s="294">
        <f>'План НП'!D229</f>
        <v>0</v>
      </c>
      <c r="O226" s="282">
        <f>'План НП'!AC229</f>
        <v>0</v>
      </c>
      <c r="P226" s="216" t="str">
        <f>'Основні дані'!$B$1</f>
        <v>ХТ-224з</v>
      </c>
    </row>
    <row r="227" spans="1:16" s="138" customFormat="1" ht="15.6" hidden="1" x14ac:dyDescent="0.3">
      <c r="A227" s="283" t="str">
        <f>'План НП'!A230</f>
        <v>ВП6.19</v>
      </c>
      <c r="B227" s="303">
        <f>'План НП'!B230</f>
        <v>0</v>
      </c>
      <c r="C227" s="278">
        <f>'План НП'!F230</f>
        <v>0</v>
      </c>
      <c r="D227" s="278">
        <f>'План НП'!G230</f>
        <v>0</v>
      </c>
      <c r="E227" s="284"/>
      <c r="F227" s="285"/>
      <c r="G227" s="285"/>
      <c r="H227" s="285"/>
      <c r="I227" s="285"/>
      <c r="J227" s="285"/>
      <c r="K227" s="285"/>
      <c r="L227" s="286"/>
      <c r="M227" s="295">
        <f>'План НП'!C230</f>
        <v>0</v>
      </c>
      <c r="N227" s="294">
        <f>'План НП'!D230</f>
        <v>0</v>
      </c>
      <c r="O227" s="282">
        <f>'План НП'!AC230</f>
        <v>0</v>
      </c>
      <c r="P227" s="216" t="str">
        <f>'Основні дані'!$B$1</f>
        <v>ХТ-224з</v>
      </c>
    </row>
    <row r="228" spans="1:16" s="138" customFormat="1" ht="15.6" hidden="1" x14ac:dyDescent="0.3">
      <c r="A228" s="283" t="str">
        <f>'План НП'!A231</f>
        <v>ВП6.20</v>
      </c>
      <c r="B228" s="303">
        <f>'План НП'!B231</f>
        <v>0</v>
      </c>
      <c r="C228" s="278">
        <f>'План НП'!F231</f>
        <v>0</v>
      </c>
      <c r="D228" s="278">
        <f>'План НП'!G231</f>
        <v>0</v>
      </c>
      <c r="E228" s="284"/>
      <c r="F228" s="285"/>
      <c r="G228" s="285"/>
      <c r="H228" s="285"/>
      <c r="I228" s="285"/>
      <c r="J228" s="285"/>
      <c r="K228" s="285"/>
      <c r="L228" s="286"/>
      <c r="M228" s="295">
        <f>'План НП'!C231</f>
        <v>0</v>
      </c>
      <c r="N228" s="294">
        <f>'План НП'!D231</f>
        <v>0</v>
      </c>
      <c r="O228" s="282">
        <f>'План НП'!AC231</f>
        <v>0</v>
      </c>
      <c r="P228" s="216" t="str">
        <f>'Основні дані'!$B$1</f>
        <v>ХТ-224з</v>
      </c>
    </row>
    <row r="229" spans="1:16" s="138" customFormat="1" ht="15.6" hidden="1" x14ac:dyDescent="0.3">
      <c r="A229" s="441" t="str">
        <f>'План НП'!A232</f>
        <v>4.1.7</v>
      </c>
      <c r="B229" s="442" t="str">
        <f>'План НП'!B232</f>
        <v>Профільований пакет  освітніх компонентів 07 "Назва пакету"</v>
      </c>
      <c r="C229" s="443" t="str">
        <f>'План НП'!F232</f>
        <v>ОШИБКА</v>
      </c>
      <c r="D229" s="443" t="str">
        <f>'План НП'!G232</f>
        <v>ОШИБКА</v>
      </c>
      <c r="E229" s="444"/>
      <c r="F229" s="445"/>
      <c r="G229" s="445"/>
      <c r="H229" s="445"/>
      <c r="I229" s="445"/>
      <c r="J229" s="445"/>
      <c r="K229" s="445"/>
      <c r="L229" s="446"/>
      <c r="M229" s="438">
        <f>'План НП'!C232</f>
        <v>0</v>
      </c>
      <c r="N229" s="439">
        <f>'План НП'!D232</f>
        <v>0</v>
      </c>
      <c r="O229" s="447">
        <f>'План НП'!AC232</f>
        <v>0</v>
      </c>
      <c r="P229" s="216" t="str">
        <f>'Основні дані'!$B$1</f>
        <v>ХТ-224з</v>
      </c>
    </row>
    <row r="230" spans="1:16" s="138" customFormat="1" ht="15.6" hidden="1" x14ac:dyDescent="0.3">
      <c r="A230" s="283" t="str">
        <f>'План НП'!A233</f>
        <v>ВП7.1</v>
      </c>
      <c r="B230" s="303">
        <f>'План НП'!B233</f>
        <v>0</v>
      </c>
      <c r="C230" s="278">
        <f>'План НП'!F233</f>
        <v>0</v>
      </c>
      <c r="D230" s="278">
        <f>'План НП'!G233</f>
        <v>0</v>
      </c>
      <c r="E230" s="284"/>
      <c r="F230" s="285"/>
      <c r="G230" s="285"/>
      <c r="H230" s="285"/>
      <c r="I230" s="285"/>
      <c r="J230" s="285"/>
      <c r="K230" s="285"/>
      <c r="L230" s="286"/>
      <c r="M230" s="295">
        <f>'План НП'!C233</f>
        <v>0</v>
      </c>
      <c r="N230" s="294">
        <f>'План НП'!D233</f>
        <v>0</v>
      </c>
      <c r="O230" s="282">
        <f>'План НП'!AC233</f>
        <v>0</v>
      </c>
      <c r="P230" s="216" t="str">
        <f>'Основні дані'!$B$1</f>
        <v>ХТ-224з</v>
      </c>
    </row>
    <row r="231" spans="1:16" s="138" customFormat="1" ht="15.6" hidden="1" x14ac:dyDescent="0.3">
      <c r="A231" s="283" t="str">
        <f>'План НП'!A234</f>
        <v>ВП7.2</v>
      </c>
      <c r="B231" s="303">
        <f>'План НП'!B234</f>
        <v>0</v>
      </c>
      <c r="C231" s="278">
        <f>'План НП'!F234</f>
        <v>0</v>
      </c>
      <c r="D231" s="278">
        <f>'План НП'!G234</f>
        <v>0</v>
      </c>
      <c r="E231" s="284"/>
      <c r="F231" s="285"/>
      <c r="G231" s="285"/>
      <c r="H231" s="285"/>
      <c r="I231" s="285"/>
      <c r="J231" s="285"/>
      <c r="K231" s="285"/>
      <c r="L231" s="286"/>
      <c r="M231" s="295">
        <f>'План НП'!C234</f>
        <v>0</v>
      </c>
      <c r="N231" s="294">
        <f>'План НП'!D234</f>
        <v>0</v>
      </c>
      <c r="O231" s="282">
        <f>'План НП'!AC234</f>
        <v>0</v>
      </c>
      <c r="P231" s="216" t="str">
        <f>'Основні дані'!$B$1</f>
        <v>ХТ-224з</v>
      </c>
    </row>
    <row r="232" spans="1:16" s="138" customFormat="1" ht="15.6" hidden="1" x14ac:dyDescent="0.3">
      <c r="A232" s="283" t="str">
        <f>'План НП'!A235</f>
        <v>ВП7.3</v>
      </c>
      <c r="B232" s="303">
        <f>'План НП'!B235</f>
        <v>0</v>
      </c>
      <c r="C232" s="278">
        <f>'План НП'!F235</f>
        <v>0</v>
      </c>
      <c r="D232" s="278">
        <f>'План НП'!G235</f>
        <v>0</v>
      </c>
      <c r="E232" s="284"/>
      <c r="F232" s="285"/>
      <c r="G232" s="285"/>
      <c r="H232" s="285"/>
      <c r="I232" s="285"/>
      <c r="J232" s="285"/>
      <c r="K232" s="285"/>
      <c r="L232" s="286"/>
      <c r="M232" s="295">
        <f>'План НП'!C235</f>
        <v>0</v>
      </c>
      <c r="N232" s="294">
        <f>'План НП'!D235</f>
        <v>0</v>
      </c>
      <c r="O232" s="282">
        <f>'План НП'!AC235</f>
        <v>0</v>
      </c>
      <c r="P232" s="216" t="str">
        <f>'Основні дані'!$B$1</f>
        <v>ХТ-224з</v>
      </c>
    </row>
    <row r="233" spans="1:16" s="138" customFormat="1" ht="15.6" hidden="1" x14ac:dyDescent="0.3">
      <c r="A233" s="283" t="str">
        <f>'План НП'!A236</f>
        <v>ВП7.4</v>
      </c>
      <c r="B233" s="303">
        <f>'План НП'!B236</f>
        <v>0</v>
      </c>
      <c r="C233" s="278">
        <f>'План НП'!F236</f>
        <v>0</v>
      </c>
      <c r="D233" s="278">
        <f>'План НП'!G236</f>
        <v>0</v>
      </c>
      <c r="E233" s="284"/>
      <c r="F233" s="285"/>
      <c r="G233" s="285"/>
      <c r="H233" s="285"/>
      <c r="I233" s="285"/>
      <c r="J233" s="285"/>
      <c r="K233" s="285"/>
      <c r="L233" s="286"/>
      <c r="M233" s="295">
        <f>'План НП'!C236</f>
        <v>0</v>
      </c>
      <c r="N233" s="294">
        <f>'План НП'!D236</f>
        <v>0</v>
      </c>
      <c r="O233" s="282">
        <f>'План НП'!AC236</f>
        <v>0</v>
      </c>
      <c r="P233" s="216" t="str">
        <f>'Основні дані'!$B$1</f>
        <v>ХТ-224з</v>
      </c>
    </row>
    <row r="234" spans="1:16" s="138" customFormat="1" ht="15.6" hidden="1" x14ac:dyDescent="0.3">
      <c r="A234" s="283" t="str">
        <f>'План НП'!A237</f>
        <v>ВП7.5</v>
      </c>
      <c r="B234" s="303">
        <f>'План НП'!B237</f>
        <v>0</v>
      </c>
      <c r="C234" s="278">
        <f>'План НП'!F237</f>
        <v>0</v>
      </c>
      <c r="D234" s="278">
        <f>'План НП'!G237</f>
        <v>0</v>
      </c>
      <c r="E234" s="284"/>
      <c r="F234" s="285"/>
      <c r="G234" s="285"/>
      <c r="H234" s="285"/>
      <c r="I234" s="285"/>
      <c r="J234" s="285"/>
      <c r="K234" s="285"/>
      <c r="L234" s="286"/>
      <c r="M234" s="295">
        <f>'План НП'!C237</f>
        <v>0</v>
      </c>
      <c r="N234" s="294">
        <f>'План НП'!D237</f>
        <v>0</v>
      </c>
      <c r="O234" s="282">
        <f>'План НП'!AC237</f>
        <v>0</v>
      </c>
      <c r="P234" s="216" t="str">
        <f>'Основні дані'!$B$1</f>
        <v>ХТ-224з</v>
      </c>
    </row>
    <row r="235" spans="1:16" s="138" customFormat="1" ht="15.6" hidden="1" x14ac:dyDescent="0.3">
      <c r="A235" s="283" t="str">
        <f>'План НП'!A238</f>
        <v>ВП7.6</v>
      </c>
      <c r="B235" s="303">
        <f>'План НП'!B238</f>
        <v>0</v>
      </c>
      <c r="C235" s="278">
        <f>'План НП'!F238</f>
        <v>0</v>
      </c>
      <c r="D235" s="278">
        <f>'План НП'!G238</f>
        <v>0</v>
      </c>
      <c r="E235" s="284"/>
      <c r="F235" s="285"/>
      <c r="G235" s="285"/>
      <c r="H235" s="285"/>
      <c r="I235" s="285"/>
      <c r="J235" s="285"/>
      <c r="K235" s="285"/>
      <c r="L235" s="286"/>
      <c r="M235" s="295">
        <f>'План НП'!C238</f>
        <v>0</v>
      </c>
      <c r="N235" s="294">
        <f>'План НП'!D238</f>
        <v>0</v>
      </c>
      <c r="O235" s="282">
        <f>'План НП'!AC238</f>
        <v>0</v>
      </c>
      <c r="P235" s="216" t="str">
        <f>'Основні дані'!$B$1</f>
        <v>ХТ-224з</v>
      </c>
    </row>
    <row r="236" spans="1:16" s="138" customFormat="1" ht="15.6" hidden="1" x14ac:dyDescent="0.3">
      <c r="A236" s="283" t="str">
        <f>'План НП'!A239</f>
        <v>ВП7.7</v>
      </c>
      <c r="B236" s="303">
        <f>'План НП'!B239</f>
        <v>0</v>
      </c>
      <c r="C236" s="278">
        <f>'План НП'!F239</f>
        <v>0</v>
      </c>
      <c r="D236" s="278">
        <f>'План НП'!G239</f>
        <v>0</v>
      </c>
      <c r="E236" s="284"/>
      <c r="F236" s="285"/>
      <c r="G236" s="285"/>
      <c r="H236" s="285"/>
      <c r="I236" s="285"/>
      <c r="J236" s="285"/>
      <c r="K236" s="285"/>
      <c r="L236" s="286"/>
      <c r="M236" s="295">
        <f>'План НП'!C239</f>
        <v>0</v>
      </c>
      <c r="N236" s="294">
        <f>'План НП'!D239</f>
        <v>0</v>
      </c>
      <c r="O236" s="282">
        <f>'План НП'!AC239</f>
        <v>0</v>
      </c>
      <c r="P236" s="216" t="str">
        <f>'Основні дані'!$B$1</f>
        <v>ХТ-224з</v>
      </c>
    </row>
    <row r="237" spans="1:16" s="138" customFormat="1" ht="15.6" hidden="1" x14ac:dyDescent="0.3">
      <c r="A237" s="283" t="str">
        <f>'План НП'!A240</f>
        <v>ВП7.8</v>
      </c>
      <c r="B237" s="303">
        <f>'План НП'!B240</f>
        <v>0</v>
      </c>
      <c r="C237" s="278">
        <f>'План НП'!F240</f>
        <v>0</v>
      </c>
      <c r="D237" s="278">
        <f>'План НП'!G240</f>
        <v>0</v>
      </c>
      <c r="E237" s="284"/>
      <c r="F237" s="285"/>
      <c r="G237" s="285"/>
      <c r="H237" s="285"/>
      <c r="I237" s="285"/>
      <c r="J237" s="285"/>
      <c r="K237" s="285"/>
      <c r="L237" s="286"/>
      <c r="M237" s="295">
        <f>'План НП'!C240</f>
        <v>0</v>
      </c>
      <c r="N237" s="294">
        <f>'План НП'!D240</f>
        <v>0</v>
      </c>
      <c r="O237" s="282">
        <f>'План НП'!AC240</f>
        <v>0</v>
      </c>
      <c r="P237" s="216" t="str">
        <f>'Основні дані'!$B$1</f>
        <v>ХТ-224з</v>
      </c>
    </row>
    <row r="238" spans="1:16" s="138" customFormat="1" ht="15.6" hidden="1" x14ac:dyDescent="0.3">
      <c r="A238" s="283" t="str">
        <f>'План НП'!A241</f>
        <v>ВП7.9</v>
      </c>
      <c r="B238" s="303">
        <f>'План НП'!B241</f>
        <v>0</v>
      </c>
      <c r="C238" s="278">
        <f>'План НП'!F241</f>
        <v>0</v>
      </c>
      <c r="D238" s="278">
        <f>'План НП'!G241</f>
        <v>0</v>
      </c>
      <c r="E238" s="284"/>
      <c r="F238" s="285"/>
      <c r="G238" s="285"/>
      <c r="H238" s="285"/>
      <c r="I238" s="285"/>
      <c r="J238" s="285"/>
      <c r="K238" s="285"/>
      <c r="L238" s="286"/>
      <c r="M238" s="295">
        <f>'План НП'!C241</f>
        <v>0</v>
      </c>
      <c r="N238" s="294">
        <f>'План НП'!D241</f>
        <v>0</v>
      </c>
      <c r="O238" s="282">
        <f>'План НП'!AC241</f>
        <v>0</v>
      </c>
      <c r="P238" s="216" t="str">
        <f>'Основні дані'!$B$1</f>
        <v>ХТ-224з</v>
      </c>
    </row>
    <row r="239" spans="1:16" s="138" customFormat="1" ht="15.6" hidden="1" x14ac:dyDescent="0.3">
      <c r="A239" s="283" t="str">
        <f>'План НП'!A242</f>
        <v>ВП7.10</v>
      </c>
      <c r="B239" s="303">
        <f>'План НП'!B242</f>
        <v>0</v>
      </c>
      <c r="C239" s="278">
        <f>'План НП'!F242</f>
        <v>0</v>
      </c>
      <c r="D239" s="278">
        <f>'План НП'!G242</f>
        <v>0</v>
      </c>
      <c r="E239" s="284"/>
      <c r="F239" s="285"/>
      <c r="G239" s="285"/>
      <c r="H239" s="285"/>
      <c r="I239" s="285"/>
      <c r="J239" s="285"/>
      <c r="K239" s="285"/>
      <c r="L239" s="286"/>
      <c r="M239" s="295">
        <f>'План НП'!C242</f>
        <v>0</v>
      </c>
      <c r="N239" s="294">
        <f>'План НП'!D242</f>
        <v>0</v>
      </c>
      <c r="O239" s="282">
        <f>'План НП'!AC242</f>
        <v>0</v>
      </c>
      <c r="P239" s="216" t="str">
        <f>'Основні дані'!$B$1</f>
        <v>ХТ-224з</v>
      </c>
    </row>
    <row r="240" spans="1:16" s="138" customFormat="1" ht="15.6" hidden="1" x14ac:dyDescent="0.3">
      <c r="A240" s="283" t="str">
        <f>'План НП'!A243</f>
        <v>ВП7.11</v>
      </c>
      <c r="B240" s="303">
        <f>'План НП'!B243</f>
        <v>0</v>
      </c>
      <c r="C240" s="278">
        <f>'План НП'!F243</f>
        <v>0</v>
      </c>
      <c r="D240" s="278">
        <f>'План НП'!G243</f>
        <v>0</v>
      </c>
      <c r="E240" s="284"/>
      <c r="F240" s="285"/>
      <c r="G240" s="285"/>
      <c r="H240" s="285"/>
      <c r="I240" s="285"/>
      <c r="J240" s="285"/>
      <c r="K240" s="285"/>
      <c r="L240" s="286"/>
      <c r="M240" s="295">
        <f>'План НП'!C243</f>
        <v>0</v>
      </c>
      <c r="N240" s="294">
        <f>'План НП'!D243</f>
        <v>0</v>
      </c>
      <c r="O240" s="282">
        <f>'План НП'!AC243</f>
        <v>0</v>
      </c>
      <c r="P240" s="216" t="str">
        <f>'Основні дані'!$B$1</f>
        <v>ХТ-224з</v>
      </c>
    </row>
    <row r="241" spans="1:16" s="138" customFormat="1" ht="15.6" hidden="1" x14ac:dyDescent="0.3">
      <c r="A241" s="283" t="str">
        <f>'План НП'!A244</f>
        <v>ВП7.12</v>
      </c>
      <c r="B241" s="303">
        <f>'План НП'!B244</f>
        <v>0</v>
      </c>
      <c r="C241" s="278">
        <f>'План НП'!F244</f>
        <v>0</v>
      </c>
      <c r="D241" s="278">
        <f>'План НП'!G244</f>
        <v>0</v>
      </c>
      <c r="E241" s="284"/>
      <c r="F241" s="285"/>
      <c r="G241" s="285"/>
      <c r="H241" s="285"/>
      <c r="I241" s="285"/>
      <c r="J241" s="285"/>
      <c r="K241" s="285"/>
      <c r="L241" s="286"/>
      <c r="M241" s="295">
        <f>'План НП'!C244</f>
        <v>0</v>
      </c>
      <c r="N241" s="294">
        <f>'План НП'!D244</f>
        <v>0</v>
      </c>
      <c r="O241" s="282">
        <f>'План НП'!AC244</f>
        <v>0</v>
      </c>
      <c r="P241" s="216" t="str">
        <f>'Основні дані'!$B$1</f>
        <v>ХТ-224з</v>
      </c>
    </row>
    <row r="242" spans="1:16" s="138" customFormat="1" ht="15.6" hidden="1" x14ac:dyDescent="0.3">
      <c r="A242" s="283" t="str">
        <f>'План НП'!A245</f>
        <v>ВП7.13</v>
      </c>
      <c r="B242" s="303">
        <f>'План НП'!B245</f>
        <v>0</v>
      </c>
      <c r="C242" s="278">
        <f>'План НП'!F245</f>
        <v>0</v>
      </c>
      <c r="D242" s="278">
        <f>'План НП'!G245</f>
        <v>0</v>
      </c>
      <c r="E242" s="284"/>
      <c r="F242" s="285"/>
      <c r="G242" s="285"/>
      <c r="H242" s="285"/>
      <c r="I242" s="285"/>
      <c r="J242" s="285"/>
      <c r="K242" s="285"/>
      <c r="L242" s="286"/>
      <c r="M242" s="295">
        <f>'План НП'!C245</f>
        <v>0</v>
      </c>
      <c r="N242" s="294">
        <f>'План НП'!D245</f>
        <v>0</v>
      </c>
      <c r="O242" s="282">
        <f>'План НП'!AC245</f>
        <v>0</v>
      </c>
      <c r="P242" s="216" t="str">
        <f>'Основні дані'!$B$1</f>
        <v>ХТ-224з</v>
      </c>
    </row>
    <row r="243" spans="1:16" s="138" customFormat="1" ht="15.6" hidden="1" x14ac:dyDescent="0.3">
      <c r="A243" s="283" t="str">
        <f>'План НП'!A246</f>
        <v>ВП7.14</v>
      </c>
      <c r="B243" s="303">
        <f>'План НП'!B246</f>
        <v>0</v>
      </c>
      <c r="C243" s="278">
        <f>'План НП'!F246</f>
        <v>0</v>
      </c>
      <c r="D243" s="278">
        <f>'План НП'!G246</f>
        <v>0</v>
      </c>
      <c r="E243" s="284"/>
      <c r="F243" s="285"/>
      <c r="G243" s="285"/>
      <c r="H243" s="285"/>
      <c r="I243" s="285"/>
      <c r="J243" s="285"/>
      <c r="K243" s="285"/>
      <c r="L243" s="286"/>
      <c r="M243" s="295">
        <f>'План НП'!C246</f>
        <v>0</v>
      </c>
      <c r="N243" s="294">
        <f>'План НП'!D246</f>
        <v>0</v>
      </c>
      <c r="O243" s="282">
        <f>'План НП'!AC246</f>
        <v>0</v>
      </c>
      <c r="P243" s="216" t="str">
        <f>'Основні дані'!$B$1</f>
        <v>ХТ-224з</v>
      </c>
    </row>
    <row r="244" spans="1:16" s="138" customFormat="1" ht="15.6" hidden="1" x14ac:dyDescent="0.3">
      <c r="A244" s="283" t="str">
        <f>'План НП'!A247</f>
        <v>ВП7.15</v>
      </c>
      <c r="B244" s="303">
        <f>'План НП'!B247</f>
        <v>0</v>
      </c>
      <c r="C244" s="278">
        <f>'План НП'!F247</f>
        <v>0</v>
      </c>
      <c r="D244" s="278">
        <f>'План НП'!G247</f>
        <v>0</v>
      </c>
      <c r="E244" s="284"/>
      <c r="F244" s="285"/>
      <c r="G244" s="285"/>
      <c r="H244" s="285"/>
      <c r="I244" s="285"/>
      <c r="J244" s="285"/>
      <c r="K244" s="285"/>
      <c r="L244" s="286"/>
      <c r="M244" s="295">
        <f>'План НП'!C247</f>
        <v>0</v>
      </c>
      <c r="N244" s="294">
        <f>'План НП'!D247</f>
        <v>0</v>
      </c>
      <c r="O244" s="282">
        <f>'План НП'!AC247</f>
        <v>0</v>
      </c>
      <c r="P244" s="216" t="str">
        <f>'Основні дані'!$B$1</f>
        <v>ХТ-224з</v>
      </c>
    </row>
    <row r="245" spans="1:16" s="138" customFormat="1" ht="15.6" hidden="1" x14ac:dyDescent="0.3">
      <c r="A245" s="283" t="str">
        <f>'План НП'!A248</f>
        <v>ВП7.16</v>
      </c>
      <c r="B245" s="303">
        <f>'План НП'!B248</f>
        <v>0</v>
      </c>
      <c r="C245" s="278">
        <f>'План НП'!F248</f>
        <v>0</v>
      </c>
      <c r="D245" s="278">
        <f>'План НП'!G248</f>
        <v>0</v>
      </c>
      <c r="E245" s="284"/>
      <c r="F245" s="285"/>
      <c r="G245" s="285"/>
      <c r="H245" s="285"/>
      <c r="I245" s="285"/>
      <c r="J245" s="285"/>
      <c r="K245" s="285"/>
      <c r="L245" s="286"/>
      <c r="M245" s="295">
        <f>'План НП'!C248</f>
        <v>0</v>
      </c>
      <c r="N245" s="294">
        <f>'План НП'!D248</f>
        <v>0</v>
      </c>
      <c r="O245" s="282">
        <f>'План НП'!AC248</f>
        <v>0</v>
      </c>
      <c r="P245" s="216" t="str">
        <f>'Основні дані'!$B$1</f>
        <v>ХТ-224з</v>
      </c>
    </row>
    <row r="246" spans="1:16" s="138" customFormat="1" ht="15.6" hidden="1" x14ac:dyDescent="0.3">
      <c r="A246" s="283" t="str">
        <f>'План НП'!A249</f>
        <v>ВП7.17</v>
      </c>
      <c r="B246" s="303">
        <f>'План НП'!B249</f>
        <v>0</v>
      </c>
      <c r="C246" s="278">
        <f>'План НП'!F249</f>
        <v>0</v>
      </c>
      <c r="D246" s="278">
        <f>'План НП'!G249</f>
        <v>0</v>
      </c>
      <c r="E246" s="284"/>
      <c r="F246" s="285"/>
      <c r="G246" s="285"/>
      <c r="H246" s="285"/>
      <c r="I246" s="285"/>
      <c r="J246" s="285"/>
      <c r="K246" s="285"/>
      <c r="L246" s="286"/>
      <c r="M246" s="295">
        <f>'План НП'!C249</f>
        <v>0</v>
      </c>
      <c r="N246" s="294">
        <f>'План НП'!D249</f>
        <v>0</v>
      </c>
      <c r="O246" s="282">
        <f>'План НП'!AC249</f>
        <v>0</v>
      </c>
      <c r="P246" s="216" t="str">
        <f>'Основні дані'!$B$1</f>
        <v>ХТ-224з</v>
      </c>
    </row>
    <row r="247" spans="1:16" s="138" customFormat="1" ht="15.6" hidden="1" x14ac:dyDescent="0.3">
      <c r="A247" s="283" t="str">
        <f>'План НП'!A250</f>
        <v>ВП7.18</v>
      </c>
      <c r="B247" s="303">
        <f>'План НП'!B250</f>
        <v>0</v>
      </c>
      <c r="C247" s="278">
        <f>'План НП'!F250</f>
        <v>0</v>
      </c>
      <c r="D247" s="278">
        <f>'План НП'!G250</f>
        <v>0</v>
      </c>
      <c r="E247" s="284"/>
      <c r="F247" s="285"/>
      <c r="G247" s="285"/>
      <c r="H247" s="285"/>
      <c r="I247" s="285"/>
      <c r="J247" s="285"/>
      <c r="K247" s="285"/>
      <c r="L247" s="286"/>
      <c r="M247" s="295">
        <f>'План НП'!C250</f>
        <v>0</v>
      </c>
      <c r="N247" s="294">
        <f>'План НП'!D250</f>
        <v>0</v>
      </c>
      <c r="O247" s="282">
        <f>'План НП'!AC250</f>
        <v>0</v>
      </c>
      <c r="P247" s="216" t="str">
        <f>'Основні дані'!$B$1</f>
        <v>ХТ-224з</v>
      </c>
    </row>
    <row r="248" spans="1:16" s="138" customFormat="1" ht="15.6" hidden="1" x14ac:dyDescent="0.3">
      <c r="A248" s="283" t="str">
        <f>'План НП'!A251</f>
        <v>ВП7.19</v>
      </c>
      <c r="B248" s="303">
        <f>'План НП'!B251</f>
        <v>0</v>
      </c>
      <c r="C248" s="278">
        <f>'План НП'!F251</f>
        <v>0</v>
      </c>
      <c r="D248" s="278">
        <f>'План НП'!G251</f>
        <v>0</v>
      </c>
      <c r="E248" s="284"/>
      <c r="F248" s="285"/>
      <c r="G248" s="285"/>
      <c r="H248" s="285"/>
      <c r="I248" s="285"/>
      <c r="J248" s="285"/>
      <c r="K248" s="285"/>
      <c r="L248" s="286"/>
      <c r="M248" s="295">
        <f>'План НП'!C251</f>
        <v>0</v>
      </c>
      <c r="N248" s="294">
        <f>'План НП'!D251</f>
        <v>0</v>
      </c>
      <c r="O248" s="282">
        <f>'План НП'!AC251</f>
        <v>0</v>
      </c>
      <c r="P248" s="216" t="str">
        <f>'Основні дані'!$B$1</f>
        <v>ХТ-224з</v>
      </c>
    </row>
    <row r="249" spans="1:16" s="138" customFormat="1" ht="15.6" hidden="1" x14ac:dyDescent="0.3">
      <c r="A249" s="283" t="str">
        <f>'План НП'!A252</f>
        <v>ВП7.20</v>
      </c>
      <c r="B249" s="303">
        <f>'План НП'!B252</f>
        <v>0</v>
      </c>
      <c r="C249" s="278">
        <f>'План НП'!F252</f>
        <v>0</v>
      </c>
      <c r="D249" s="278">
        <f>'План НП'!G252</f>
        <v>0</v>
      </c>
      <c r="E249" s="284"/>
      <c r="F249" s="285"/>
      <c r="G249" s="285"/>
      <c r="H249" s="285"/>
      <c r="I249" s="285"/>
      <c r="J249" s="285"/>
      <c r="K249" s="285"/>
      <c r="L249" s="286"/>
      <c r="M249" s="295">
        <f>'План НП'!C252</f>
        <v>0</v>
      </c>
      <c r="N249" s="294">
        <f>'План НП'!D252</f>
        <v>0</v>
      </c>
      <c r="O249" s="282">
        <f>'План НП'!AC252</f>
        <v>0</v>
      </c>
      <c r="P249" s="216" t="str">
        <f>'Основні дані'!$B$1</f>
        <v>ХТ-224з</v>
      </c>
    </row>
    <row r="250" spans="1:16" s="138" customFormat="1" ht="15.6" hidden="1" x14ac:dyDescent="0.3">
      <c r="A250" s="441" t="str">
        <f>'План НП'!A253</f>
        <v>4.1.8</v>
      </c>
      <c r="B250" s="442" t="str">
        <f>'План НП'!B253</f>
        <v>Профільований пакет  освітніх компонентів 07 "Назва пакету"</v>
      </c>
      <c r="C250" s="443" t="str">
        <f>'План НП'!F253</f>
        <v>ОШИБКА</v>
      </c>
      <c r="D250" s="443" t="str">
        <f>'План НП'!G253</f>
        <v>ОШИБКА</v>
      </c>
      <c r="E250" s="444"/>
      <c r="F250" s="445"/>
      <c r="G250" s="445"/>
      <c r="H250" s="445"/>
      <c r="I250" s="445"/>
      <c r="J250" s="445"/>
      <c r="K250" s="445"/>
      <c r="L250" s="446"/>
      <c r="M250" s="438">
        <f>'План НП'!C253</f>
        <v>0</v>
      </c>
      <c r="N250" s="439">
        <f>'План НП'!D253</f>
        <v>0</v>
      </c>
      <c r="O250" s="447">
        <f>'План НП'!AC253</f>
        <v>0</v>
      </c>
      <c r="P250" s="216" t="str">
        <f>'Основні дані'!$B$1</f>
        <v>ХТ-224з</v>
      </c>
    </row>
    <row r="251" spans="1:16" s="138" customFormat="1" ht="15.6" hidden="1" x14ac:dyDescent="0.3">
      <c r="A251" s="283" t="str">
        <f>'План НП'!A254</f>
        <v>ВП8.1</v>
      </c>
      <c r="B251" s="303">
        <f>'План НП'!B254</f>
        <v>0</v>
      </c>
      <c r="C251" s="278">
        <f>'План НП'!F254</f>
        <v>0</v>
      </c>
      <c r="D251" s="278">
        <f>'План НП'!G254</f>
        <v>0</v>
      </c>
      <c r="E251" s="284"/>
      <c r="F251" s="285"/>
      <c r="G251" s="285"/>
      <c r="H251" s="285"/>
      <c r="I251" s="285"/>
      <c r="J251" s="285"/>
      <c r="K251" s="285"/>
      <c r="L251" s="286"/>
      <c r="M251" s="295">
        <f>'План НП'!C254</f>
        <v>0</v>
      </c>
      <c r="N251" s="294">
        <f>'План НП'!D254</f>
        <v>0</v>
      </c>
      <c r="O251" s="282">
        <f>'План НП'!AC254</f>
        <v>0</v>
      </c>
      <c r="P251" s="216" t="str">
        <f>'Основні дані'!$B$1</f>
        <v>ХТ-224з</v>
      </c>
    </row>
    <row r="252" spans="1:16" s="138" customFormat="1" ht="15.6" hidden="1" x14ac:dyDescent="0.3">
      <c r="A252" s="283" t="str">
        <f>'План НП'!A255</f>
        <v>ВП8.2</v>
      </c>
      <c r="B252" s="303">
        <f>'План НП'!B255</f>
        <v>0</v>
      </c>
      <c r="C252" s="278">
        <f>'План НП'!F255</f>
        <v>0</v>
      </c>
      <c r="D252" s="278">
        <f>'План НП'!G255</f>
        <v>0</v>
      </c>
      <c r="E252" s="284"/>
      <c r="F252" s="285"/>
      <c r="G252" s="285"/>
      <c r="H252" s="285"/>
      <c r="I252" s="285"/>
      <c r="J252" s="285"/>
      <c r="K252" s="285"/>
      <c r="L252" s="286"/>
      <c r="M252" s="295">
        <f>'План НП'!C255</f>
        <v>0</v>
      </c>
      <c r="N252" s="294">
        <f>'План НП'!D255</f>
        <v>0</v>
      </c>
      <c r="O252" s="282">
        <f>'План НП'!AC255</f>
        <v>0</v>
      </c>
      <c r="P252" s="216" t="str">
        <f>'Основні дані'!$B$1</f>
        <v>ХТ-224з</v>
      </c>
    </row>
    <row r="253" spans="1:16" s="138" customFormat="1" ht="15.6" hidden="1" x14ac:dyDescent="0.3">
      <c r="A253" s="283" t="str">
        <f>'План НП'!A256</f>
        <v>ВП8.3</v>
      </c>
      <c r="B253" s="303">
        <f>'План НП'!B256</f>
        <v>0</v>
      </c>
      <c r="C253" s="278">
        <f>'План НП'!F256</f>
        <v>0</v>
      </c>
      <c r="D253" s="278">
        <f>'План НП'!G256</f>
        <v>0</v>
      </c>
      <c r="E253" s="284"/>
      <c r="F253" s="285"/>
      <c r="G253" s="285"/>
      <c r="H253" s="285"/>
      <c r="I253" s="285"/>
      <c r="J253" s="285"/>
      <c r="K253" s="285"/>
      <c r="L253" s="286"/>
      <c r="M253" s="295">
        <f>'План НП'!C256</f>
        <v>0</v>
      </c>
      <c r="N253" s="294">
        <f>'План НП'!D256</f>
        <v>0</v>
      </c>
      <c r="O253" s="282">
        <f>'План НП'!AC256</f>
        <v>0</v>
      </c>
      <c r="P253" s="216" t="str">
        <f>'Основні дані'!$B$1</f>
        <v>ХТ-224з</v>
      </c>
    </row>
    <row r="254" spans="1:16" s="138" customFormat="1" ht="15.6" hidden="1" x14ac:dyDescent="0.3">
      <c r="A254" s="283" t="str">
        <f>'План НП'!A257</f>
        <v>ВП8.4</v>
      </c>
      <c r="B254" s="303">
        <f>'План НП'!B257</f>
        <v>0</v>
      </c>
      <c r="C254" s="278">
        <f>'План НП'!F257</f>
        <v>0</v>
      </c>
      <c r="D254" s="278">
        <f>'План НП'!G257</f>
        <v>0</v>
      </c>
      <c r="E254" s="284"/>
      <c r="F254" s="285"/>
      <c r="G254" s="285"/>
      <c r="H254" s="285"/>
      <c r="I254" s="285"/>
      <c r="J254" s="285"/>
      <c r="K254" s="285"/>
      <c r="L254" s="286"/>
      <c r="M254" s="295">
        <f>'План НП'!C257</f>
        <v>0</v>
      </c>
      <c r="N254" s="294">
        <f>'План НП'!D257</f>
        <v>0</v>
      </c>
      <c r="O254" s="282">
        <f>'План НП'!AC257</f>
        <v>0</v>
      </c>
      <c r="P254" s="216" t="str">
        <f>'Основні дані'!$B$1</f>
        <v>ХТ-224з</v>
      </c>
    </row>
    <row r="255" spans="1:16" s="138" customFormat="1" ht="15.6" hidden="1" x14ac:dyDescent="0.3">
      <c r="A255" s="283" t="str">
        <f>'План НП'!A258</f>
        <v>ВП8.5</v>
      </c>
      <c r="B255" s="303">
        <f>'План НП'!B258</f>
        <v>0</v>
      </c>
      <c r="C255" s="278">
        <f>'План НП'!F258</f>
        <v>0</v>
      </c>
      <c r="D255" s="278">
        <f>'План НП'!G258</f>
        <v>0</v>
      </c>
      <c r="E255" s="284"/>
      <c r="F255" s="285"/>
      <c r="G255" s="285"/>
      <c r="H255" s="285"/>
      <c r="I255" s="285"/>
      <c r="J255" s="285"/>
      <c r="K255" s="285"/>
      <c r="L255" s="286"/>
      <c r="M255" s="295">
        <f>'План НП'!C258</f>
        <v>0</v>
      </c>
      <c r="N255" s="294">
        <f>'План НП'!D258</f>
        <v>0</v>
      </c>
      <c r="O255" s="282">
        <f>'План НП'!AC258</f>
        <v>0</v>
      </c>
      <c r="P255" s="216" t="str">
        <f>'Основні дані'!$B$1</f>
        <v>ХТ-224з</v>
      </c>
    </row>
    <row r="256" spans="1:16" s="138" customFormat="1" ht="15.6" hidden="1" x14ac:dyDescent="0.3">
      <c r="A256" s="283" t="str">
        <f>'План НП'!A259</f>
        <v>ВП8.6</v>
      </c>
      <c r="B256" s="303">
        <f>'План НП'!B259</f>
        <v>0</v>
      </c>
      <c r="C256" s="278">
        <f>'План НП'!F259</f>
        <v>0</v>
      </c>
      <c r="D256" s="278">
        <f>'План НП'!G259</f>
        <v>0</v>
      </c>
      <c r="E256" s="284"/>
      <c r="F256" s="285"/>
      <c r="G256" s="285"/>
      <c r="H256" s="285"/>
      <c r="I256" s="285"/>
      <c r="J256" s="285"/>
      <c r="K256" s="285"/>
      <c r="L256" s="286"/>
      <c r="M256" s="295">
        <f>'План НП'!C259</f>
        <v>0</v>
      </c>
      <c r="N256" s="294">
        <f>'План НП'!D259</f>
        <v>0</v>
      </c>
      <c r="O256" s="282">
        <f>'План НП'!AC259</f>
        <v>0</v>
      </c>
      <c r="P256" s="216" t="str">
        <f>'Основні дані'!$B$1</f>
        <v>ХТ-224з</v>
      </c>
    </row>
    <row r="257" spans="1:16" s="138" customFormat="1" ht="15.6" hidden="1" x14ac:dyDescent="0.3">
      <c r="A257" s="283" t="str">
        <f>'План НП'!A260</f>
        <v>ВП8.7</v>
      </c>
      <c r="B257" s="303">
        <f>'План НП'!B260</f>
        <v>0</v>
      </c>
      <c r="C257" s="278">
        <f>'План НП'!F260</f>
        <v>0</v>
      </c>
      <c r="D257" s="278">
        <f>'План НП'!G260</f>
        <v>0</v>
      </c>
      <c r="E257" s="284"/>
      <c r="F257" s="285"/>
      <c r="G257" s="285"/>
      <c r="H257" s="285"/>
      <c r="I257" s="285"/>
      <c r="J257" s="285"/>
      <c r="K257" s="285"/>
      <c r="L257" s="286"/>
      <c r="M257" s="295">
        <f>'План НП'!C260</f>
        <v>0</v>
      </c>
      <c r="N257" s="294">
        <f>'План НП'!D260</f>
        <v>0</v>
      </c>
      <c r="O257" s="282">
        <f>'План НП'!AC260</f>
        <v>0</v>
      </c>
      <c r="P257" s="216" t="str">
        <f>'Основні дані'!$B$1</f>
        <v>ХТ-224з</v>
      </c>
    </row>
    <row r="258" spans="1:16" s="138" customFormat="1" ht="15.6" hidden="1" x14ac:dyDescent="0.3">
      <c r="A258" s="283" t="str">
        <f>'План НП'!A261</f>
        <v>ВП8.8</v>
      </c>
      <c r="B258" s="303">
        <f>'План НП'!B261</f>
        <v>0</v>
      </c>
      <c r="C258" s="278">
        <f>'План НП'!F261</f>
        <v>0</v>
      </c>
      <c r="D258" s="278">
        <f>'План НП'!G261</f>
        <v>0</v>
      </c>
      <c r="E258" s="284"/>
      <c r="F258" s="285"/>
      <c r="G258" s="285"/>
      <c r="H258" s="285"/>
      <c r="I258" s="285"/>
      <c r="J258" s="285"/>
      <c r="K258" s="285"/>
      <c r="L258" s="286"/>
      <c r="M258" s="295">
        <f>'План НП'!C261</f>
        <v>0</v>
      </c>
      <c r="N258" s="294">
        <f>'План НП'!D261</f>
        <v>0</v>
      </c>
      <c r="O258" s="282">
        <f>'План НП'!AC261</f>
        <v>0</v>
      </c>
      <c r="P258" s="216" t="str">
        <f>'Основні дані'!$B$1</f>
        <v>ХТ-224з</v>
      </c>
    </row>
    <row r="259" spans="1:16" s="138" customFormat="1" ht="15.6" hidden="1" x14ac:dyDescent="0.3">
      <c r="A259" s="283" t="str">
        <f>'План НП'!A262</f>
        <v>ВП8.9</v>
      </c>
      <c r="B259" s="303">
        <f>'План НП'!B262</f>
        <v>0</v>
      </c>
      <c r="C259" s="278">
        <f>'План НП'!F262</f>
        <v>0</v>
      </c>
      <c r="D259" s="278">
        <f>'План НП'!G262</f>
        <v>0</v>
      </c>
      <c r="E259" s="284"/>
      <c r="F259" s="285"/>
      <c r="G259" s="285"/>
      <c r="H259" s="285"/>
      <c r="I259" s="285"/>
      <c r="J259" s="285"/>
      <c r="K259" s="285"/>
      <c r="L259" s="286"/>
      <c r="M259" s="295">
        <f>'План НП'!C262</f>
        <v>0</v>
      </c>
      <c r="N259" s="294">
        <f>'План НП'!D262</f>
        <v>0</v>
      </c>
      <c r="O259" s="282">
        <f>'План НП'!AC262</f>
        <v>0</v>
      </c>
      <c r="P259" s="216" t="str">
        <f>'Основні дані'!$B$1</f>
        <v>ХТ-224з</v>
      </c>
    </row>
    <row r="260" spans="1:16" s="138" customFormat="1" ht="15.6" hidden="1" x14ac:dyDescent="0.3">
      <c r="A260" s="283" t="str">
        <f>'План НП'!A263</f>
        <v>ВП8.10</v>
      </c>
      <c r="B260" s="303">
        <f>'План НП'!B263</f>
        <v>0</v>
      </c>
      <c r="C260" s="278">
        <f>'План НП'!F263</f>
        <v>0</v>
      </c>
      <c r="D260" s="278">
        <f>'План НП'!G263</f>
        <v>0</v>
      </c>
      <c r="E260" s="284"/>
      <c r="F260" s="285"/>
      <c r="G260" s="285"/>
      <c r="H260" s="285"/>
      <c r="I260" s="285"/>
      <c r="J260" s="285"/>
      <c r="K260" s="285"/>
      <c r="L260" s="286"/>
      <c r="M260" s="295">
        <f>'План НП'!C263</f>
        <v>0</v>
      </c>
      <c r="N260" s="294">
        <f>'План НП'!D263</f>
        <v>0</v>
      </c>
      <c r="O260" s="282">
        <f>'План НП'!AC263</f>
        <v>0</v>
      </c>
      <c r="P260" s="216" t="str">
        <f>'Основні дані'!$B$1</f>
        <v>ХТ-224з</v>
      </c>
    </row>
    <row r="261" spans="1:16" s="138" customFormat="1" ht="15.6" hidden="1" x14ac:dyDescent="0.3">
      <c r="A261" s="283" t="str">
        <f>'План НП'!A264</f>
        <v>ВП8.11</v>
      </c>
      <c r="B261" s="303">
        <f>'План НП'!B264</f>
        <v>0</v>
      </c>
      <c r="C261" s="278">
        <f>'План НП'!F264</f>
        <v>0</v>
      </c>
      <c r="D261" s="278">
        <f>'План НП'!G264</f>
        <v>0</v>
      </c>
      <c r="E261" s="284"/>
      <c r="F261" s="285"/>
      <c r="G261" s="285"/>
      <c r="H261" s="285"/>
      <c r="I261" s="285"/>
      <c r="J261" s="285"/>
      <c r="K261" s="285"/>
      <c r="L261" s="286"/>
      <c r="M261" s="295">
        <f>'План НП'!C264</f>
        <v>0</v>
      </c>
      <c r="N261" s="294">
        <f>'План НП'!D264</f>
        <v>0</v>
      </c>
      <c r="O261" s="282">
        <f>'План НП'!AC264</f>
        <v>0</v>
      </c>
      <c r="P261" s="216" t="str">
        <f>'Основні дані'!$B$1</f>
        <v>ХТ-224з</v>
      </c>
    </row>
    <row r="262" spans="1:16" s="138" customFormat="1" ht="15.6" hidden="1" x14ac:dyDescent="0.3">
      <c r="A262" s="283" t="str">
        <f>'План НП'!A265</f>
        <v>ВП8.12</v>
      </c>
      <c r="B262" s="303">
        <f>'План НП'!B265</f>
        <v>0</v>
      </c>
      <c r="C262" s="278">
        <f>'План НП'!F265</f>
        <v>0</v>
      </c>
      <c r="D262" s="278">
        <f>'План НП'!G265</f>
        <v>0</v>
      </c>
      <c r="E262" s="284"/>
      <c r="F262" s="285"/>
      <c r="G262" s="285"/>
      <c r="H262" s="285"/>
      <c r="I262" s="285"/>
      <c r="J262" s="285"/>
      <c r="K262" s="285"/>
      <c r="L262" s="286"/>
      <c r="M262" s="295">
        <f>'План НП'!C265</f>
        <v>0</v>
      </c>
      <c r="N262" s="294">
        <f>'План НП'!D265</f>
        <v>0</v>
      </c>
      <c r="O262" s="282">
        <f>'План НП'!AC265</f>
        <v>0</v>
      </c>
      <c r="P262" s="216" t="str">
        <f>'Основні дані'!$B$1</f>
        <v>ХТ-224з</v>
      </c>
    </row>
    <row r="263" spans="1:16" s="138" customFormat="1" ht="15.6" hidden="1" x14ac:dyDescent="0.3">
      <c r="A263" s="283" t="str">
        <f>'План НП'!A266</f>
        <v>ВП8.13</v>
      </c>
      <c r="B263" s="303">
        <f>'План НП'!B266</f>
        <v>0</v>
      </c>
      <c r="C263" s="278">
        <f>'План НП'!F266</f>
        <v>0</v>
      </c>
      <c r="D263" s="278">
        <f>'План НП'!G266</f>
        <v>0</v>
      </c>
      <c r="E263" s="284"/>
      <c r="F263" s="285"/>
      <c r="G263" s="285"/>
      <c r="H263" s="285"/>
      <c r="I263" s="285"/>
      <c r="J263" s="285"/>
      <c r="K263" s="285"/>
      <c r="L263" s="286"/>
      <c r="M263" s="295">
        <f>'План НП'!C266</f>
        <v>0</v>
      </c>
      <c r="N263" s="294">
        <f>'План НП'!D266</f>
        <v>0</v>
      </c>
      <c r="O263" s="282">
        <f>'План НП'!AC266</f>
        <v>0</v>
      </c>
      <c r="P263" s="216" t="str">
        <f>'Основні дані'!$B$1</f>
        <v>ХТ-224з</v>
      </c>
    </row>
    <row r="264" spans="1:16" s="138" customFormat="1" ht="15.6" hidden="1" x14ac:dyDescent="0.3">
      <c r="A264" s="283" t="str">
        <f>'План НП'!A267</f>
        <v>ВП8.14</v>
      </c>
      <c r="B264" s="303">
        <f>'План НП'!B267</f>
        <v>0</v>
      </c>
      <c r="C264" s="278">
        <f>'План НП'!F267</f>
        <v>0</v>
      </c>
      <c r="D264" s="278">
        <f>'План НП'!G267</f>
        <v>0</v>
      </c>
      <c r="E264" s="284"/>
      <c r="F264" s="285"/>
      <c r="G264" s="285"/>
      <c r="H264" s="285"/>
      <c r="I264" s="285"/>
      <c r="J264" s="285"/>
      <c r="K264" s="285"/>
      <c r="L264" s="286"/>
      <c r="M264" s="295">
        <f>'План НП'!C267</f>
        <v>0</v>
      </c>
      <c r="N264" s="294">
        <f>'План НП'!D267</f>
        <v>0</v>
      </c>
      <c r="O264" s="282">
        <f>'План НП'!AC267</f>
        <v>0</v>
      </c>
      <c r="P264" s="216" t="str">
        <f>'Основні дані'!$B$1</f>
        <v>ХТ-224з</v>
      </c>
    </row>
    <row r="265" spans="1:16" s="138" customFormat="1" ht="15.6" hidden="1" x14ac:dyDescent="0.3">
      <c r="A265" s="283" t="str">
        <f>'План НП'!A268</f>
        <v>ВП8.15</v>
      </c>
      <c r="B265" s="303">
        <f>'План НП'!B268</f>
        <v>0</v>
      </c>
      <c r="C265" s="278">
        <f>'План НП'!F268</f>
        <v>0</v>
      </c>
      <c r="D265" s="278">
        <f>'План НП'!G268</f>
        <v>0</v>
      </c>
      <c r="E265" s="284"/>
      <c r="F265" s="285"/>
      <c r="G265" s="285"/>
      <c r="H265" s="285"/>
      <c r="I265" s="285"/>
      <c r="J265" s="285"/>
      <c r="K265" s="285"/>
      <c r="L265" s="286"/>
      <c r="M265" s="295">
        <f>'План НП'!C268</f>
        <v>0</v>
      </c>
      <c r="N265" s="294">
        <f>'План НП'!D268</f>
        <v>0</v>
      </c>
      <c r="O265" s="282">
        <f>'План НП'!AC268</f>
        <v>0</v>
      </c>
      <c r="P265" s="216" t="str">
        <f>'Основні дані'!$B$1</f>
        <v>ХТ-224з</v>
      </c>
    </row>
    <row r="266" spans="1:16" s="138" customFormat="1" ht="15.6" hidden="1" x14ac:dyDescent="0.3">
      <c r="A266" s="283" t="str">
        <f>'План НП'!A269</f>
        <v>ВП8.16</v>
      </c>
      <c r="B266" s="303">
        <f>'План НП'!B269</f>
        <v>0</v>
      </c>
      <c r="C266" s="278">
        <f>'План НП'!F269</f>
        <v>0</v>
      </c>
      <c r="D266" s="278">
        <f>'План НП'!G269</f>
        <v>0</v>
      </c>
      <c r="E266" s="284"/>
      <c r="F266" s="285"/>
      <c r="G266" s="285"/>
      <c r="H266" s="285"/>
      <c r="I266" s="285"/>
      <c r="J266" s="285"/>
      <c r="K266" s="285"/>
      <c r="L266" s="286"/>
      <c r="M266" s="295">
        <f>'План НП'!C269</f>
        <v>0</v>
      </c>
      <c r="N266" s="294">
        <f>'План НП'!D269</f>
        <v>0</v>
      </c>
      <c r="O266" s="282">
        <f>'План НП'!AC269</f>
        <v>0</v>
      </c>
      <c r="P266" s="216" t="str">
        <f>'Основні дані'!$B$1</f>
        <v>ХТ-224з</v>
      </c>
    </row>
    <row r="267" spans="1:16" s="138" customFormat="1" ht="15.6" hidden="1" x14ac:dyDescent="0.3">
      <c r="A267" s="283" t="str">
        <f>'План НП'!A270</f>
        <v>ВП8.17</v>
      </c>
      <c r="B267" s="303">
        <f>'План НП'!B270</f>
        <v>0</v>
      </c>
      <c r="C267" s="278">
        <f>'План НП'!F270</f>
        <v>0</v>
      </c>
      <c r="D267" s="278">
        <f>'План НП'!G270</f>
        <v>0</v>
      </c>
      <c r="E267" s="284"/>
      <c r="F267" s="285"/>
      <c r="G267" s="285"/>
      <c r="H267" s="285"/>
      <c r="I267" s="285"/>
      <c r="J267" s="285"/>
      <c r="K267" s="285"/>
      <c r="L267" s="286"/>
      <c r="M267" s="295">
        <f>'План НП'!C270</f>
        <v>0</v>
      </c>
      <c r="N267" s="294">
        <f>'План НП'!D270</f>
        <v>0</v>
      </c>
      <c r="O267" s="282">
        <f>'План НП'!AC270</f>
        <v>0</v>
      </c>
      <c r="P267" s="216" t="str">
        <f>'Основні дані'!$B$1</f>
        <v>ХТ-224з</v>
      </c>
    </row>
    <row r="268" spans="1:16" s="138" customFormat="1" ht="15.6" hidden="1" x14ac:dyDescent="0.3">
      <c r="A268" s="283" t="str">
        <f>'План НП'!A271</f>
        <v>ВП8.18</v>
      </c>
      <c r="B268" s="303">
        <f>'План НП'!B271</f>
        <v>0</v>
      </c>
      <c r="C268" s="278">
        <f>'План НП'!F271</f>
        <v>0</v>
      </c>
      <c r="D268" s="278">
        <f>'План НП'!G271</f>
        <v>0</v>
      </c>
      <c r="E268" s="284"/>
      <c r="F268" s="285"/>
      <c r="G268" s="285"/>
      <c r="H268" s="285"/>
      <c r="I268" s="285"/>
      <c r="J268" s="285"/>
      <c r="K268" s="285"/>
      <c r="L268" s="286"/>
      <c r="M268" s="295">
        <f>'План НП'!C271</f>
        <v>0</v>
      </c>
      <c r="N268" s="294">
        <f>'План НП'!D271</f>
        <v>0</v>
      </c>
      <c r="O268" s="282">
        <f>'План НП'!AC271</f>
        <v>0</v>
      </c>
      <c r="P268" s="216" t="str">
        <f>'Основні дані'!$B$1</f>
        <v>ХТ-224з</v>
      </c>
    </row>
    <row r="269" spans="1:16" s="138" customFormat="1" ht="15.6" hidden="1" x14ac:dyDescent="0.3">
      <c r="A269" s="283" t="str">
        <f>'План НП'!A272</f>
        <v>ВП8.19</v>
      </c>
      <c r="B269" s="303">
        <f>'План НП'!B272</f>
        <v>0</v>
      </c>
      <c r="C269" s="278">
        <f>'План НП'!F272</f>
        <v>0</v>
      </c>
      <c r="D269" s="278">
        <f>'План НП'!G272</f>
        <v>0</v>
      </c>
      <c r="E269" s="284"/>
      <c r="F269" s="285"/>
      <c r="G269" s="285"/>
      <c r="H269" s="285"/>
      <c r="I269" s="285"/>
      <c r="J269" s="285"/>
      <c r="K269" s="285"/>
      <c r="L269" s="286"/>
      <c r="M269" s="295">
        <f>'План НП'!C272</f>
        <v>0</v>
      </c>
      <c r="N269" s="294">
        <f>'План НП'!D272</f>
        <v>0</v>
      </c>
      <c r="O269" s="282">
        <f>'План НП'!AC272</f>
        <v>0</v>
      </c>
      <c r="P269" s="216" t="str">
        <f>'Основні дані'!$B$1</f>
        <v>ХТ-224з</v>
      </c>
    </row>
    <row r="270" spans="1:16" s="138" customFormat="1" ht="15.6" hidden="1" x14ac:dyDescent="0.3">
      <c r="A270" s="283" t="str">
        <f>'План НП'!A273</f>
        <v>ВП8.20</v>
      </c>
      <c r="B270" s="303">
        <f>'План НП'!B273</f>
        <v>0</v>
      </c>
      <c r="C270" s="278">
        <f>'План НП'!F273</f>
        <v>0</v>
      </c>
      <c r="D270" s="278">
        <f>'План НП'!G273</f>
        <v>0</v>
      </c>
      <c r="E270" s="284"/>
      <c r="F270" s="285"/>
      <c r="G270" s="285"/>
      <c r="H270" s="285"/>
      <c r="I270" s="285"/>
      <c r="J270" s="285"/>
      <c r="K270" s="285"/>
      <c r="L270" s="286"/>
      <c r="M270" s="295">
        <f>'План НП'!C273</f>
        <v>0</v>
      </c>
      <c r="N270" s="294">
        <f>'План НП'!D273</f>
        <v>0</v>
      </c>
      <c r="O270" s="282">
        <f>'План НП'!AC273</f>
        <v>0</v>
      </c>
      <c r="P270" s="216" t="str">
        <f>'Основні дані'!$B$1</f>
        <v>ХТ-224з</v>
      </c>
    </row>
    <row r="271" spans="1:16" s="138" customFormat="1" ht="15.6" hidden="1" x14ac:dyDescent="0.3">
      <c r="A271" s="441" t="str">
        <f>'План НП'!A274</f>
        <v>4.1.9</v>
      </c>
      <c r="B271" s="442" t="str">
        <f>'План НП'!B274</f>
        <v>Профільований пакет  освітніх компонентів 09 "Назва пакету"</v>
      </c>
      <c r="C271" s="443" t="str">
        <f>'План НП'!F274</f>
        <v>ОШИБКА</v>
      </c>
      <c r="D271" s="443" t="str">
        <f>'План НП'!G274</f>
        <v>ОШИБКА</v>
      </c>
      <c r="E271" s="444"/>
      <c r="F271" s="445"/>
      <c r="G271" s="445"/>
      <c r="H271" s="445"/>
      <c r="I271" s="445"/>
      <c r="J271" s="445"/>
      <c r="K271" s="445"/>
      <c r="L271" s="446"/>
      <c r="M271" s="438">
        <f>'План НП'!C274</f>
        <v>0</v>
      </c>
      <c r="N271" s="439">
        <f>'План НП'!D274</f>
        <v>0</v>
      </c>
      <c r="O271" s="447">
        <f>'План НП'!AC274</f>
        <v>0</v>
      </c>
      <c r="P271" s="216" t="str">
        <f>'Основні дані'!$B$1</f>
        <v>ХТ-224з</v>
      </c>
    </row>
    <row r="272" spans="1:16" s="138" customFormat="1" ht="15.6" hidden="1" x14ac:dyDescent="0.3">
      <c r="A272" s="283" t="str">
        <f>'План НП'!A275</f>
        <v>ВП9.1</v>
      </c>
      <c r="B272" s="303">
        <f>'План НП'!B275</f>
        <v>0</v>
      </c>
      <c r="C272" s="278">
        <f>'План НП'!F275</f>
        <v>0</v>
      </c>
      <c r="D272" s="278">
        <f>'План НП'!G275</f>
        <v>0</v>
      </c>
      <c r="E272" s="284"/>
      <c r="F272" s="285"/>
      <c r="G272" s="285"/>
      <c r="H272" s="285"/>
      <c r="I272" s="285"/>
      <c r="J272" s="285"/>
      <c r="K272" s="285"/>
      <c r="L272" s="286"/>
      <c r="M272" s="295">
        <f>'План НП'!C275</f>
        <v>0</v>
      </c>
      <c r="N272" s="294">
        <f>'План НП'!D275</f>
        <v>0</v>
      </c>
      <c r="O272" s="282">
        <f>'План НП'!AC275</f>
        <v>0</v>
      </c>
      <c r="P272" s="216" t="str">
        <f>'Основні дані'!$B$1</f>
        <v>ХТ-224з</v>
      </c>
    </row>
    <row r="273" spans="1:16" s="138" customFormat="1" ht="15.6" hidden="1" x14ac:dyDescent="0.3">
      <c r="A273" s="283" t="str">
        <f>'План НП'!A276</f>
        <v>ВП9.2</v>
      </c>
      <c r="B273" s="303">
        <f>'План НП'!B276</f>
        <v>0</v>
      </c>
      <c r="C273" s="278">
        <f>'План НП'!F276</f>
        <v>0</v>
      </c>
      <c r="D273" s="278">
        <f>'План НП'!G276</f>
        <v>0</v>
      </c>
      <c r="E273" s="284"/>
      <c r="F273" s="285"/>
      <c r="G273" s="285"/>
      <c r="H273" s="285"/>
      <c r="I273" s="285"/>
      <c r="J273" s="285"/>
      <c r="K273" s="285"/>
      <c r="L273" s="286"/>
      <c r="M273" s="295">
        <f>'План НП'!C276</f>
        <v>0</v>
      </c>
      <c r="N273" s="294">
        <f>'План НП'!D276</f>
        <v>0</v>
      </c>
      <c r="O273" s="282">
        <f>'План НП'!AC276</f>
        <v>0</v>
      </c>
      <c r="P273" s="216" t="str">
        <f>'Основні дані'!$B$1</f>
        <v>ХТ-224з</v>
      </c>
    </row>
    <row r="274" spans="1:16" s="138" customFormat="1" ht="15.6" hidden="1" x14ac:dyDescent="0.3">
      <c r="A274" s="283" t="str">
        <f>'План НП'!A277</f>
        <v>ВП9.3</v>
      </c>
      <c r="B274" s="303">
        <f>'План НП'!B277</f>
        <v>0</v>
      </c>
      <c r="C274" s="278">
        <f>'План НП'!F277</f>
        <v>0</v>
      </c>
      <c r="D274" s="278">
        <f>'План НП'!G277</f>
        <v>0</v>
      </c>
      <c r="E274" s="284"/>
      <c r="F274" s="285"/>
      <c r="G274" s="285"/>
      <c r="H274" s="285"/>
      <c r="I274" s="285"/>
      <c r="J274" s="285"/>
      <c r="K274" s="285"/>
      <c r="L274" s="286"/>
      <c r="M274" s="295">
        <f>'План НП'!C277</f>
        <v>0</v>
      </c>
      <c r="N274" s="294">
        <f>'План НП'!D277</f>
        <v>0</v>
      </c>
      <c r="O274" s="282">
        <f>'План НП'!AC277</f>
        <v>0</v>
      </c>
      <c r="P274" s="216" t="str">
        <f>'Основні дані'!$B$1</f>
        <v>ХТ-224з</v>
      </c>
    </row>
    <row r="275" spans="1:16" s="138" customFormat="1" ht="15.6" hidden="1" x14ac:dyDescent="0.3">
      <c r="A275" s="283" t="str">
        <f>'План НП'!A278</f>
        <v>ВП9.4</v>
      </c>
      <c r="B275" s="303">
        <f>'План НП'!B278</f>
        <v>0</v>
      </c>
      <c r="C275" s="278">
        <f>'План НП'!F278</f>
        <v>0</v>
      </c>
      <c r="D275" s="278">
        <f>'План НП'!G278</f>
        <v>0</v>
      </c>
      <c r="E275" s="284"/>
      <c r="F275" s="285"/>
      <c r="G275" s="285"/>
      <c r="H275" s="285"/>
      <c r="I275" s="285"/>
      <c r="J275" s="285"/>
      <c r="K275" s="285"/>
      <c r="L275" s="286"/>
      <c r="M275" s="295">
        <f>'План НП'!C278</f>
        <v>0</v>
      </c>
      <c r="N275" s="294">
        <f>'План НП'!D278</f>
        <v>0</v>
      </c>
      <c r="O275" s="282">
        <f>'План НП'!AC278</f>
        <v>0</v>
      </c>
      <c r="P275" s="216" t="str">
        <f>'Основні дані'!$B$1</f>
        <v>ХТ-224з</v>
      </c>
    </row>
    <row r="276" spans="1:16" s="138" customFormat="1" ht="15.6" hidden="1" x14ac:dyDescent="0.3">
      <c r="A276" s="283" t="str">
        <f>'План НП'!A279</f>
        <v>ВП9.5</v>
      </c>
      <c r="B276" s="303">
        <f>'План НП'!B279</f>
        <v>0</v>
      </c>
      <c r="C276" s="278">
        <f>'План НП'!F279</f>
        <v>0</v>
      </c>
      <c r="D276" s="278">
        <f>'План НП'!G279</f>
        <v>0</v>
      </c>
      <c r="E276" s="284"/>
      <c r="F276" s="285"/>
      <c r="G276" s="285"/>
      <c r="H276" s="285"/>
      <c r="I276" s="285"/>
      <c r="J276" s="285"/>
      <c r="K276" s="285"/>
      <c r="L276" s="286"/>
      <c r="M276" s="295">
        <f>'План НП'!C279</f>
        <v>0</v>
      </c>
      <c r="N276" s="294">
        <f>'План НП'!D279</f>
        <v>0</v>
      </c>
      <c r="O276" s="282">
        <f>'План НП'!AC279</f>
        <v>0</v>
      </c>
      <c r="P276" s="216" t="str">
        <f>'Основні дані'!$B$1</f>
        <v>ХТ-224з</v>
      </c>
    </row>
    <row r="277" spans="1:16" s="138" customFormat="1" ht="15.6" hidden="1" x14ac:dyDescent="0.3">
      <c r="A277" s="283" t="str">
        <f>'План НП'!A280</f>
        <v>ВП9.6</v>
      </c>
      <c r="B277" s="303">
        <f>'План НП'!B280</f>
        <v>0</v>
      </c>
      <c r="C277" s="278">
        <f>'План НП'!F280</f>
        <v>0</v>
      </c>
      <c r="D277" s="278">
        <f>'План НП'!G280</f>
        <v>0</v>
      </c>
      <c r="E277" s="284"/>
      <c r="F277" s="285"/>
      <c r="G277" s="285"/>
      <c r="H277" s="285"/>
      <c r="I277" s="285"/>
      <c r="J277" s="285"/>
      <c r="K277" s="285"/>
      <c r="L277" s="286"/>
      <c r="M277" s="295">
        <f>'План НП'!C280</f>
        <v>0</v>
      </c>
      <c r="N277" s="294">
        <f>'План НП'!D280</f>
        <v>0</v>
      </c>
      <c r="O277" s="282">
        <f>'План НП'!AC280</f>
        <v>0</v>
      </c>
      <c r="P277" s="216" t="str">
        <f>'Основні дані'!$B$1</f>
        <v>ХТ-224з</v>
      </c>
    </row>
    <row r="278" spans="1:16" s="138" customFormat="1" ht="15.6" hidden="1" x14ac:dyDescent="0.3">
      <c r="A278" s="283" t="str">
        <f>'План НП'!A281</f>
        <v>ВП9.7</v>
      </c>
      <c r="B278" s="303">
        <f>'План НП'!B281</f>
        <v>0</v>
      </c>
      <c r="C278" s="278">
        <f>'План НП'!F281</f>
        <v>0</v>
      </c>
      <c r="D278" s="278">
        <f>'План НП'!G281</f>
        <v>0</v>
      </c>
      <c r="E278" s="284"/>
      <c r="F278" s="285"/>
      <c r="G278" s="285"/>
      <c r="H278" s="285"/>
      <c r="I278" s="285"/>
      <c r="J278" s="285"/>
      <c r="K278" s="285"/>
      <c r="L278" s="286"/>
      <c r="M278" s="295">
        <f>'План НП'!C281</f>
        <v>0</v>
      </c>
      <c r="N278" s="294">
        <f>'План НП'!D281</f>
        <v>0</v>
      </c>
      <c r="O278" s="282">
        <f>'План НП'!AC281</f>
        <v>0</v>
      </c>
      <c r="P278" s="216" t="str">
        <f>'Основні дані'!$B$1</f>
        <v>ХТ-224з</v>
      </c>
    </row>
    <row r="279" spans="1:16" s="138" customFormat="1" ht="15.6" hidden="1" x14ac:dyDescent="0.3">
      <c r="A279" s="283" t="str">
        <f>'План НП'!A282</f>
        <v>ВП9.8</v>
      </c>
      <c r="B279" s="303">
        <f>'План НП'!B282</f>
        <v>0</v>
      </c>
      <c r="C279" s="278">
        <f>'План НП'!F282</f>
        <v>0</v>
      </c>
      <c r="D279" s="278">
        <f>'План НП'!G282</f>
        <v>0</v>
      </c>
      <c r="E279" s="284"/>
      <c r="F279" s="285"/>
      <c r="G279" s="285"/>
      <c r="H279" s="285"/>
      <c r="I279" s="285"/>
      <c r="J279" s="285"/>
      <c r="K279" s="285"/>
      <c r="L279" s="286"/>
      <c r="M279" s="295">
        <f>'План НП'!C282</f>
        <v>0</v>
      </c>
      <c r="N279" s="294">
        <f>'План НП'!D282</f>
        <v>0</v>
      </c>
      <c r="O279" s="282">
        <f>'План НП'!AC282</f>
        <v>0</v>
      </c>
      <c r="P279" s="216" t="str">
        <f>'Основні дані'!$B$1</f>
        <v>ХТ-224з</v>
      </c>
    </row>
    <row r="280" spans="1:16" s="138" customFormat="1" ht="15.6" hidden="1" x14ac:dyDescent="0.3">
      <c r="A280" s="283" t="str">
        <f>'План НП'!A283</f>
        <v>ВП9.9</v>
      </c>
      <c r="B280" s="303">
        <f>'План НП'!B283</f>
        <v>0</v>
      </c>
      <c r="C280" s="278">
        <f>'План НП'!F283</f>
        <v>0</v>
      </c>
      <c r="D280" s="278">
        <f>'План НП'!G283</f>
        <v>0</v>
      </c>
      <c r="E280" s="284"/>
      <c r="F280" s="285"/>
      <c r="G280" s="285"/>
      <c r="H280" s="285"/>
      <c r="I280" s="285"/>
      <c r="J280" s="285"/>
      <c r="K280" s="285"/>
      <c r="L280" s="286"/>
      <c r="M280" s="295">
        <f>'План НП'!C283</f>
        <v>0</v>
      </c>
      <c r="N280" s="294">
        <f>'План НП'!D283</f>
        <v>0</v>
      </c>
      <c r="O280" s="282">
        <f>'План НП'!AC283</f>
        <v>0</v>
      </c>
      <c r="P280" s="216" t="str">
        <f>'Основні дані'!$B$1</f>
        <v>ХТ-224з</v>
      </c>
    </row>
    <row r="281" spans="1:16" s="138" customFormat="1" ht="15.6" hidden="1" x14ac:dyDescent="0.3">
      <c r="A281" s="283" t="str">
        <f>'План НП'!A284</f>
        <v>ВП9.10</v>
      </c>
      <c r="B281" s="303">
        <f>'План НП'!B284</f>
        <v>0</v>
      </c>
      <c r="C281" s="278">
        <f>'План НП'!F284</f>
        <v>0</v>
      </c>
      <c r="D281" s="278">
        <f>'План НП'!G284</f>
        <v>0</v>
      </c>
      <c r="E281" s="284"/>
      <c r="F281" s="285"/>
      <c r="G281" s="285"/>
      <c r="H281" s="285"/>
      <c r="I281" s="285"/>
      <c r="J281" s="285"/>
      <c r="K281" s="285"/>
      <c r="L281" s="286"/>
      <c r="M281" s="295">
        <f>'План НП'!C284</f>
        <v>0</v>
      </c>
      <c r="N281" s="294">
        <f>'План НП'!D284</f>
        <v>0</v>
      </c>
      <c r="O281" s="282">
        <f>'План НП'!AC284</f>
        <v>0</v>
      </c>
      <c r="P281" s="216" t="str">
        <f>'Основні дані'!$B$1</f>
        <v>ХТ-224з</v>
      </c>
    </row>
    <row r="282" spans="1:16" s="138" customFormat="1" ht="15.6" hidden="1" x14ac:dyDescent="0.3">
      <c r="A282" s="283" t="str">
        <f>'План НП'!A285</f>
        <v>ВП9.11</v>
      </c>
      <c r="B282" s="303">
        <f>'План НП'!B285</f>
        <v>0</v>
      </c>
      <c r="C282" s="278">
        <f>'План НП'!F285</f>
        <v>0</v>
      </c>
      <c r="D282" s="278">
        <f>'План НП'!G285</f>
        <v>0</v>
      </c>
      <c r="E282" s="284"/>
      <c r="F282" s="285"/>
      <c r="G282" s="285"/>
      <c r="H282" s="285"/>
      <c r="I282" s="285"/>
      <c r="J282" s="285"/>
      <c r="K282" s="285"/>
      <c r="L282" s="286"/>
      <c r="M282" s="295">
        <f>'План НП'!C285</f>
        <v>0</v>
      </c>
      <c r="N282" s="294">
        <f>'План НП'!D285</f>
        <v>0</v>
      </c>
      <c r="O282" s="282">
        <f>'План НП'!AC285</f>
        <v>0</v>
      </c>
      <c r="P282" s="216" t="str">
        <f>'Основні дані'!$B$1</f>
        <v>ХТ-224з</v>
      </c>
    </row>
    <row r="283" spans="1:16" s="138" customFormat="1" ht="15.6" hidden="1" x14ac:dyDescent="0.3">
      <c r="A283" s="283" t="str">
        <f>'План НП'!A286</f>
        <v>ВП9.12</v>
      </c>
      <c r="B283" s="303">
        <f>'План НП'!B286</f>
        <v>0</v>
      </c>
      <c r="C283" s="278">
        <f>'План НП'!F286</f>
        <v>0</v>
      </c>
      <c r="D283" s="278">
        <f>'План НП'!G286</f>
        <v>0</v>
      </c>
      <c r="E283" s="284"/>
      <c r="F283" s="285"/>
      <c r="G283" s="285"/>
      <c r="H283" s="285"/>
      <c r="I283" s="285"/>
      <c r="J283" s="285"/>
      <c r="K283" s="285"/>
      <c r="L283" s="286"/>
      <c r="M283" s="295">
        <f>'План НП'!C286</f>
        <v>0</v>
      </c>
      <c r="N283" s="294">
        <f>'План НП'!D286</f>
        <v>0</v>
      </c>
      <c r="O283" s="282">
        <f>'План НП'!AC286</f>
        <v>0</v>
      </c>
      <c r="P283" s="216" t="str">
        <f>'Основні дані'!$B$1</f>
        <v>ХТ-224з</v>
      </c>
    </row>
    <row r="284" spans="1:16" s="138" customFormat="1" ht="15.6" hidden="1" x14ac:dyDescent="0.3">
      <c r="A284" s="283" t="str">
        <f>'План НП'!A287</f>
        <v>ВП9.13</v>
      </c>
      <c r="B284" s="303">
        <f>'План НП'!B287</f>
        <v>0</v>
      </c>
      <c r="C284" s="278">
        <f>'План НП'!F287</f>
        <v>0</v>
      </c>
      <c r="D284" s="278">
        <f>'План НП'!G287</f>
        <v>0</v>
      </c>
      <c r="E284" s="284"/>
      <c r="F284" s="285"/>
      <c r="G284" s="285"/>
      <c r="H284" s="285"/>
      <c r="I284" s="285"/>
      <c r="J284" s="285"/>
      <c r="K284" s="285"/>
      <c r="L284" s="286"/>
      <c r="M284" s="295">
        <f>'План НП'!C287</f>
        <v>0</v>
      </c>
      <c r="N284" s="294">
        <f>'План НП'!D287</f>
        <v>0</v>
      </c>
      <c r="O284" s="282">
        <f>'План НП'!AC287</f>
        <v>0</v>
      </c>
      <c r="P284" s="216" t="str">
        <f>'Основні дані'!$B$1</f>
        <v>ХТ-224з</v>
      </c>
    </row>
    <row r="285" spans="1:16" s="138" customFormat="1" ht="15.6" hidden="1" x14ac:dyDescent="0.3">
      <c r="A285" s="283" t="str">
        <f>'План НП'!A288</f>
        <v>ВП9.14</v>
      </c>
      <c r="B285" s="303">
        <f>'План НП'!B288</f>
        <v>0</v>
      </c>
      <c r="C285" s="278">
        <f>'План НП'!F288</f>
        <v>0</v>
      </c>
      <c r="D285" s="278">
        <f>'План НП'!G288</f>
        <v>0</v>
      </c>
      <c r="E285" s="284"/>
      <c r="F285" s="285"/>
      <c r="G285" s="285"/>
      <c r="H285" s="285"/>
      <c r="I285" s="285"/>
      <c r="J285" s="285"/>
      <c r="K285" s="285"/>
      <c r="L285" s="286"/>
      <c r="M285" s="295">
        <f>'План НП'!C288</f>
        <v>0</v>
      </c>
      <c r="N285" s="294">
        <f>'План НП'!D288</f>
        <v>0</v>
      </c>
      <c r="O285" s="282">
        <f>'План НП'!AC288</f>
        <v>0</v>
      </c>
      <c r="P285" s="216" t="str">
        <f>'Основні дані'!$B$1</f>
        <v>ХТ-224з</v>
      </c>
    </row>
    <row r="286" spans="1:16" s="138" customFormat="1" ht="15.6" hidden="1" x14ac:dyDescent="0.3">
      <c r="A286" s="283" t="str">
        <f>'План НП'!A289</f>
        <v>ВП9.15</v>
      </c>
      <c r="B286" s="303">
        <f>'План НП'!B289</f>
        <v>0</v>
      </c>
      <c r="C286" s="278">
        <f>'План НП'!F289</f>
        <v>0</v>
      </c>
      <c r="D286" s="278">
        <f>'План НП'!G289</f>
        <v>0</v>
      </c>
      <c r="E286" s="284"/>
      <c r="F286" s="285"/>
      <c r="G286" s="285"/>
      <c r="H286" s="285"/>
      <c r="I286" s="285"/>
      <c r="J286" s="285"/>
      <c r="K286" s="285"/>
      <c r="L286" s="286"/>
      <c r="M286" s="295">
        <f>'План НП'!C289</f>
        <v>0</v>
      </c>
      <c r="N286" s="294">
        <f>'План НП'!D289</f>
        <v>0</v>
      </c>
      <c r="O286" s="282">
        <f>'План НП'!AC289</f>
        <v>0</v>
      </c>
      <c r="P286" s="216" t="str">
        <f>'Основні дані'!$B$1</f>
        <v>ХТ-224з</v>
      </c>
    </row>
    <row r="287" spans="1:16" s="138" customFormat="1" ht="15.6" hidden="1" x14ac:dyDescent="0.3">
      <c r="A287" s="283" t="str">
        <f>'План НП'!A290</f>
        <v>ВП9.16</v>
      </c>
      <c r="B287" s="303">
        <f>'План НП'!B290</f>
        <v>0</v>
      </c>
      <c r="C287" s="278">
        <f>'План НП'!F290</f>
        <v>0</v>
      </c>
      <c r="D287" s="278">
        <f>'План НП'!G290</f>
        <v>0</v>
      </c>
      <c r="E287" s="284"/>
      <c r="F287" s="285"/>
      <c r="G287" s="285"/>
      <c r="H287" s="285"/>
      <c r="I287" s="285"/>
      <c r="J287" s="285"/>
      <c r="K287" s="285"/>
      <c r="L287" s="286"/>
      <c r="M287" s="295">
        <f>'План НП'!C290</f>
        <v>0</v>
      </c>
      <c r="N287" s="294">
        <f>'План НП'!D290</f>
        <v>0</v>
      </c>
      <c r="O287" s="282">
        <f>'План НП'!AC290</f>
        <v>0</v>
      </c>
      <c r="P287" s="216" t="str">
        <f>'Основні дані'!$B$1</f>
        <v>ХТ-224з</v>
      </c>
    </row>
    <row r="288" spans="1:16" s="138" customFormat="1" ht="15.6" hidden="1" x14ac:dyDescent="0.3">
      <c r="A288" s="283" t="str">
        <f>'План НП'!A291</f>
        <v>ВП9.17</v>
      </c>
      <c r="B288" s="303">
        <f>'План НП'!B291</f>
        <v>0</v>
      </c>
      <c r="C288" s="278">
        <f>'План НП'!F291</f>
        <v>0</v>
      </c>
      <c r="D288" s="278">
        <f>'План НП'!G291</f>
        <v>0</v>
      </c>
      <c r="E288" s="284"/>
      <c r="F288" s="285"/>
      <c r="G288" s="285"/>
      <c r="H288" s="285"/>
      <c r="I288" s="285"/>
      <c r="J288" s="285"/>
      <c r="K288" s="285"/>
      <c r="L288" s="286"/>
      <c r="M288" s="295">
        <f>'План НП'!C291</f>
        <v>0</v>
      </c>
      <c r="N288" s="294">
        <f>'План НП'!D291</f>
        <v>0</v>
      </c>
      <c r="O288" s="282">
        <f>'План НП'!AC291</f>
        <v>0</v>
      </c>
      <c r="P288" s="216" t="str">
        <f>'Основні дані'!$B$1</f>
        <v>ХТ-224з</v>
      </c>
    </row>
    <row r="289" spans="1:16" s="138" customFormat="1" ht="15.6" hidden="1" x14ac:dyDescent="0.3">
      <c r="A289" s="283" t="str">
        <f>'План НП'!A292</f>
        <v>ВП9.18</v>
      </c>
      <c r="B289" s="303">
        <f>'План НП'!B292</f>
        <v>0</v>
      </c>
      <c r="C289" s="278">
        <f>'План НП'!F292</f>
        <v>0</v>
      </c>
      <c r="D289" s="278">
        <f>'План НП'!G292</f>
        <v>0</v>
      </c>
      <c r="E289" s="284"/>
      <c r="F289" s="285"/>
      <c r="G289" s="285"/>
      <c r="H289" s="285"/>
      <c r="I289" s="285"/>
      <c r="J289" s="285"/>
      <c r="K289" s="285"/>
      <c r="L289" s="286"/>
      <c r="M289" s="295">
        <f>'План НП'!C292</f>
        <v>0</v>
      </c>
      <c r="N289" s="294">
        <f>'План НП'!D292</f>
        <v>0</v>
      </c>
      <c r="O289" s="282">
        <f>'План НП'!AC292</f>
        <v>0</v>
      </c>
      <c r="P289" s="216" t="str">
        <f>'Основні дані'!$B$1</f>
        <v>ХТ-224з</v>
      </c>
    </row>
    <row r="290" spans="1:16" s="138" customFormat="1" ht="15.6" hidden="1" x14ac:dyDescent="0.3">
      <c r="A290" s="283" t="str">
        <f>'План НП'!A293</f>
        <v>ВП9.19</v>
      </c>
      <c r="B290" s="303">
        <f>'План НП'!B293</f>
        <v>0</v>
      </c>
      <c r="C290" s="278">
        <f>'План НП'!F293</f>
        <v>0</v>
      </c>
      <c r="D290" s="278">
        <f>'План НП'!G293</f>
        <v>0</v>
      </c>
      <c r="E290" s="284"/>
      <c r="F290" s="285"/>
      <c r="G290" s="285"/>
      <c r="H290" s="285"/>
      <c r="I290" s="285"/>
      <c r="J290" s="285"/>
      <c r="K290" s="285"/>
      <c r="L290" s="286"/>
      <c r="M290" s="295">
        <f>'План НП'!C293</f>
        <v>0</v>
      </c>
      <c r="N290" s="294">
        <f>'План НП'!D293</f>
        <v>0</v>
      </c>
      <c r="O290" s="282">
        <f>'План НП'!AC293</f>
        <v>0</v>
      </c>
      <c r="P290" s="216" t="str">
        <f>'Основні дані'!$B$1</f>
        <v>ХТ-224з</v>
      </c>
    </row>
    <row r="291" spans="1:16" s="138" customFormat="1" ht="15.6" hidden="1" x14ac:dyDescent="0.3">
      <c r="A291" s="283" t="str">
        <f>'План НП'!A294</f>
        <v>ВП9.20</v>
      </c>
      <c r="B291" s="303">
        <f>'План НП'!B294</f>
        <v>0</v>
      </c>
      <c r="C291" s="278">
        <f>'План НП'!F294</f>
        <v>0</v>
      </c>
      <c r="D291" s="278">
        <f>'План НП'!G294</f>
        <v>0</v>
      </c>
      <c r="E291" s="284"/>
      <c r="F291" s="285"/>
      <c r="G291" s="285"/>
      <c r="H291" s="285"/>
      <c r="I291" s="285"/>
      <c r="J291" s="285"/>
      <c r="K291" s="285"/>
      <c r="L291" s="286"/>
      <c r="M291" s="295">
        <f>'План НП'!C294</f>
        <v>0</v>
      </c>
      <c r="N291" s="294">
        <f>'План НП'!D294</f>
        <v>0</v>
      </c>
      <c r="O291" s="282">
        <f>'План НП'!AC294</f>
        <v>0</v>
      </c>
      <c r="P291" s="216" t="str">
        <f>'Основні дані'!$B$1</f>
        <v>ХТ-224з</v>
      </c>
    </row>
    <row r="292" spans="1:16" s="138" customFormat="1" ht="15.6" hidden="1" x14ac:dyDescent="0.3">
      <c r="A292" s="441" t="str">
        <f>'План НП'!A295</f>
        <v>4.1.10</v>
      </c>
      <c r="B292" s="442" t="str">
        <f>'План НП'!B295</f>
        <v>Профільований пакет  освітніх компонентів 10 "Назва пакету"</v>
      </c>
      <c r="C292" s="443" t="str">
        <f>'План НП'!F295</f>
        <v>ОШИБКА</v>
      </c>
      <c r="D292" s="443" t="str">
        <f>'План НП'!G295</f>
        <v>ОШИБКА</v>
      </c>
      <c r="E292" s="444"/>
      <c r="F292" s="445"/>
      <c r="G292" s="445"/>
      <c r="H292" s="445"/>
      <c r="I292" s="445"/>
      <c r="J292" s="445"/>
      <c r="K292" s="445"/>
      <c r="L292" s="446"/>
      <c r="M292" s="438">
        <f>'План НП'!C295</f>
        <v>0</v>
      </c>
      <c r="N292" s="439">
        <f>'План НП'!D295</f>
        <v>0</v>
      </c>
      <c r="O292" s="447">
        <f>'План НП'!AC295</f>
        <v>0</v>
      </c>
      <c r="P292" s="216" t="str">
        <f>'Основні дані'!$B$1</f>
        <v>ХТ-224з</v>
      </c>
    </row>
    <row r="293" spans="1:16" s="138" customFormat="1" ht="15.6" hidden="1" x14ac:dyDescent="0.3">
      <c r="A293" s="283" t="str">
        <f>'План НП'!A296</f>
        <v>ВП10.1</v>
      </c>
      <c r="B293" s="303">
        <f>'План НП'!B296</f>
        <v>0</v>
      </c>
      <c r="C293" s="278">
        <f>'План НП'!F296</f>
        <v>0</v>
      </c>
      <c r="D293" s="278">
        <f>'План НП'!G296</f>
        <v>0</v>
      </c>
      <c r="E293" s="284"/>
      <c r="F293" s="285"/>
      <c r="G293" s="285"/>
      <c r="H293" s="285"/>
      <c r="I293" s="285"/>
      <c r="J293" s="285"/>
      <c r="K293" s="285"/>
      <c r="L293" s="286"/>
      <c r="M293" s="295">
        <f>'План НП'!C296</f>
        <v>0</v>
      </c>
      <c r="N293" s="294">
        <f>'План НП'!D296</f>
        <v>0</v>
      </c>
      <c r="O293" s="282">
        <f>'План НП'!AC296</f>
        <v>0</v>
      </c>
      <c r="P293" s="216" t="str">
        <f>'Основні дані'!$B$1</f>
        <v>ХТ-224з</v>
      </c>
    </row>
    <row r="294" spans="1:16" s="138" customFormat="1" ht="15.6" hidden="1" x14ac:dyDescent="0.3">
      <c r="A294" s="283" t="str">
        <f>'План НП'!A297</f>
        <v>ВП10.2</v>
      </c>
      <c r="B294" s="303">
        <f>'План НП'!B297</f>
        <v>0</v>
      </c>
      <c r="C294" s="278">
        <f>'План НП'!F297</f>
        <v>0</v>
      </c>
      <c r="D294" s="278">
        <f>'План НП'!G297</f>
        <v>0</v>
      </c>
      <c r="E294" s="284"/>
      <c r="F294" s="285"/>
      <c r="G294" s="285"/>
      <c r="H294" s="285"/>
      <c r="I294" s="285"/>
      <c r="J294" s="285"/>
      <c r="K294" s="285"/>
      <c r="L294" s="286"/>
      <c r="M294" s="295">
        <f>'План НП'!C297</f>
        <v>0</v>
      </c>
      <c r="N294" s="294">
        <f>'План НП'!D297</f>
        <v>0</v>
      </c>
      <c r="O294" s="282">
        <f>'План НП'!AC297</f>
        <v>0</v>
      </c>
      <c r="P294" s="216" t="str">
        <f>'Основні дані'!$B$1</f>
        <v>ХТ-224з</v>
      </c>
    </row>
    <row r="295" spans="1:16" s="138" customFormat="1" ht="15.6" hidden="1" x14ac:dyDescent="0.3">
      <c r="A295" s="283" t="str">
        <f>'План НП'!A298</f>
        <v>ВП10.3</v>
      </c>
      <c r="B295" s="303">
        <f>'План НП'!B298</f>
        <v>0</v>
      </c>
      <c r="C295" s="278">
        <f>'План НП'!F298</f>
        <v>0</v>
      </c>
      <c r="D295" s="278">
        <f>'План НП'!G298</f>
        <v>0</v>
      </c>
      <c r="E295" s="284"/>
      <c r="F295" s="285"/>
      <c r="G295" s="285"/>
      <c r="H295" s="285"/>
      <c r="I295" s="285"/>
      <c r="J295" s="285"/>
      <c r="K295" s="285"/>
      <c r="L295" s="286"/>
      <c r="M295" s="295">
        <f>'План НП'!C298</f>
        <v>0</v>
      </c>
      <c r="N295" s="294">
        <f>'План НП'!D298</f>
        <v>0</v>
      </c>
      <c r="O295" s="282">
        <f>'План НП'!AC298</f>
        <v>0</v>
      </c>
      <c r="P295" s="216" t="str">
        <f>'Основні дані'!$B$1</f>
        <v>ХТ-224з</v>
      </c>
    </row>
    <row r="296" spans="1:16" s="138" customFormat="1" ht="15.6" hidden="1" x14ac:dyDescent="0.3">
      <c r="A296" s="283" t="str">
        <f>'План НП'!A299</f>
        <v>ВП10.4</v>
      </c>
      <c r="B296" s="303">
        <f>'План НП'!B299</f>
        <v>0</v>
      </c>
      <c r="C296" s="278">
        <f>'План НП'!F299</f>
        <v>0</v>
      </c>
      <c r="D296" s="278">
        <f>'План НП'!G299</f>
        <v>0</v>
      </c>
      <c r="E296" s="284"/>
      <c r="F296" s="285"/>
      <c r="G296" s="285"/>
      <c r="H296" s="285"/>
      <c r="I296" s="285"/>
      <c r="J296" s="285"/>
      <c r="K296" s="285"/>
      <c r="L296" s="286"/>
      <c r="M296" s="295">
        <f>'План НП'!C299</f>
        <v>0</v>
      </c>
      <c r="N296" s="294">
        <f>'План НП'!D299</f>
        <v>0</v>
      </c>
      <c r="O296" s="282">
        <f>'План НП'!AC299</f>
        <v>0</v>
      </c>
      <c r="P296" s="216" t="str">
        <f>'Основні дані'!$B$1</f>
        <v>ХТ-224з</v>
      </c>
    </row>
    <row r="297" spans="1:16" s="138" customFormat="1" ht="15.6" hidden="1" x14ac:dyDescent="0.3">
      <c r="A297" s="283" t="str">
        <f>'План НП'!A300</f>
        <v>ВП10.5</v>
      </c>
      <c r="B297" s="303">
        <f>'План НП'!B300</f>
        <v>0</v>
      </c>
      <c r="C297" s="278">
        <f>'План НП'!F300</f>
        <v>0</v>
      </c>
      <c r="D297" s="278">
        <f>'План НП'!G300</f>
        <v>0</v>
      </c>
      <c r="E297" s="284"/>
      <c r="F297" s="285"/>
      <c r="G297" s="285"/>
      <c r="H297" s="285"/>
      <c r="I297" s="285"/>
      <c r="J297" s="285"/>
      <c r="K297" s="285"/>
      <c r="L297" s="286"/>
      <c r="M297" s="295">
        <f>'План НП'!C300</f>
        <v>0</v>
      </c>
      <c r="N297" s="294">
        <f>'План НП'!D300</f>
        <v>0</v>
      </c>
      <c r="O297" s="282">
        <f>'План НП'!AC300</f>
        <v>0</v>
      </c>
      <c r="P297" s="216" t="str">
        <f>'Основні дані'!$B$1</f>
        <v>ХТ-224з</v>
      </c>
    </row>
    <row r="298" spans="1:16" s="138" customFormat="1" ht="15.6" hidden="1" x14ac:dyDescent="0.3">
      <c r="A298" s="283" t="str">
        <f>'План НП'!A301</f>
        <v>ВП10.6</v>
      </c>
      <c r="B298" s="303">
        <f>'План НП'!B301</f>
        <v>0</v>
      </c>
      <c r="C298" s="278">
        <f>'План НП'!F301</f>
        <v>0</v>
      </c>
      <c r="D298" s="278">
        <f>'План НП'!G301</f>
        <v>0</v>
      </c>
      <c r="E298" s="284"/>
      <c r="F298" s="285"/>
      <c r="G298" s="285"/>
      <c r="H298" s="285"/>
      <c r="I298" s="285"/>
      <c r="J298" s="285"/>
      <c r="K298" s="285"/>
      <c r="L298" s="286"/>
      <c r="M298" s="295">
        <f>'План НП'!C301</f>
        <v>0</v>
      </c>
      <c r="N298" s="294">
        <f>'План НП'!D301</f>
        <v>0</v>
      </c>
      <c r="O298" s="282">
        <f>'План НП'!AC301</f>
        <v>0</v>
      </c>
      <c r="P298" s="216" t="str">
        <f>'Основні дані'!$B$1</f>
        <v>ХТ-224з</v>
      </c>
    </row>
    <row r="299" spans="1:16" s="138" customFormat="1" ht="15.6" hidden="1" x14ac:dyDescent="0.3">
      <c r="A299" s="283" t="str">
        <f>'План НП'!A302</f>
        <v>ВП10.7</v>
      </c>
      <c r="B299" s="303">
        <f>'План НП'!B302</f>
        <v>0</v>
      </c>
      <c r="C299" s="278">
        <f>'План НП'!F302</f>
        <v>0</v>
      </c>
      <c r="D299" s="278">
        <f>'План НП'!G302</f>
        <v>0</v>
      </c>
      <c r="E299" s="284"/>
      <c r="F299" s="285"/>
      <c r="G299" s="285"/>
      <c r="H299" s="285"/>
      <c r="I299" s="285"/>
      <c r="J299" s="285"/>
      <c r="K299" s="285"/>
      <c r="L299" s="286"/>
      <c r="M299" s="295">
        <f>'План НП'!C302</f>
        <v>0</v>
      </c>
      <c r="N299" s="294">
        <f>'План НП'!D302</f>
        <v>0</v>
      </c>
      <c r="O299" s="282">
        <f>'План НП'!AC302</f>
        <v>0</v>
      </c>
      <c r="P299" s="216" t="str">
        <f>'Основні дані'!$B$1</f>
        <v>ХТ-224з</v>
      </c>
    </row>
    <row r="300" spans="1:16" s="138" customFormat="1" ht="15.6" hidden="1" x14ac:dyDescent="0.3">
      <c r="A300" s="283" t="str">
        <f>'План НП'!A303</f>
        <v>ВП10.8</v>
      </c>
      <c r="B300" s="303">
        <f>'План НП'!B303</f>
        <v>0</v>
      </c>
      <c r="C300" s="278">
        <f>'План НП'!F303</f>
        <v>0</v>
      </c>
      <c r="D300" s="278">
        <f>'План НП'!G303</f>
        <v>0</v>
      </c>
      <c r="E300" s="284"/>
      <c r="F300" s="285"/>
      <c r="G300" s="285"/>
      <c r="H300" s="285"/>
      <c r="I300" s="285"/>
      <c r="J300" s="285"/>
      <c r="K300" s="285"/>
      <c r="L300" s="286"/>
      <c r="M300" s="295">
        <f>'План НП'!C303</f>
        <v>0</v>
      </c>
      <c r="N300" s="294">
        <f>'План НП'!D303</f>
        <v>0</v>
      </c>
      <c r="O300" s="282">
        <f>'План НП'!AC303</f>
        <v>0</v>
      </c>
      <c r="P300" s="216" t="str">
        <f>'Основні дані'!$B$1</f>
        <v>ХТ-224з</v>
      </c>
    </row>
    <row r="301" spans="1:16" s="138" customFormat="1" ht="15.6" hidden="1" x14ac:dyDescent="0.3">
      <c r="A301" s="283" t="str">
        <f>'План НП'!A304</f>
        <v>ВП10.9</v>
      </c>
      <c r="B301" s="303">
        <f>'План НП'!B304</f>
        <v>0</v>
      </c>
      <c r="C301" s="278">
        <f>'План НП'!F304</f>
        <v>0</v>
      </c>
      <c r="D301" s="278">
        <f>'План НП'!G304</f>
        <v>0</v>
      </c>
      <c r="E301" s="284"/>
      <c r="F301" s="285"/>
      <c r="G301" s="285"/>
      <c r="H301" s="285"/>
      <c r="I301" s="285"/>
      <c r="J301" s="285"/>
      <c r="K301" s="285"/>
      <c r="L301" s="286"/>
      <c r="M301" s="295">
        <f>'План НП'!C304</f>
        <v>0</v>
      </c>
      <c r="N301" s="294">
        <f>'План НП'!D304</f>
        <v>0</v>
      </c>
      <c r="O301" s="282">
        <f>'План НП'!AC304</f>
        <v>0</v>
      </c>
      <c r="P301" s="216" t="str">
        <f>'Основні дані'!$B$1</f>
        <v>ХТ-224з</v>
      </c>
    </row>
    <row r="302" spans="1:16" s="138" customFormat="1" ht="15.6" hidden="1" x14ac:dyDescent="0.3">
      <c r="A302" s="283" t="str">
        <f>'План НП'!A305</f>
        <v>ВП10.10</v>
      </c>
      <c r="B302" s="303">
        <f>'План НП'!B305</f>
        <v>0</v>
      </c>
      <c r="C302" s="278">
        <f>'План НП'!F305</f>
        <v>0</v>
      </c>
      <c r="D302" s="278">
        <f>'План НП'!G305</f>
        <v>0</v>
      </c>
      <c r="E302" s="284"/>
      <c r="F302" s="285"/>
      <c r="G302" s="285"/>
      <c r="H302" s="285"/>
      <c r="I302" s="285"/>
      <c r="J302" s="285"/>
      <c r="K302" s="285"/>
      <c r="L302" s="286"/>
      <c r="M302" s="295">
        <f>'План НП'!C305</f>
        <v>0</v>
      </c>
      <c r="N302" s="294">
        <f>'План НП'!D305</f>
        <v>0</v>
      </c>
      <c r="O302" s="282">
        <f>'План НП'!AC305</f>
        <v>0</v>
      </c>
      <c r="P302" s="216" t="str">
        <f>'Основні дані'!$B$1</f>
        <v>ХТ-224з</v>
      </c>
    </row>
    <row r="303" spans="1:16" s="138" customFormat="1" ht="15.6" hidden="1" x14ac:dyDescent="0.3">
      <c r="A303" s="283" t="str">
        <f>'План НП'!A306</f>
        <v>ВП10.11</v>
      </c>
      <c r="B303" s="303">
        <f>'План НП'!B306</f>
        <v>0</v>
      </c>
      <c r="C303" s="278">
        <f>'План НП'!F306</f>
        <v>0</v>
      </c>
      <c r="D303" s="278">
        <f>'План НП'!G306</f>
        <v>0</v>
      </c>
      <c r="E303" s="284"/>
      <c r="F303" s="285"/>
      <c r="G303" s="285"/>
      <c r="H303" s="285"/>
      <c r="I303" s="285"/>
      <c r="J303" s="285"/>
      <c r="K303" s="285"/>
      <c r="L303" s="286"/>
      <c r="M303" s="295">
        <f>'План НП'!C306</f>
        <v>0</v>
      </c>
      <c r="N303" s="294">
        <f>'План НП'!D306</f>
        <v>0</v>
      </c>
      <c r="O303" s="282">
        <f>'План НП'!AC306</f>
        <v>0</v>
      </c>
      <c r="P303" s="216" t="str">
        <f>'Основні дані'!$B$1</f>
        <v>ХТ-224з</v>
      </c>
    </row>
    <row r="304" spans="1:16" s="138" customFormat="1" ht="15.6" hidden="1" x14ac:dyDescent="0.3">
      <c r="A304" s="283" t="str">
        <f>'План НП'!A307</f>
        <v>ВП10.12</v>
      </c>
      <c r="B304" s="303">
        <f>'План НП'!B307</f>
        <v>0</v>
      </c>
      <c r="C304" s="278">
        <f>'План НП'!F307</f>
        <v>0</v>
      </c>
      <c r="D304" s="278">
        <f>'План НП'!G307</f>
        <v>0</v>
      </c>
      <c r="E304" s="284"/>
      <c r="F304" s="285"/>
      <c r="G304" s="285"/>
      <c r="H304" s="285"/>
      <c r="I304" s="285"/>
      <c r="J304" s="285"/>
      <c r="K304" s="285"/>
      <c r="L304" s="286"/>
      <c r="M304" s="295">
        <f>'План НП'!C307</f>
        <v>0</v>
      </c>
      <c r="N304" s="294">
        <f>'План НП'!D307</f>
        <v>0</v>
      </c>
      <c r="O304" s="282">
        <f>'План НП'!AC307</f>
        <v>0</v>
      </c>
      <c r="P304" s="216" t="str">
        <f>'Основні дані'!$B$1</f>
        <v>ХТ-224з</v>
      </c>
    </row>
    <row r="305" spans="1:16" s="138" customFormat="1" ht="15.6" hidden="1" x14ac:dyDescent="0.3">
      <c r="A305" s="283" t="str">
        <f>'План НП'!A308</f>
        <v>ВП10.13</v>
      </c>
      <c r="B305" s="303">
        <f>'План НП'!B308</f>
        <v>0</v>
      </c>
      <c r="C305" s="278">
        <f>'План НП'!F308</f>
        <v>0</v>
      </c>
      <c r="D305" s="278">
        <f>'План НП'!G308</f>
        <v>0</v>
      </c>
      <c r="E305" s="284"/>
      <c r="F305" s="285"/>
      <c r="G305" s="285"/>
      <c r="H305" s="285"/>
      <c r="I305" s="285"/>
      <c r="J305" s="285"/>
      <c r="K305" s="285"/>
      <c r="L305" s="286"/>
      <c r="M305" s="295">
        <f>'План НП'!C308</f>
        <v>0</v>
      </c>
      <c r="N305" s="294">
        <f>'План НП'!D308</f>
        <v>0</v>
      </c>
      <c r="O305" s="282">
        <f>'План НП'!AC308</f>
        <v>0</v>
      </c>
      <c r="P305" s="216" t="str">
        <f>'Основні дані'!$B$1</f>
        <v>ХТ-224з</v>
      </c>
    </row>
    <row r="306" spans="1:16" s="138" customFormat="1" ht="15.6" hidden="1" x14ac:dyDescent="0.3">
      <c r="A306" s="283" t="str">
        <f>'План НП'!A309</f>
        <v>ВП10.14</v>
      </c>
      <c r="B306" s="303">
        <f>'План НП'!B309</f>
        <v>0</v>
      </c>
      <c r="C306" s="278">
        <f>'План НП'!F309</f>
        <v>0</v>
      </c>
      <c r="D306" s="278">
        <f>'План НП'!G309</f>
        <v>0</v>
      </c>
      <c r="E306" s="284"/>
      <c r="F306" s="285"/>
      <c r="G306" s="285"/>
      <c r="H306" s="285"/>
      <c r="I306" s="285"/>
      <c r="J306" s="285"/>
      <c r="K306" s="285"/>
      <c r="L306" s="286"/>
      <c r="M306" s="295">
        <f>'План НП'!C309</f>
        <v>0</v>
      </c>
      <c r="N306" s="294">
        <f>'План НП'!D309</f>
        <v>0</v>
      </c>
      <c r="O306" s="282">
        <f>'План НП'!AC309</f>
        <v>0</v>
      </c>
      <c r="P306" s="216" t="str">
        <f>'Основні дані'!$B$1</f>
        <v>ХТ-224з</v>
      </c>
    </row>
    <row r="307" spans="1:16" s="138" customFormat="1" ht="15.6" hidden="1" x14ac:dyDescent="0.3">
      <c r="A307" s="283" t="str">
        <f>'План НП'!A310</f>
        <v>ВП10.15</v>
      </c>
      <c r="B307" s="303">
        <f>'План НП'!B310</f>
        <v>0</v>
      </c>
      <c r="C307" s="278">
        <f>'План НП'!F310</f>
        <v>0</v>
      </c>
      <c r="D307" s="278">
        <f>'План НП'!G310</f>
        <v>0</v>
      </c>
      <c r="E307" s="284"/>
      <c r="F307" s="285"/>
      <c r="G307" s="285"/>
      <c r="H307" s="285"/>
      <c r="I307" s="285"/>
      <c r="J307" s="285"/>
      <c r="K307" s="285"/>
      <c r="L307" s="286"/>
      <c r="M307" s="295">
        <f>'План НП'!C310</f>
        <v>0</v>
      </c>
      <c r="N307" s="294">
        <f>'План НП'!D310</f>
        <v>0</v>
      </c>
      <c r="O307" s="282">
        <f>'План НП'!AC310</f>
        <v>0</v>
      </c>
      <c r="P307" s="216" t="str">
        <f>'Основні дані'!$B$1</f>
        <v>ХТ-224з</v>
      </c>
    </row>
    <row r="308" spans="1:16" s="138" customFormat="1" ht="15.6" hidden="1" x14ac:dyDescent="0.3">
      <c r="A308" s="283" t="str">
        <f>'План НП'!A311</f>
        <v>ВП10.16</v>
      </c>
      <c r="B308" s="303">
        <f>'План НП'!B311</f>
        <v>0</v>
      </c>
      <c r="C308" s="278">
        <f>'План НП'!F311</f>
        <v>0</v>
      </c>
      <c r="D308" s="278">
        <f>'План НП'!G311</f>
        <v>0</v>
      </c>
      <c r="E308" s="284"/>
      <c r="F308" s="285"/>
      <c r="G308" s="285"/>
      <c r="H308" s="285"/>
      <c r="I308" s="285"/>
      <c r="J308" s="285"/>
      <c r="K308" s="285"/>
      <c r="L308" s="286"/>
      <c r="M308" s="295">
        <f>'План НП'!C311</f>
        <v>0</v>
      </c>
      <c r="N308" s="294">
        <f>'План НП'!D311</f>
        <v>0</v>
      </c>
      <c r="O308" s="282">
        <f>'План НП'!AC311</f>
        <v>0</v>
      </c>
      <c r="P308" s="216" t="str">
        <f>'Основні дані'!$B$1</f>
        <v>ХТ-224з</v>
      </c>
    </row>
    <row r="309" spans="1:16" s="138" customFormat="1" ht="15.6" hidden="1" x14ac:dyDescent="0.3">
      <c r="A309" s="283" t="str">
        <f>'План НП'!A312</f>
        <v>ВП10.17</v>
      </c>
      <c r="B309" s="303">
        <f>'План НП'!B312</f>
        <v>0</v>
      </c>
      <c r="C309" s="278">
        <f>'План НП'!F312</f>
        <v>0</v>
      </c>
      <c r="D309" s="278">
        <f>'План НП'!G312</f>
        <v>0</v>
      </c>
      <c r="E309" s="284"/>
      <c r="F309" s="285"/>
      <c r="G309" s="285"/>
      <c r="H309" s="285"/>
      <c r="I309" s="285"/>
      <c r="J309" s="285"/>
      <c r="K309" s="285"/>
      <c r="L309" s="286"/>
      <c r="M309" s="295">
        <f>'План НП'!C312</f>
        <v>0</v>
      </c>
      <c r="N309" s="294">
        <f>'План НП'!D312</f>
        <v>0</v>
      </c>
      <c r="O309" s="282">
        <f>'План НП'!AC312</f>
        <v>0</v>
      </c>
      <c r="P309" s="216" t="str">
        <f>'Основні дані'!$B$1</f>
        <v>ХТ-224з</v>
      </c>
    </row>
    <row r="310" spans="1:16" s="138" customFormat="1" ht="15.6" hidden="1" x14ac:dyDescent="0.3">
      <c r="A310" s="283" t="str">
        <f>'План НП'!A313</f>
        <v>ВП10.18</v>
      </c>
      <c r="B310" s="303">
        <f>'План НП'!B313</f>
        <v>0</v>
      </c>
      <c r="C310" s="278">
        <f>'План НП'!F313</f>
        <v>0</v>
      </c>
      <c r="D310" s="278">
        <f>'План НП'!G313</f>
        <v>0</v>
      </c>
      <c r="E310" s="284"/>
      <c r="F310" s="285"/>
      <c r="G310" s="285"/>
      <c r="H310" s="285"/>
      <c r="I310" s="285"/>
      <c r="J310" s="285"/>
      <c r="K310" s="285"/>
      <c r="L310" s="286"/>
      <c r="M310" s="295">
        <f>'План НП'!C313</f>
        <v>0</v>
      </c>
      <c r="N310" s="294">
        <f>'План НП'!D313</f>
        <v>0</v>
      </c>
      <c r="O310" s="282">
        <f>'План НП'!AC313</f>
        <v>0</v>
      </c>
      <c r="P310" s="216" t="str">
        <f>'Основні дані'!$B$1</f>
        <v>ХТ-224з</v>
      </c>
    </row>
    <row r="311" spans="1:16" s="138" customFormat="1" ht="15.6" hidden="1" x14ac:dyDescent="0.3">
      <c r="A311" s="283" t="str">
        <f>'План НП'!A314</f>
        <v>ВП10.19</v>
      </c>
      <c r="B311" s="303">
        <f>'План НП'!B314</f>
        <v>0</v>
      </c>
      <c r="C311" s="278">
        <f>'План НП'!F314</f>
        <v>0</v>
      </c>
      <c r="D311" s="278">
        <f>'План НП'!G314</f>
        <v>0</v>
      </c>
      <c r="E311" s="284"/>
      <c r="F311" s="285"/>
      <c r="G311" s="285"/>
      <c r="H311" s="285"/>
      <c r="I311" s="285"/>
      <c r="J311" s="285"/>
      <c r="K311" s="285"/>
      <c r="L311" s="286"/>
      <c r="M311" s="295">
        <f>'План НП'!C314</f>
        <v>0</v>
      </c>
      <c r="N311" s="294">
        <f>'План НП'!D314</f>
        <v>0</v>
      </c>
      <c r="O311" s="282">
        <f>'План НП'!AC314</f>
        <v>0</v>
      </c>
      <c r="P311" s="216" t="str">
        <f>'Основні дані'!$B$1</f>
        <v>ХТ-224з</v>
      </c>
    </row>
    <row r="312" spans="1:16" s="138" customFormat="1" ht="15.6" hidden="1" x14ac:dyDescent="0.3">
      <c r="A312" s="283" t="str">
        <f>'План НП'!A315</f>
        <v>ВП10.20</v>
      </c>
      <c r="B312" s="303">
        <f>'План НП'!B315</f>
        <v>0</v>
      </c>
      <c r="C312" s="278">
        <f>'План НП'!F315</f>
        <v>0</v>
      </c>
      <c r="D312" s="278">
        <f>'План НП'!G315</f>
        <v>0</v>
      </c>
      <c r="E312" s="284"/>
      <c r="F312" s="285"/>
      <c r="G312" s="285"/>
      <c r="H312" s="285"/>
      <c r="I312" s="285"/>
      <c r="J312" s="285"/>
      <c r="K312" s="285"/>
      <c r="L312" s="286"/>
      <c r="M312" s="295">
        <f>'План НП'!C315</f>
        <v>0</v>
      </c>
      <c r="N312" s="294">
        <f>'План НП'!D315</f>
        <v>0</v>
      </c>
      <c r="O312" s="282">
        <f>'План НП'!AC315</f>
        <v>0</v>
      </c>
      <c r="P312" s="216" t="str">
        <f>'Основні дані'!$B$1</f>
        <v>ХТ-224з</v>
      </c>
    </row>
    <row r="313" spans="1:16" s="138" customFormat="1" ht="15.6" hidden="1" x14ac:dyDescent="0.3">
      <c r="A313" s="441" t="str">
        <f>'План НП'!A316</f>
        <v>4.1.11</v>
      </c>
      <c r="B313" s="442" t="str">
        <f>'План НП'!B316</f>
        <v>Профільований пакет  освітніх компонентів 11 "Назва пакету"</v>
      </c>
      <c r="C313" s="443" t="str">
        <f>'План НП'!F316</f>
        <v>ОШИБКА</v>
      </c>
      <c r="D313" s="443" t="str">
        <f>'План НП'!G316</f>
        <v>ОШИБКА</v>
      </c>
      <c r="E313" s="444"/>
      <c r="F313" s="445"/>
      <c r="G313" s="445"/>
      <c r="H313" s="445"/>
      <c r="I313" s="445"/>
      <c r="J313" s="445"/>
      <c r="K313" s="445"/>
      <c r="L313" s="446"/>
      <c r="M313" s="438">
        <f>'План НП'!C316</f>
        <v>0</v>
      </c>
      <c r="N313" s="439">
        <f>'План НП'!D316</f>
        <v>0</v>
      </c>
      <c r="O313" s="447">
        <f>'План НП'!AC316</f>
        <v>0</v>
      </c>
      <c r="P313" s="216" t="str">
        <f>'Основні дані'!$B$1</f>
        <v>ХТ-224з</v>
      </c>
    </row>
    <row r="314" spans="1:16" s="138" customFormat="1" ht="15.6" hidden="1" x14ac:dyDescent="0.3">
      <c r="A314" s="283" t="str">
        <f>'План НП'!A317</f>
        <v>ВП11.1</v>
      </c>
      <c r="B314" s="303">
        <f>'План НП'!B317</f>
        <v>0</v>
      </c>
      <c r="C314" s="278">
        <f>'План НП'!F317</f>
        <v>0</v>
      </c>
      <c r="D314" s="278">
        <f>'План НП'!G317</f>
        <v>0</v>
      </c>
      <c r="E314" s="284"/>
      <c r="F314" s="285"/>
      <c r="G314" s="285"/>
      <c r="H314" s="285"/>
      <c r="I314" s="285"/>
      <c r="J314" s="285"/>
      <c r="K314" s="285"/>
      <c r="L314" s="286"/>
      <c r="M314" s="295">
        <f>'План НП'!C317</f>
        <v>0</v>
      </c>
      <c r="N314" s="294">
        <f>'План НП'!D317</f>
        <v>0</v>
      </c>
      <c r="O314" s="282">
        <f>'План НП'!AC317</f>
        <v>0</v>
      </c>
      <c r="P314" s="216" t="str">
        <f>'Основні дані'!$B$1</f>
        <v>ХТ-224з</v>
      </c>
    </row>
    <row r="315" spans="1:16" s="138" customFormat="1" ht="15.6" hidden="1" x14ac:dyDescent="0.3">
      <c r="A315" s="283" t="str">
        <f>'План НП'!A318</f>
        <v>ВП11.2</v>
      </c>
      <c r="B315" s="303">
        <f>'План НП'!B318</f>
        <v>0</v>
      </c>
      <c r="C315" s="278">
        <f>'План НП'!F318</f>
        <v>0</v>
      </c>
      <c r="D315" s="278">
        <f>'План НП'!G318</f>
        <v>0</v>
      </c>
      <c r="E315" s="284"/>
      <c r="F315" s="285"/>
      <c r="G315" s="285"/>
      <c r="H315" s="285"/>
      <c r="I315" s="285"/>
      <c r="J315" s="285"/>
      <c r="K315" s="285"/>
      <c r="L315" s="286"/>
      <c r="M315" s="295">
        <f>'План НП'!C318</f>
        <v>0</v>
      </c>
      <c r="N315" s="294">
        <f>'План НП'!D318</f>
        <v>0</v>
      </c>
      <c r="O315" s="282">
        <f>'План НП'!AC318</f>
        <v>0</v>
      </c>
      <c r="P315" s="216" t="str">
        <f>'Основні дані'!$B$1</f>
        <v>ХТ-224з</v>
      </c>
    </row>
    <row r="316" spans="1:16" s="138" customFormat="1" ht="15.6" hidden="1" x14ac:dyDescent="0.3">
      <c r="A316" s="283" t="str">
        <f>'План НП'!A319</f>
        <v>ВП11.3</v>
      </c>
      <c r="B316" s="303">
        <f>'План НП'!B319</f>
        <v>0</v>
      </c>
      <c r="C316" s="278">
        <f>'План НП'!F319</f>
        <v>0</v>
      </c>
      <c r="D316" s="278">
        <f>'План НП'!G319</f>
        <v>0</v>
      </c>
      <c r="E316" s="284"/>
      <c r="F316" s="285"/>
      <c r="G316" s="285"/>
      <c r="H316" s="285"/>
      <c r="I316" s="285"/>
      <c r="J316" s="285"/>
      <c r="K316" s="285"/>
      <c r="L316" s="286"/>
      <c r="M316" s="295">
        <f>'План НП'!C319</f>
        <v>0</v>
      </c>
      <c r="N316" s="294">
        <f>'План НП'!D319</f>
        <v>0</v>
      </c>
      <c r="O316" s="282">
        <f>'План НП'!AC319</f>
        <v>0</v>
      </c>
      <c r="P316" s="216" t="str">
        <f>'Основні дані'!$B$1</f>
        <v>ХТ-224з</v>
      </c>
    </row>
    <row r="317" spans="1:16" s="138" customFormat="1" ht="15.6" hidden="1" x14ac:dyDescent="0.3">
      <c r="A317" s="283" t="str">
        <f>'План НП'!A320</f>
        <v>ВП11.4</v>
      </c>
      <c r="B317" s="303">
        <f>'План НП'!B320</f>
        <v>0</v>
      </c>
      <c r="C317" s="278">
        <f>'План НП'!F320</f>
        <v>0</v>
      </c>
      <c r="D317" s="278">
        <f>'План НП'!G320</f>
        <v>0</v>
      </c>
      <c r="E317" s="284"/>
      <c r="F317" s="285"/>
      <c r="G317" s="285"/>
      <c r="H317" s="285"/>
      <c r="I317" s="285"/>
      <c r="J317" s="285"/>
      <c r="K317" s="285"/>
      <c r="L317" s="286"/>
      <c r="M317" s="295">
        <f>'План НП'!C320</f>
        <v>0</v>
      </c>
      <c r="N317" s="294">
        <f>'План НП'!D320</f>
        <v>0</v>
      </c>
      <c r="O317" s="282">
        <f>'План НП'!AC320</f>
        <v>0</v>
      </c>
      <c r="P317" s="216" t="str">
        <f>'Основні дані'!$B$1</f>
        <v>ХТ-224з</v>
      </c>
    </row>
    <row r="318" spans="1:16" s="138" customFormat="1" ht="15.6" hidden="1" x14ac:dyDescent="0.3">
      <c r="A318" s="283" t="str">
        <f>'План НП'!A321</f>
        <v>ВП11.5</v>
      </c>
      <c r="B318" s="303">
        <f>'План НП'!B321</f>
        <v>0</v>
      </c>
      <c r="C318" s="278">
        <f>'План НП'!F321</f>
        <v>0</v>
      </c>
      <c r="D318" s="278">
        <f>'План НП'!G321</f>
        <v>0</v>
      </c>
      <c r="E318" s="284"/>
      <c r="F318" s="285"/>
      <c r="G318" s="285"/>
      <c r="H318" s="285"/>
      <c r="I318" s="285"/>
      <c r="J318" s="285"/>
      <c r="K318" s="285"/>
      <c r="L318" s="286"/>
      <c r="M318" s="295">
        <f>'План НП'!C321</f>
        <v>0</v>
      </c>
      <c r="N318" s="294">
        <f>'План НП'!D321</f>
        <v>0</v>
      </c>
      <c r="O318" s="282">
        <f>'План НП'!AC321</f>
        <v>0</v>
      </c>
      <c r="P318" s="216" t="str">
        <f>'Основні дані'!$B$1</f>
        <v>ХТ-224з</v>
      </c>
    </row>
    <row r="319" spans="1:16" s="138" customFormat="1" ht="15.6" hidden="1" x14ac:dyDescent="0.3">
      <c r="A319" s="283" t="str">
        <f>'План НП'!A322</f>
        <v>ВП11.6</v>
      </c>
      <c r="B319" s="303">
        <f>'План НП'!B322</f>
        <v>0</v>
      </c>
      <c r="C319" s="278">
        <f>'План НП'!F322</f>
        <v>0</v>
      </c>
      <c r="D319" s="278">
        <f>'План НП'!G322</f>
        <v>0</v>
      </c>
      <c r="E319" s="284"/>
      <c r="F319" s="285"/>
      <c r="G319" s="285"/>
      <c r="H319" s="285"/>
      <c r="I319" s="285"/>
      <c r="J319" s="285"/>
      <c r="K319" s="285"/>
      <c r="L319" s="286"/>
      <c r="M319" s="295">
        <f>'План НП'!C322</f>
        <v>0</v>
      </c>
      <c r="N319" s="294">
        <f>'План НП'!D322</f>
        <v>0</v>
      </c>
      <c r="O319" s="282">
        <f>'План НП'!AC322</f>
        <v>0</v>
      </c>
      <c r="P319" s="216" t="str">
        <f>'Основні дані'!$B$1</f>
        <v>ХТ-224з</v>
      </c>
    </row>
    <row r="320" spans="1:16" s="138" customFormat="1" ht="15.6" hidden="1" x14ac:dyDescent="0.3">
      <c r="A320" s="283" t="str">
        <f>'План НП'!A323</f>
        <v>ВП11.7</v>
      </c>
      <c r="B320" s="303">
        <f>'План НП'!B323</f>
        <v>0</v>
      </c>
      <c r="C320" s="278">
        <f>'План НП'!F323</f>
        <v>0</v>
      </c>
      <c r="D320" s="278">
        <f>'План НП'!G323</f>
        <v>0</v>
      </c>
      <c r="E320" s="284"/>
      <c r="F320" s="285"/>
      <c r="G320" s="285"/>
      <c r="H320" s="285"/>
      <c r="I320" s="285"/>
      <c r="J320" s="285"/>
      <c r="K320" s="285"/>
      <c r="L320" s="286"/>
      <c r="M320" s="295">
        <f>'План НП'!C323</f>
        <v>0</v>
      </c>
      <c r="N320" s="294">
        <f>'План НП'!D323</f>
        <v>0</v>
      </c>
      <c r="O320" s="282">
        <f>'План НП'!AC323</f>
        <v>0</v>
      </c>
      <c r="P320" s="216" t="str">
        <f>'Основні дані'!$B$1</f>
        <v>ХТ-224з</v>
      </c>
    </row>
    <row r="321" spans="1:16" s="138" customFormat="1" ht="15.6" hidden="1" x14ac:dyDescent="0.3">
      <c r="A321" s="283" t="str">
        <f>'План НП'!A324</f>
        <v>ВП11.8</v>
      </c>
      <c r="B321" s="303">
        <f>'План НП'!B324</f>
        <v>0</v>
      </c>
      <c r="C321" s="278">
        <f>'План НП'!F324</f>
        <v>0</v>
      </c>
      <c r="D321" s="278">
        <f>'План НП'!G324</f>
        <v>0</v>
      </c>
      <c r="E321" s="284"/>
      <c r="F321" s="285"/>
      <c r="G321" s="285"/>
      <c r="H321" s="285"/>
      <c r="I321" s="285"/>
      <c r="J321" s="285"/>
      <c r="K321" s="285"/>
      <c r="L321" s="286"/>
      <c r="M321" s="295">
        <f>'План НП'!C324</f>
        <v>0</v>
      </c>
      <c r="N321" s="294">
        <f>'План НП'!D324</f>
        <v>0</v>
      </c>
      <c r="O321" s="282">
        <f>'План НП'!AC324</f>
        <v>0</v>
      </c>
      <c r="P321" s="216" t="str">
        <f>'Основні дані'!$B$1</f>
        <v>ХТ-224з</v>
      </c>
    </row>
    <row r="322" spans="1:16" s="138" customFormat="1" ht="15.6" hidden="1" x14ac:dyDescent="0.3">
      <c r="A322" s="283" t="str">
        <f>'План НП'!A325</f>
        <v>ВП11.9</v>
      </c>
      <c r="B322" s="303">
        <f>'План НП'!B325</f>
        <v>0</v>
      </c>
      <c r="C322" s="278">
        <f>'План НП'!F325</f>
        <v>0</v>
      </c>
      <c r="D322" s="278">
        <f>'План НП'!G325</f>
        <v>0</v>
      </c>
      <c r="E322" s="284"/>
      <c r="F322" s="285"/>
      <c r="G322" s="285"/>
      <c r="H322" s="285"/>
      <c r="I322" s="285"/>
      <c r="J322" s="285"/>
      <c r="K322" s="285"/>
      <c r="L322" s="286"/>
      <c r="M322" s="295">
        <f>'План НП'!C325</f>
        <v>0</v>
      </c>
      <c r="N322" s="294">
        <f>'План НП'!D325</f>
        <v>0</v>
      </c>
      <c r="O322" s="282">
        <f>'План НП'!AC325</f>
        <v>0</v>
      </c>
      <c r="P322" s="216" t="str">
        <f>'Основні дані'!$B$1</f>
        <v>ХТ-224з</v>
      </c>
    </row>
    <row r="323" spans="1:16" s="138" customFormat="1" ht="15.6" hidden="1" x14ac:dyDescent="0.3">
      <c r="A323" s="283" t="str">
        <f>'План НП'!A326</f>
        <v>ВП11.10</v>
      </c>
      <c r="B323" s="303">
        <f>'План НП'!B326</f>
        <v>0</v>
      </c>
      <c r="C323" s="278">
        <f>'План НП'!F326</f>
        <v>0</v>
      </c>
      <c r="D323" s="278">
        <f>'План НП'!G326</f>
        <v>0</v>
      </c>
      <c r="E323" s="284"/>
      <c r="F323" s="285"/>
      <c r="G323" s="285"/>
      <c r="H323" s="285"/>
      <c r="I323" s="285"/>
      <c r="J323" s="285"/>
      <c r="K323" s="285"/>
      <c r="L323" s="286"/>
      <c r="M323" s="295">
        <f>'План НП'!C326</f>
        <v>0</v>
      </c>
      <c r="N323" s="294">
        <f>'План НП'!D326</f>
        <v>0</v>
      </c>
      <c r="O323" s="282">
        <f>'План НП'!AC326</f>
        <v>0</v>
      </c>
      <c r="P323" s="216" t="str">
        <f>'Основні дані'!$B$1</f>
        <v>ХТ-224з</v>
      </c>
    </row>
    <row r="324" spans="1:16" s="138" customFormat="1" ht="15.6" hidden="1" x14ac:dyDescent="0.3">
      <c r="A324" s="283" t="str">
        <f>'План НП'!A327</f>
        <v>ВП11.11</v>
      </c>
      <c r="B324" s="303">
        <f>'План НП'!B327</f>
        <v>0</v>
      </c>
      <c r="C324" s="278">
        <f>'План НП'!F327</f>
        <v>0</v>
      </c>
      <c r="D324" s="278">
        <f>'План НП'!G327</f>
        <v>0</v>
      </c>
      <c r="E324" s="284"/>
      <c r="F324" s="285"/>
      <c r="G324" s="285"/>
      <c r="H324" s="285"/>
      <c r="I324" s="285"/>
      <c r="J324" s="285"/>
      <c r="K324" s="285"/>
      <c r="L324" s="286"/>
      <c r="M324" s="295">
        <f>'План НП'!C327</f>
        <v>0</v>
      </c>
      <c r="N324" s="294">
        <f>'План НП'!D327</f>
        <v>0</v>
      </c>
      <c r="O324" s="282">
        <f>'План НП'!AC327</f>
        <v>0</v>
      </c>
      <c r="P324" s="216" t="str">
        <f>'Основні дані'!$B$1</f>
        <v>ХТ-224з</v>
      </c>
    </row>
    <row r="325" spans="1:16" s="138" customFormat="1" ht="15.6" hidden="1" x14ac:dyDescent="0.3">
      <c r="A325" s="283" t="str">
        <f>'План НП'!A328</f>
        <v>ВП11.12</v>
      </c>
      <c r="B325" s="303">
        <f>'План НП'!B328</f>
        <v>0</v>
      </c>
      <c r="C325" s="278">
        <f>'План НП'!F328</f>
        <v>0</v>
      </c>
      <c r="D325" s="278">
        <f>'План НП'!G328</f>
        <v>0</v>
      </c>
      <c r="E325" s="284"/>
      <c r="F325" s="285"/>
      <c r="G325" s="285"/>
      <c r="H325" s="285"/>
      <c r="I325" s="285"/>
      <c r="J325" s="285"/>
      <c r="K325" s="285"/>
      <c r="L325" s="286"/>
      <c r="M325" s="295">
        <f>'План НП'!C328</f>
        <v>0</v>
      </c>
      <c r="N325" s="294">
        <f>'План НП'!D328</f>
        <v>0</v>
      </c>
      <c r="O325" s="282">
        <f>'План НП'!AC328</f>
        <v>0</v>
      </c>
      <c r="P325" s="216" t="str">
        <f>'Основні дані'!$B$1</f>
        <v>ХТ-224з</v>
      </c>
    </row>
    <row r="326" spans="1:16" s="138" customFormat="1" ht="15.6" hidden="1" x14ac:dyDescent="0.3">
      <c r="A326" s="283" t="str">
        <f>'План НП'!A329</f>
        <v>ВП11.13</v>
      </c>
      <c r="B326" s="303">
        <f>'План НП'!B329</f>
        <v>0</v>
      </c>
      <c r="C326" s="278">
        <f>'План НП'!F329</f>
        <v>0</v>
      </c>
      <c r="D326" s="278">
        <f>'План НП'!G329</f>
        <v>0</v>
      </c>
      <c r="E326" s="284"/>
      <c r="F326" s="285"/>
      <c r="G326" s="285"/>
      <c r="H326" s="285"/>
      <c r="I326" s="285"/>
      <c r="J326" s="285"/>
      <c r="K326" s="285"/>
      <c r="L326" s="286"/>
      <c r="M326" s="295">
        <f>'План НП'!C329</f>
        <v>0</v>
      </c>
      <c r="N326" s="294">
        <f>'План НП'!D329</f>
        <v>0</v>
      </c>
      <c r="O326" s="282">
        <f>'План НП'!AC329</f>
        <v>0</v>
      </c>
      <c r="P326" s="216" t="str">
        <f>'Основні дані'!$B$1</f>
        <v>ХТ-224з</v>
      </c>
    </row>
    <row r="327" spans="1:16" s="138" customFormat="1" ht="15.6" hidden="1" x14ac:dyDescent="0.3">
      <c r="A327" s="283" t="str">
        <f>'План НП'!A330</f>
        <v>ВП11.14</v>
      </c>
      <c r="B327" s="303">
        <f>'План НП'!B330</f>
        <v>0</v>
      </c>
      <c r="C327" s="278">
        <f>'План НП'!F330</f>
        <v>0</v>
      </c>
      <c r="D327" s="278">
        <f>'План НП'!G330</f>
        <v>0</v>
      </c>
      <c r="E327" s="284"/>
      <c r="F327" s="285"/>
      <c r="G327" s="285"/>
      <c r="H327" s="285"/>
      <c r="I327" s="285"/>
      <c r="J327" s="285"/>
      <c r="K327" s="285"/>
      <c r="L327" s="286"/>
      <c r="M327" s="295">
        <f>'План НП'!C330</f>
        <v>0</v>
      </c>
      <c r="N327" s="294">
        <f>'План НП'!D330</f>
        <v>0</v>
      </c>
      <c r="O327" s="282">
        <f>'План НП'!AC330</f>
        <v>0</v>
      </c>
      <c r="P327" s="216" t="str">
        <f>'Основні дані'!$B$1</f>
        <v>ХТ-224з</v>
      </c>
    </row>
    <row r="328" spans="1:16" s="138" customFormat="1" ht="15.6" hidden="1" x14ac:dyDescent="0.3">
      <c r="A328" s="283" t="str">
        <f>'План НП'!A331</f>
        <v>ВП11.15</v>
      </c>
      <c r="B328" s="303">
        <f>'План НП'!B331</f>
        <v>0</v>
      </c>
      <c r="C328" s="278">
        <f>'План НП'!F331</f>
        <v>0</v>
      </c>
      <c r="D328" s="278">
        <f>'План НП'!G331</f>
        <v>0</v>
      </c>
      <c r="E328" s="284"/>
      <c r="F328" s="285"/>
      <c r="G328" s="285"/>
      <c r="H328" s="285"/>
      <c r="I328" s="285"/>
      <c r="J328" s="285"/>
      <c r="K328" s="285"/>
      <c r="L328" s="286"/>
      <c r="M328" s="295">
        <f>'План НП'!C331</f>
        <v>0</v>
      </c>
      <c r="N328" s="294">
        <f>'План НП'!D331</f>
        <v>0</v>
      </c>
      <c r="O328" s="282">
        <f>'План НП'!AC331</f>
        <v>0</v>
      </c>
      <c r="P328" s="216" t="str">
        <f>'Основні дані'!$B$1</f>
        <v>ХТ-224з</v>
      </c>
    </row>
    <row r="329" spans="1:16" s="138" customFormat="1" ht="15.6" hidden="1" x14ac:dyDescent="0.3">
      <c r="A329" s="283" t="str">
        <f>'План НП'!A332</f>
        <v>ВП11.16</v>
      </c>
      <c r="B329" s="303">
        <f>'План НП'!B332</f>
        <v>0</v>
      </c>
      <c r="C329" s="278">
        <f>'План НП'!F332</f>
        <v>0</v>
      </c>
      <c r="D329" s="278">
        <f>'План НП'!G332</f>
        <v>0</v>
      </c>
      <c r="E329" s="284"/>
      <c r="F329" s="285"/>
      <c r="G329" s="285"/>
      <c r="H329" s="285"/>
      <c r="I329" s="285"/>
      <c r="J329" s="285"/>
      <c r="K329" s="285"/>
      <c r="L329" s="286"/>
      <c r="M329" s="295">
        <f>'План НП'!C332</f>
        <v>0</v>
      </c>
      <c r="N329" s="294">
        <f>'План НП'!D332</f>
        <v>0</v>
      </c>
      <c r="O329" s="282">
        <f>'План НП'!AC332</f>
        <v>0</v>
      </c>
      <c r="P329" s="216" t="str">
        <f>'Основні дані'!$B$1</f>
        <v>ХТ-224з</v>
      </c>
    </row>
    <row r="330" spans="1:16" s="138" customFormat="1" ht="15.6" hidden="1" x14ac:dyDescent="0.3">
      <c r="A330" s="283" t="str">
        <f>'План НП'!A333</f>
        <v>ВП11.17</v>
      </c>
      <c r="B330" s="303">
        <f>'План НП'!B333</f>
        <v>0</v>
      </c>
      <c r="C330" s="278">
        <f>'План НП'!F333</f>
        <v>0</v>
      </c>
      <c r="D330" s="278">
        <f>'План НП'!G333</f>
        <v>0</v>
      </c>
      <c r="E330" s="284"/>
      <c r="F330" s="285"/>
      <c r="G330" s="285"/>
      <c r="H330" s="285"/>
      <c r="I330" s="285"/>
      <c r="J330" s="285"/>
      <c r="K330" s="285"/>
      <c r="L330" s="286"/>
      <c r="M330" s="295">
        <f>'План НП'!C333</f>
        <v>0</v>
      </c>
      <c r="N330" s="294">
        <f>'План НП'!D333</f>
        <v>0</v>
      </c>
      <c r="O330" s="282">
        <f>'План НП'!AC333</f>
        <v>0</v>
      </c>
      <c r="P330" s="216" t="str">
        <f>'Основні дані'!$B$1</f>
        <v>ХТ-224з</v>
      </c>
    </row>
    <row r="331" spans="1:16" s="138" customFormat="1" ht="15.6" hidden="1" x14ac:dyDescent="0.3">
      <c r="A331" s="283" t="str">
        <f>'План НП'!A334</f>
        <v>ВП11.18</v>
      </c>
      <c r="B331" s="303">
        <f>'План НП'!B334</f>
        <v>0</v>
      </c>
      <c r="C331" s="278">
        <f>'План НП'!F334</f>
        <v>0</v>
      </c>
      <c r="D331" s="278">
        <f>'План НП'!G334</f>
        <v>0</v>
      </c>
      <c r="E331" s="284"/>
      <c r="F331" s="285"/>
      <c r="G331" s="285"/>
      <c r="H331" s="285"/>
      <c r="I331" s="285"/>
      <c r="J331" s="285"/>
      <c r="K331" s="285"/>
      <c r="L331" s="286"/>
      <c r="M331" s="295">
        <f>'План НП'!C334</f>
        <v>0</v>
      </c>
      <c r="N331" s="294">
        <f>'План НП'!D334</f>
        <v>0</v>
      </c>
      <c r="O331" s="282">
        <f>'План НП'!AC334</f>
        <v>0</v>
      </c>
      <c r="P331" s="216" t="str">
        <f>'Основні дані'!$B$1</f>
        <v>ХТ-224з</v>
      </c>
    </row>
    <row r="332" spans="1:16" s="138" customFormat="1" ht="15.6" hidden="1" x14ac:dyDescent="0.3">
      <c r="A332" s="283" t="str">
        <f>'План НП'!A335</f>
        <v>ВП11.19</v>
      </c>
      <c r="B332" s="303">
        <f>'План НП'!B335</f>
        <v>0</v>
      </c>
      <c r="C332" s="278">
        <f>'План НП'!F335</f>
        <v>0</v>
      </c>
      <c r="D332" s="278">
        <f>'План НП'!G335</f>
        <v>0</v>
      </c>
      <c r="E332" s="284"/>
      <c r="F332" s="285"/>
      <c r="G332" s="285"/>
      <c r="H332" s="285"/>
      <c r="I332" s="285"/>
      <c r="J332" s="285"/>
      <c r="K332" s="285"/>
      <c r="L332" s="286"/>
      <c r="M332" s="295">
        <f>'План НП'!C335</f>
        <v>0</v>
      </c>
      <c r="N332" s="294">
        <f>'План НП'!D335</f>
        <v>0</v>
      </c>
      <c r="O332" s="282">
        <f>'План НП'!AC335</f>
        <v>0</v>
      </c>
      <c r="P332" s="216" t="str">
        <f>'Основні дані'!$B$1</f>
        <v>ХТ-224з</v>
      </c>
    </row>
    <row r="333" spans="1:16" s="138" customFormat="1" ht="15.6" hidden="1" x14ac:dyDescent="0.3">
      <c r="A333" s="283" t="str">
        <f>'План НП'!A336</f>
        <v>ВП11.20</v>
      </c>
      <c r="B333" s="303">
        <f>'План НП'!B336</f>
        <v>0</v>
      </c>
      <c r="C333" s="278">
        <f>'План НП'!F336</f>
        <v>0</v>
      </c>
      <c r="D333" s="278">
        <f>'План НП'!G336</f>
        <v>0</v>
      </c>
      <c r="E333" s="284"/>
      <c r="F333" s="285"/>
      <c r="G333" s="285"/>
      <c r="H333" s="285"/>
      <c r="I333" s="285"/>
      <c r="J333" s="285"/>
      <c r="K333" s="285"/>
      <c r="L333" s="286"/>
      <c r="M333" s="295">
        <f>'План НП'!C336</f>
        <v>0</v>
      </c>
      <c r="N333" s="294">
        <f>'План НП'!D336</f>
        <v>0</v>
      </c>
      <c r="O333" s="282">
        <f>'План НП'!AC336</f>
        <v>0</v>
      </c>
      <c r="P333" s="216" t="str">
        <f>'Основні дані'!$B$1</f>
        <v>ХТ-224з</v>
      </c>
    </row>
    <row r="334" spans="1:16" s="138" customFormat="1" ht="15.6" hidden="1" x14ac:dyDescent="0.3">
      <c r="A334" s="441" t="str">
        <f>'План НП'!A337</f>
        <v>4.1.12</v>
      </c>
      <c r="B334" s="442" t="str">
        <f>'План НП'!B337</f>
        <v>Профільований пакет  освітніх компонентів 12 "Назва пакету"</v>
      </c>
      <c r="C334" s="443" t="str">
        <f>'План НП'!F337</f>
        <v>ОШИБКА</v>
      </c>
      <c r="D334" s="443" t="str">
        <f>'План НП'!G337</f>
        <v>ОШИБКА</v>
      </c>
      <c r="E334" s="444"/>
      <c r="F334" s="445"/>
      <c r="G334" s="445"/>
      <c r="H334" s="445"/>
      <c r="I334" s="445"/>
      <c r="J334" s="445"/>
      <c r="K334" s="445"/>
      <c r="L334" s="446"/>
      <c r="M334" s="438">
        <f>'План НП'!C337</f>
        <v>0</v>
      </c>
      <c r="N334" s="439">
        <f>'План НП'!D337</f>
        <v>0</v>
      </c>
      <c r="O334" s="447">
        <f>'План НП'!AC337</f>
        <v>0</v>
      </c>
      <c r="P334" s="216" t="str">
        <f>'Основні дані'!$B$1</f>
        <v>ХТ-224з</v>
      </c>
    </row>
    <row r="335" spans="1:16" s="138" customFormat="1" ht="15.6" hidden="1" x14ac:dyDescent="0.3">
      <c r="A335" s="283" t="str">
        <f>'План НП'!A338</f>
        <v>ВП12.1</v>
      </c>
      <c r="B335" s="303">
        <f>'План НП'!B338</f>
        <v>0</v>
      </c>
      <c r="C335" s="278">
        <f>'План НП'!F338</f>
        <v>0</v>
      </c>
      <c r="D335" s="278">
        <f>'План НП'!G338</f>
        <v>0</v>
      </c>
      <c r="E335" s="284"/>
      <c r="F335" s="285"/>
      <c r="G335" s="285"/>
      <c r="H335" s="285"/>
      <c r="I335" s="285"/>
      <c r="J335" s="285"/>
      <c r="K335" s="285"/>
      <c r="L335" s="286"/>
      <c r="M335" s="295">
        <f>'План НП'!C338</f>
        <v>0</v>
      </c>
      <c r="N335" s="294">
        <f>'План НП'!D338</f>
        <v>0</v>
      </c>
      <c r="O335" s="282">
        <f>'План НП'!AC338</f>
        <v>0</v>
      </c>
      <c r="P335" s="216" t="str">
        <f>'Основні дані'!$B$1</f>
        <v>ХТ-224з</v>
      </c>
    </row>
    <row r="336" spans="1:16" s="138" customFormat="1" ht="15.6" hidden="1" x14ac:dyDescent="0.3">
      <c r="A336" s="283" t="str">
        <f>'План НП'!A339</f>
        <v>ВП12.2</v>
      </c>
      <c r="B336" s="303">
        <f>'План НП'!B339</f>
        <v>0</v>
      </c>
      <c r="C336" s="278">
        <f>'План НП'!F339</f>
        <v>0</v>
      </c>
      <c r="D336" s="278">
        <f>'План НП'!G339</f>
        <v>0</v>
      </c>
      <c r="E336" s="284"/>
      <c r="F336" s="285"/>
      <c r="G336" s="285"/>
      <c r="H336" s="285"/>
      <c r="I336" s="285"/>
      <c r="J336" s="285"/>
      <c r="K336" s="285"/>
      <c r="L336" s="286"/>
      <c r="M336" s="295">
        <f>'План НП'!C339</f>
        <v>0</v>
      </c>
      <c r="N336" s="294">
        <f>'План НП'!D339</f>
        <v>0</v>
      </c>
      <c r="O336" s="282">
        <f>'План НП'!AC339</f>
        <v>0</v>
      </c>
      <c r="P336" s="216" t="str">
        <f>'Основні дані'!$B$1</f>
        <v>ХТ-224з</v>
      </c>
    </row>
    <row r="337" spans="1:16" s="138" customFormat="1" ht="15.6" hidden="1" x14ac:dyDescent="0.3">
      <c r="A337" s="283" t="str">
        <f>'План НП'!A340</f>
        <v>ВП12.3</v>
      </c>
      <c r="B337" s="303">
        <f>'План НП'!B340</f>
        <v>0</v>
      </c>
      <c r="C337" s="278">
        <f>'План НП'!F340</f>
        <v>0</v>
      </c>
      <c r="D337" s="278">
        <f>'План НП'!G340</f>
        <v>0</v>
      </c>
      <c r="E337" s="284"/>
      <c r="F337" s="285"/>
      <c r="G337" s="285"/>
      <c r="H337" s="285"/>
      <c r="I337" s="285"/>
      <c r="J337" s="285"/>
      <c r="K337" s="285"/>
      <c r="L337" s="286"/>
      <c r="M337" s="295">
        <f>'План НП'!C340</f>
        <v>0</v>
      </c>
      <c r="N337" s="294">
        <f>'План НП'!D340</f>
        <v>0</v>
      </c>
      <c r="O337" s="282">
        <f>'План НП'!AC340</f>
        <v>0</v>
      </c>
      <c r="P337" s="216" t="str">
        <f>'Основні дані'!$B$1</f>
        <v>ХТ-224з</v>
      </c>
    </row>
    <row r="338" spans="1:16" s="138" customFormat="1" ht="15.6" hidden="1" x14ac:dyDescent="0.3">
      <c r="A338" s="283" t="str">
        <f>'План НП'!A341</f>
        <v>ВП12.4</v>
      </c>
      <c r="B338" s="303">
        <f>'План НП'!B341</f>
        <v>0</v>
      </c>
      <c r="C338" s="278">
        <f>'План НП'!F341</f>
        <v>0</v>
      </c>
      <c r="D338" s="278">
        <f>'План НП'!G341</f>
        <v>0</v>
      </c>
      <c r="E338" s="284"/>
      <c r="F338" s="285"/>
      <c r="G338" s="285"/>
      <c r="H338" s="285"/>
      <c r="I338" s="285"/>
      <c r="J338" s="285"/>
      <c r="K338" s="285"/>
      <c r="L338" s="286"/>
      <c r="M338" s="295">
        <f>'План НП'!C341</f>
        <v>0</v>
      </c>
      <c r="N338" s="294">
        <f>'План НП'!D341</f>
        <v>0</v>
      </c>
      <c r="O338" s="282">
        <f>'План НП'!AC341</f>
        <v>0</v>
      </c>
      <c r="P338" s="216" t="str">
        <f>'Основні дані'!$B$1</f>
        <v>ХТ-224з</v>
      </c>
    </row>
    <row r="339" spans="1:16" s="138" customFormat="1" ht="15.6" hidden="1" x14ac:dyDescent="0.3">
      <c r="A339" s="283" t="str">
        <f>'План НП'!A342</f>
        <v>ВП12.5</v>
      </c>
      <c r="B339" s="303">
        <f>'План НП'!B342</f>
        <v>0</v>
      </c>
      <c r="C339" s="278">
        <f>'План НП'!F342</f>
        <v>0</v>
      </c>
      <c r="D339" s="278">
        <f>'План НП'!G342</f>
        <v>0</v>
      </c>
      <c r="E339" s="284"/>
      <c r="F339" s="285"/>
      <c r="G339" s="285"/>
      <c r="H339" s="285"/>
      <c r="I339" s="285"/>
      <c r="J339" s="285"/>
      <c r="K339" s="285"/>
      <c r="L339" s="286"/>
      <c r="M339" s="295">
        <f>'План НП'!C342</f>
        <v>0</v>
      </c>
      <c r="N339" s="294">
        <f>'План НП'!D342</f>
        <v>0</v>
      </c>
      <c r="O339" s="282">
        <f>'План НП'!AC342</f>
        <v>0</v>
      </c>
      <c r="P339" s="216" t="str">
        <f>'Основні дані'!$B$1</f>
        <v>ХТ-224з</v>
      </c>
    </row>
    <row r="340" spans="1:16" s="138" customFormat="1" ht="15.6" hidden="1" x14ac:dyDescent="0.3">
      <c r="A340" s="283" t="str">
        <f>'План НП'!A343</f>
        <v>ВП12.6</v>
      </c>
      <c r="B340" s="303">
        <f>'План НП'!B343</f>
        <v>0</v>
      </c>
      <c r="C340" s="278">
        <f>'План НП'!F343</f>
        <v>0</v>
      </c>
      <c r="D340" s="278">
        <f>'План НП'!G343</f>
        <v>0</v>
      </c>
      <c r="E340" s="284"/>
      <c r="F340" s="285"/>
      <c r="G340" s="285"/>
      <c r="H340" s="285"/>
      <c r="I340" s="285"/>
      <c r="J340" s="285"/>
      <c r="K340" s="285"/>
      <c r="L340" s="286"/>
      <c r="M340" s="295">
        <f>'План НП'!C343</f>
        <v>0</v>
      </c>
      <c r="N340" s="294">
        <f>'План НП'!D343</f>
        <v>0</v>
      </c>
      <c r="O340" s="282">
        <f>'План НП'!AC343</f>
        <v>0</v>
      </c>
      <c r="P340" s="216" t="str">
        <f>'Основні дані'!$B$1</f>
        <v>ХТ-224з</v>
      </c>
    </row>
    <row r="341" spans="1:16" s="138" customFormat="1" ht="15.6" hidden="1" x14ac:dyDescent="0.3">
      <c r="A341" s="283" t="str">
        <f>'План НП'!A344</f>
        <v>ВП12.7</v>
      </c>
      <c r="B341" s="303">
        <f>'План НП'!B344</f>
        <v>0</v>
      </c>
      <c r="C341" s="278">
        <f>'План НП'!F344</f>
        <v>0</v>
      </c>
      <c r="D341" s="278">
        <f>'План НП'!G344</f>
        <v>0</v>
      </c>
      <c r="E341" s="284"/>
      <c r="F341" s="285"/>
      <c r="G341" s="285"/>
      <c r="H341" s="285"/>
      <c r="I341" s="285"/>
      <c r="J341" s="285"/>
      <c r="K341" s="285"/>
      <c r="L341" s="286"/>
      <c r="M341" s="295">
        <f>'План НП'!C344</f>
        <v>0</v>
      </c>
      <c r="N341" s="294">
        <f>'План НП'!D344</f>
        <v>0</v>
      </c>
      <c r="O341" s="282">
        <f>'План НП'!AC344</f>
        <v>0</v>
      </c>
      <c r="P341" s="216" t="str">
        <f>'Основні дані'!$B$1</f>
        <v>ХТ-224з</v>
      </c>
    </row>
    <row r="342" spans="1:16" s="138" customFormat="1" ht="15.6" hidden="1" x14ac:dyDescent="0.3">
      <c r="A342" s="283" t="str">
        <f>'План НП'!A345</f>
        <v>ВП12.8</v>
      </c>
      <c r="B342" s="303">
        <f>'План НП'!B345</f>
        <v>0</v>
      </c>
      <c r="C342" s="278">
        <f>'План НП'!F345</f>
        <v>0</v>
      </c>
      <c r="D342" s="278">
        <f>'План НП'!G345</f>
        <v>0</v>
      </c>
      <c r="E342" s="284"/>
      <c r="F342" s="285"/>
      <c r="G342" s="285"/>
      <c r="H342" s="285"/>
      <c r="I342" s="285"/>
      <c r="J342" s="285"/>
      <c r="K342" s="285"/>
      <c r="L342" s="286"/>
      <c r="M342" s="295">
        <f>'План НП'!C345</f>
        <v>0</v>
      </c>
      <c r="N342" s="294">
        <f>'План НП'!D345</f>
        <v>0</v>
      </c>
      <c r="O342" s="282">
        <f>'План НП'!AC345</f>
        <v>0</v>
      </c>
      <c r="P342" s="216" t="str">
        <f>'Основні дані'!$B$1</f>
        <v>ХТ-224з</v>
      </c>
    </row>
    <row r="343" spans="1:16" s="138" customFormat="1" ht="15.6" hidden="1" x14ac:dyDescent="0.3">
      <c r="A343" s="283" t="str">
        <f>'План НП'!A346</f>
        <v>ВП12.9</v>
      </c>
      <c r="B343" s="303">
        <f>'План НП'!B346</f>
        <v>0</v>
      </c>
      <c r="C343" s="278">
        <f>'План НП'!F346</f>
        <v>0</v>
      </c>
      <c r="D343" s="278">
        <f>'План НП'!G346</f>
        <v>0</v>
      </c>
      <c r="E343" s="284"/>
      <c r="F343" s="285"/>
      <c r="G343" s="285"/>
      <c r="H343" s="285"/>
      <c r="I343" s="285"/>
      <c r="J343" s="285"/>
      <c r="K343" s="285"/>
      <c r="L343" s="286"/>
      <c r="M343" s="295">
        <f>'План НП'!C346</f>
        <v>0</v>
      </c>
      <c r="N343" s="294">
        <f>'План НП'!D346</f>
        <v>0</v>
      </c>
      <c r="O343" s="282">
        <f>'План НП'!AC346</f>
        <v>0</v>
      </c>
      <c r="P343" s="216" t="str">
        <f>'Основні дані'!$B$1</f>
        <v>ХТ-224з</v>
      </c>
    </row>
    <row r="344" spans="1:16" s="138" customFormat="1" ht="15.6" hidden="1" x14ac:dyDescent="0.3">
      <c r="A344" s="283" t="str">
        <f>'План НП'!A347</f>
        <v>ВП12.10</v>
      </c>
      <c r="B344" s="303">
        <f>'План НП'!B347</f>
        <v>0</v>
      </c>
      <c r="C344" s="278">
        <f>'План НП'!F347</f>
        <v>0</v>
      </c>
      <c r="D344" s="278">
        <f>'План НП'!G347</f>
        <v>0</v>
      </c>
      <c r="E344" s="284"/>
      <c r="F344" s="285"/>
      <c r="G344" s="285"/>
      <c r="H344" s="285"/>
      <c r="I344" s="285"/>
      <c r="J344" s="285"/>
      <c r="K344" s="285"/>
      <c r="L344" s="286"/>
      <c r="M344" s="295">
        <f>'План НП'!C347</f>
        <v>0</v>
      </c>
      <c r="N344" s="294">
        <f>'План НП'!D347</f>
        <v>0</v>
      </c>
      <c r="O344" s="282">
        <f>'План НП'!AC347</f>
        <v>0</v>
      </c>
      <c r="P344" s="216" t="str">
        <f>'Основні дані'!$B$1</f>
        <v>ХТ-224з</v>
      </c>
    </row>
    <row r="345" spans="1:16" s="138" customFormat="1" ht="15.6" hidden="1" x14ac:dyDescent="0.3">
      <c r="A345" s="283" t="str">
        <f>'План НП'!A348</f>
        <v>ВП12.11</v>
      </c>
      <c r="B345" s="303">
        <f>'План НП'!B348</f>
        <v>0</v>
      </c>
      <c r="C345" s="278">
        <f>'План НП'!F348</f>
        <v>0</v>
      </c>
      <c r="D345" s="278">
        <f>'План НП'!G348</f>
        <v>0</v>
      </c>
      <c r="E345" s="284"/>
      <c r="F345" s="285"/>
      <c r="G345" s="285"/>
      <c r="H345" s="285"/>
      <c r="I345" s="285"/>
      <c r="J345" s="285"/>
      <c r="K345" s="285"/>
      <c r="L345" s="286"/>
      <c r="M345" s="295">
        <f>'План НП'!C348</f>
        <v>0</v>
      </c>
      <c r="N345" s="294">
        <f>'План НП'!D348</f>
        <v>0</v>
      </c>
      <c r="O345" s="282">
        <f>'План НП'!AC348</f>
        <v>0</v>
      </c>
      <c r="P345" s="216" t="str">
        <f>'Основні дані'!$B$1</f>
        <v>ХТ-224з</v>
      </c>
    </row>
    <row r="346" spans="1:16" s="138" customFormat="1" ht="15.6" hidden="1" x14ac:dyDescent="0.3">
      <c r="A346" s="283" t="str">
        <f>'План НП'!A349</f>
        <v>ВП12.12</v>
      </c>
      <c r="B346" s="303">
        <f>'План НП'!B349</f>
        <v>0</v>
      </c>
      <c r="C346" s="278">
        <f>'План НП'!F349</f>
        <v>0</v>
      </c>
      <c r="D346" s="278">
        <f>'План НП'!G349</f>
        <v>0</v>
      </c>
      <c r="E346" s="284"/>
      <c r="F346" s="285"/>
      <c r="G346" s="285"/>
      <c r="H346" s="285"/>
      <c r="I346" s="285"/>
      <c r="J346" s="285"/>
      <c r="K346" s="285"/>
      <c r="L346" s="286"/>
      <c r="M346" s="295">
        <f>'План НП'!C349</f>
        <v>0</v>
      </c>
      <c r="N346" s="294">
        <f>'План НП'!D349</f>
        <v>0</v>
      </c>
      <c r="O346" s="282">
        <f>'План НП'!AC349</f>
        <v>0</v>
      </c>
      <c r="P346" s="216" t="str">
        <f>'Основні дані'!$B$1</f>
        <v>ХТ-224з</v>
      </c>
    </row>
    <row r="347" spans="1:16" s="138" customFormat="1" ht="15.6" hidden="1" x14ac:dyDescent="0.3">
      <c r="A347" s="283" t="str">
        <f>'План НП'!A350</f>
        <v>ВП12.13</v>
      </c>
      <c r="B347" s="303">
        <f>'План НП'!B350</f>
        <v>0</v>
      </c>
      <c r="C347" s="278">
        <f>'План НП'!F350</f>
        <v>0</v>
      </c>
      <c r="D347" s="278">
        <f>'План НП'!G350</f>
        <v>0</v>
      </c>
      <c r="E347" s="284"/>
      <c r="F347" s="285"/>
      <c r="G347" s="285"/>
      <c r="H347" s="285"/>
      <c r="I347" s="285"/>
      <c r="J347" s="285"/>
      <c r="K347" s="285"/>
      <c r="L347" s="286"/>
      <c r="M347" s="295">
        <f>'План НП'!C350</f>
        <v>0</v>
      </c>
      <c r="N347" s="294">
        <f>'План НП'!D350</f>
        <v>0</v>
      </c>
      <c r="O347" s="282">
        <f>'План НП'!AC350</f>
        <v>0</v>
      </c>
      <c r="P347" s="216" t="str">
        <f>'Основні дані'!$B$1</f>
        <v>ХТ-224з</v>
      </c>
    </row>
    <row r="348" spans="1:16" s="138" customFormat="1" ht="15.6" hidden="1" x14ac:dyDescent="0.3">
      <c r="A348" s="283" t="str">
        <f>'План НП'!A351</f>
        <v>ВП12.14</v>
      </c>
      <c r="B348" s="303">
        <f>'План НП'!B351</f>
        <v>0</v>
      </c>
      <c r="C348" s="278">
        <f>'План НП'!F351</f>
        <v>0</v>
      </c>
      <c r="D348" s="278">
        <f>'План НП'!G351</f>
        <v>0</v>
      </c>
      <c r="E348" s="284"/>
      <c r="F348" s="285"/>
      <c r="G348" s="285"/>
      <c r="H348" s="285"/>
      <c r="I348" s="285"/>
      <c r="J348" s="285"/>
      <c r="K348" s="285"/>
      <c r="L348" s="286"/>
      <c r="M348" s="295">
        <f>'План НП'!C351</f>
        <v>0</v>
      </c>
      <c r="N348" s="294">
        <f>'План НП'!D351</f>
        <v>0</v>
      </c>
      <c r="O348" s="282">
        <f>'План НП'!AC351</f>
        <v>0</v>
      </c>
      <c r="P348" s="216" t="str">
        <f>'Основні дані'!$B$1</f>
        <v>ХТ-224з</v>
      </c>
    </row>
    <row r="349" spans="1:16" s="138" customFormat="1" ht="15.6" hidden="1" x14ac:dyDescent="0.3">
      <c r="A349" s="283" t="str">
        <f>'План НП'!A352</f>
        <v>ВП12.15</v>
      </c>
      <c r="B349" s="303">
        <f>'План НП'!B352</f>
        <v>0</v>
      </c>
      <c r="C349" s="278">
        <f>'План НП'!F352</f>
        <v>0</v>
      </c>
      <c r="D349" s="278">
        <f>'План НП'!G352</f>
        <v>0</v>
      </c>
      <c r="E349" s="284"/>
      <c r="F349" s="285"/>
      <c r="G349" s="285"/>
      <c r="H349" s="285"/>
      <c r="I349" s="285"/>
      <c r="J349" s="285"/>
      <c r="K349" s="285"/>
      <c r="L349" s="286"/>
      <c r="M349" s="295">
        <f>'План НП'!C352</f>
        <v>0</v>
      </c>
      <c r="N349" s="294">
        <f>'План НП'!D352</f>
        <v>0</v>
      </c>
      <c r="O349" s="282">
        <f>'План НП'!AC352</f>
        <v>0</v>
      </c>
      <c r="P349" s="216" t="str">
        <f>'Основні дані'!$B$1</f>
        <v>ХТ-224з</v>
      </c>
    </row>
    <row r="350" spans="1:16" s="138" customFormat="1" ht="15.6" hidden="1" x14ac:dyDescent="0.3">
      <c r="A350" s="283" t="str">
        <f>'План НП'!A353</f>
        <v>ВП12.16</v>
      </c>
      <c r="B350" s="303">
        <f>'План НП'!B353</f>
        <v>0</v>
      </c>
      <c r="C350" s="278">
        <f>'План НП'!F353</f>
        <v>0</v>
      </c>
      <c r="D350" s="278">
        <f>'План НП'!G353</f>
        <v>0</v>
      </c>
      <c r="E350" s="284"/>
      <c r="F350" s="285"/>
      <c r="G350" s="285"/>
      <c r="H350" s="285"/>
      <c r="I350" s="285"/>
      <c r="J350" s="285"/>
      <c r="K350" s="285"/>
      <c r="L350" s="286"/>
      <c r="M350" s="295">
        <f>'План НП'!C353</f>
        <v>0</v>
      </c>
      <c r="N350" s="294">
        <f>'План НП'!D353</f>
        <v>0</v>
      </c>
      <c r="O350" s="282">
        <f>'План НП'!AC353</f>
        <v>0</v>
      </c>
      <c r="P350" s="216" t="str">
        <f>'Основні дані'!$B$1</f>
        <v>ХТ-224з</v>
      </c>
    </row>
    <row r="351" spans="1:16" s="138" customFormat="1" ht="15.6" hidden="1" x14ac:dyDescent="0.3">
      <c r="A351" s="283" t="str">
        <f>'План НП'!A354</f>
        <v>ВП12.17</v>
      </c>
      <c r="B351" s="303">
        <f>'План НП'!B354</f>
        <v>0</v>
      </c>
      <c r="C351" s="278">
        <f>'План НП'!F354</f>
        <v>0</v>
      </c>
      <c r="D351" s="278">
        <f>'План НП'!G354</f>
        <v>0</v>
      </c>
      <c r="E351" s="284"/>
      <c r="F351" s="285"/>
      <c r="G351" s="285"/>
      <c r="H351" s="285"/>
      <c r="I351" s="285"/>
      <c r="J351" s="285"/>
      <c r="K351" s="285"/>
      <c r="L351" s="286"/>
      <c r="M351" s="295">
        <f>'План НП'!C354</f>
        <v>0</v>
      </c>
      <c r="N351" s="294">
        <f>'План НП'!D354</f>
        <v>0</v>
      </c>
      <c r="O351" s="282">
        <f>'План НП'!AC354</f>
        <v>0</v>
      </c>
      <c r="P351" s="216" t="str">
        <f>'Основні дані'!$B$1</f>
        <v>ХТ-224з</v>
      </c>
    </row>
    <row r="352" spans="1:16" s="138" customFormat="1" ht="15.6" hidden="1" x14ac:dyDescent="0.3">
      <c r="A352" s="283" t="str">
        <f>'План НП'!A355</f>
        <v>ВП12.18</v>
      </c>
      <c r="B352" s="303">
        <f>'План НП'!B355</f>
        <v>0</v>
      </c>
      <c r="C352" s="278">
        <f>'План НП'!F355</f>
        <v>0</v>
      </c>
      <c r="D352" s="278">
        <f>'План НП'!G355</f>
        <v>0</v>
      </c>
      <c r="E352" s="284"/>
      <c r="F352" s="285"/>
      <c r="G352" s="285"/>
      <c r="H352" s="285"/>
      <c r="I352" s="285"/>
      <c r="J352" s="285"/>
      <c r="K352" s="285"/>
      <c r="L352" s="286"/>
      <c r="M352" s="295">
        <f>'План НП'!C355</f>
        <v>0</v>
      </c>
      <c r="N352" s="294">
        <f>'План НП'!D355</f>
        <v>0</v>
      </c>
      <c r="O352" s="282">
        <f>'План НП'!AC355</f>
        <v>0</v>
      </c>
      <c r="P352" s="216" t="str">
        <f>'Основні дані'!$B$1</f>
        <v>ХТ-224з</v>
      </c>
    </row>
    <row r="353" spans="1:16" s="138" customFormat="1" ht="15.6" hidden="1" x14ac:dyDescent="0.3">
      <c r="A353" s="283" t="str">
        <f>'План НП'!A356</f>
        <v>ВП12.19</v>
      </c>
      <c r="B353" s="303">
        <f>'План НП'!B356</f>
        <v>0</v>
      </c>
      <c r="C353" s="278">
        <f>'План НП'!F356</f>
        <v>0</v>
      </c>
      <c r="D353" s="278">
        <f>'План НП'!G356</f>
        <v>0</v>
      </c>
      <c r="E353" s="284"/>
      <c r="F353" s="285"/>
      <c r="G353" s="285"/>
      <c r="H353" s="285"/>
      <c r="I353" s="285"/>
      <c r="J353" s="285"/>
      <c r="K353" s="285"/>
      <c r="L353" s="286"/>
      <c r="M353" s="295">
        <f>'План НП'!C356</f>
        <v>0</v>
      </c>
      <c r="N353" s="294">
        <f>'План НП'!D356</f>
        <v>0</v>
      </c>
      <c r="O353" s="282">
        <f>'План НП'!AC356</f>
        <v>0</v>
      </c>
      <c r="P353" s="216" t="str">
        <f>'Основні дані'!$B$1</f>
        <v>ХТ-224з</v>
      </c>
    </row>
    <row r="354" spans="1:16" s="138" customFormat="1" ht="15.6" hidden="1" x14ac:dyDescent="0.3">
      <c r="A354" s="283" t="str">
        <f>'План НП'!A357</f>
        <v>ВП12.20</v>
      </c>
      <c r="B354" s="303">
        <f>'План НП'!B357</f>
        <v>0</v>
      </c>
      <c r="C354" s="278">
        <f>'План НП'!F357</f>
        <v>0</v>
      </c>
      <c r="D354" s="278">
        <f>'План НП'!G357</f>
        <v>0</v>
      </c>
      <c r="E354" s="284"/>
      <c r="F354" s="285"/>
      <c r="G354" s="285"/>
      <c r="H354" s="285"/>
      <c r="I354" s="285"/>
      <c r="J354" s="285"/>
      <c r="K354" s="285"/>
      <c r="L354" s="286"/>
      <c r="M354" s="295">
        <f>'План НП'!C357</f>
        <v>0</v>
      </c>
      <c r="N354" s="294">
        <f>'План НП'!D357</f>
        <v>0</v>
      </c>
      <c r="O354" s="282">
        <f>'План НП'!AC357</f>
        <v>0</v>
      </c>
      <c r="P354" s="216" t="str">
        <f>'Основні дані'!$B$1</f>
        <v>ХТ-224з</v>
      </c>
    </row>
    <row r="355" spans="1:16" s="138" customFormat="1" ht="15.6" hidden="1" x14ac:dyDescent="0.3">
      <c r="A355" s="441" t="str">
        <f>'План НП'!A358</f>
        <v>4.1.13</v>
      </c>
      <c r="B355" s="442" t="str">
        <f>'План НП'!B358</f>
        <v>Профільований пакет  освітніх компонентів 13 "Назва пакету"</v>
      </c>
      <c r="C355" s="443" t="str">
        <f>'План НП'!F358</f>
        <v>ОШИБКА</v>
      </c>
      <c r="D355" s="443" t="str">
        <f>'План НП'!G358</f>
        <v>ОШИБКА</v>
      </c>
      <c r="E355" s="444"/>
      <c r="F355" s="445"/>
      <c r="G355" s="445"/>
      <c r="H355" s="445"/>
      <c r="I355" s="445"/>
      <c r="J355" s="445"/>
      <c r="K355" s="445"/>
      <c r="L355" s="446"/>
      <c r="M355" s="438">
        <f>'План НП'!C358</f>
        <v>0</v>
      </c>
      <c r="N355" s="439">
        <f>'План НП'!D358</f>
        <v>0</v>
      </c>
      <c r="O355" s="447">
        <f>'План НП'!AC358</f>
        <v>0</v>
      </c>
      <c r="P355" s="216" t="str">
        <f>'Основні дані'!$B$1</f>
        <v>ХТ-224з</v>
      </c>
    </row>
    <row r="356" spans="1:16" s="138" customFormat="1" ht="15.6" hidden="1" x14ac:dyDescent="0.3">
      <c r="A356" s="283" t="str">
        <f>'План НП'!A359</f>
        <v>ВП13.1</v>
      </c>
      <c r="B356" s="303">
        <f>'План НП'!B359</f>
        <v>0</v>
      </c>
      <c r="C356" s="278">
        <f>'План НП'!F359</f>
        <v>0</v>
      </c>
      <c r="D356" s="278">
        <f>'План НП'!G359</f>
        <v>0</v>
      </c>
      <c r="E356" s="284"/>
      <c r="F356" s="285"/>
      <c r="G356" s="285"/>
      <c r="H356" s="285"/>
      <c r="I356" s="285"/>
      <c r="J356" s="285"/>
      <c r="K356" s="285"/>
      <c r="L356" s="286"/>
      <c r="M356" s="295">
        <f>'План НП'!C359</f>
        <v>0</v>
      </c>
      <c r="N356" s="294">
        <f>'План НП'!D359</f>
        <v>0</v>
      </c>
      <c r="O356" s="282">
        <f>'План НП'!AC359</f>
        <v>0</v>
      </c>
      <c r="P356" s="216" t="str">
        <f>'Основні дані'!$B$1</f>
        <v>ХТ-224з</v>
      </c>
    </row>
    <row r="357" spans="1:16" s="138" customFormat="1" ht="15.6" hidden="1" x14ac:dyDescent="0.3">
      <c r="A357" s="283" t="str">
        <f>'План НП'!A360</f>
        <v>ВП13.2</v>
      </c>
      <c r="B357" s="303">
        <f>'План НП'!B360</f>
        <v>0</v>
      </c>
      <c r="C357" s="278">
        <f>'План НП'!F360</f>
        <v>0</v>
      </c>
      <c r="D357" s="278">
        <f>'План НП'!G360</f>
        <v>0</v>
      </c>
      <c r="E357" s="284"/>
      <c r="F357" s="285"/>
      <c r="G357" s="285"/>
      <c r="H357" s="285"/>
      <c r="I357" s="285"/>
      <c r="J357" s="285"/>
      <c r="K357" s="285"/>
      <c r="L357" s="286"/>
      <c r="M357" s="295">
        <f>'План НП'!C360</f>
        <v>0</v>
      </c>
      <c r="N357" s="294">
        <f>'План НП'!D360</f>
        <v>0</v>
      </c>
      <c r="O357" s="282">
        <f>'План НП'!AC360</f>
        <v>0</v>
      </c>
      <c r="P357" s="216" t="str">
        <f>'Основні дані'!$B$1</f>
        <v>ХТ-224з</v>
      </c>
    </row>
    <row r="358" spans="1:16" s="138" customFormat="1" ht="15.6" hidden="1" x14ac:dyDescent="0.3">
      <c r="A358" s="283" t="str">
        <f>'План НП'!A361</f>
        <v>ВП13.3</v>
      </c>
      <c r="B358" s="303">
        <f>'План НП'!B361</f>
        <v>0</v>
      </c>
      <c r="C358" s="278">
        <f>'План НП'!F361</f>
        <v>0</v>
      </c>
      <c r="D358" s="278">
        <f>'План НП'!G361</f>
        <v>0</v>
      </c>
      <c r="E358" s="284"/>
      <c r="F358" s="285"/>
      <c r="G358" s="285"/>
      <c r="H358" s="285"/>
      <c r="I358" s="285"/>
      <c r="J358" s="285"/>
      <c r="K358" s="285"/>
      <c r="L358" s="286"/>
      <c r="M358" s="295">
        <f>'План НП'!C361</f>
        <v>0</v>
      </c>
      <c r="N358" s="294">
        <f>'План НП'!D361</f>
        <v>0</v>
      </c>
      <c r="O358" s="282">
        <f>'План НП'!AC361</f>
        <v>0</v>
      </c>
      <c r="P358" s="216" t="str">
        <f>'Основні дані'!$B$1</f>
        <v>ХТ-224з</v>
      </c>
    </row>
    <row r="359" spans="1:16" s="138" customFormat="1" ht="15.6" hidden="1" x14ac:dyDescent="0.3">
      <c r="A359" s="283" t="str">
        <f>'План НП'!A362</f>
        <v>ВП13.4</v>
      </c>
      <c r="B359" s="303">
        <f>'План НП'!B362</f>
        <v>0</v>
      </c>
      <c r="C359" s="278">
        <f>'План НП'!F362</f>
        <v>0</v>
      </c>
      <c r="D359" s="278">
        <f>'План НП'!G362</f>
        <v>0</v>
      </c>
      <c r="E359" s="284"/>
      <c r="F359" s="285"/>
      <c r="G359" s="285"/>
      <c r="H359" s="285"/>
      <c r="I359" s="285"/>
      <c r="J359" s="285"/>
      <c r="K359" s="285"/>
      <c r="L359" s="286"/>
      <c r="M359" s="295">
        <f>'План НП'!C362</f>
        <v>0</v>
      </c>
      <c r="N359" s="294">
        <f>'План НП'!D362</f>
        <v>0</v>
      </c>
      <c r="O359" s="282">
        <f>'План НП'!AC362</f>
        <v>0</v>
      </c>
      <c r="P359" s="216" t="str">
        <f>'Основні дані'!$B$1</f>
        <v>ХТ-224з</v>
      </c>
    </row>
    <row r="360" spans="1:16" s="138" customFormat="1" ht="15.6" hidden="1" x14ac:dyDescent="0.3">
      <c r="A360" s="283" t="str">
        <f>'План НП'!A363</f>
        <v>ВП13.5</v>
      </c>
      <c r="B360" s="303">
        <f>'План НП'!B363</f>
        <v>0</v>
      </c>
      <c r="C360" s="278">
        <f>'План НП'!F363</f>
        <v>0</v>
      </c>
      <c r="D360" s="278">
        <f>'План НП'!G363</f>
        <v>0</v>
      </c>
      <c r="E360" s="284"/>
      <c r="F360" s="285"/>
      <c r="G360" s="285"/>
      <c r="H360" s="285"/>
      <c r="I360" s="285"/>
      <c r="J360" s="285"/>
      <c r="K360" s="285"/>
      <c r="L360" s="286"/>
      <c r="M360" s="295">
        <f>'План НП'!C363</f>
        <v>0</v>
      </c>
      <c r="N360" s="294">
        <f>'План НП'!D363</f>
        <v>0</v>
      </c>
      <c r="O360" s="282">
        <f>'План НП'!AC363</f>
        <v>0</v>
      </c>
      <c r="P360" s="216" t="str">
        <f>'Основні дані'!$B$1</f>
        <v>ХТ-224з</v>
      </c>
    </row>
    <row r="361" spans="1:16" s="138" customFormat="1" ht="15.6" hidden="1" x14ac:dyDescent="0.3">
      <c r="A361" s="283" t="str">
        <f>'План НП'!A364</f>
        <v>ВП13.6</v>
      </c>
      <c r="B361" s="303">
        <f>'План НП'!B364</f>
        <v>0</v>
      </c>
      <c r="C361" s="278">
        <f>'План НП'!F364</f>
        <v>0</v>
      </c>
      <c r="D361" s="278">
        <f>'План НП'!G364</f>
        <v>0</v>
      </c>
      <c r="E361" s="284"/>
      <c r="F361" s="285"/>
      <c r="G361" s="285"/>
      <c r="H361" s="285"/>
      <c r="I361" s="285"/>
      <c r="J361" s="285"/>
      <c r="K361" s="285"/>
      <c r="L361" s="286"/>
      <c r="M361" s="295">
        <f>'План НП'!C364</f>
        <v>0</v>
      </c>
      <c r="N361" s="294">
        <f>'План НП'!D364</f>
        <v>0</v>
      </c>
      <c r="O361" s="282">
        <f>'План НП'!AC364</f>
        <v>0</v>
      </c>
      <c r="P361" s="216" t="str">
        <f>'Основні дані'!$B$1</f>
        <v>ХТ-224з</v>
      </c>
    </row>
    <row r="362" spans="1:16" s="138" customFormat="1" ht="15.6" hidden="1" x14ac:dyDescent="0.3">
      <c r="A362" s="283" t="str">
        <f>'План НП'!A365</f>
        <v>ВП13.7</v>
      </c>
      <c r="B362" s="303">
        <f>'План НП'!B365</f>
        <v>0</v>
      </c>
      <c r="C362" s="278">
        <f>'План НП'!F365</f>
        <v>0</v>
      </c>
      <c r="D362" s="278">
        <f>'План НП'!G365</f>
        <v>0</v>
      </c>
      <c r="E362" s="284"/>
      <c r="F362" s="285"/>
      <c r="G362" s="285"/>
      <c r="H362" s="285"/>
      <c r="I362" s="285"/>
      <c r="J362" s="285"/>
      <c r="K362" s="285"/>
      <c r="L362" s="286"/>
      <c r="M362" s="295">
        <f>'План НП'!C365</f>
        <v>0</v>
      </c>
      <c r="N362" s="294">
        <f>'План НП'!D365</f>
        <v>0</v>
      </c>
      <c r="O362" s="282">
        <f>'План НП'!AC365</f>
        <v>0</v>
      </c>
      <c r="P362" s="216" t="str">
        <f>'Основні дані'!$B$1</f>
        <v>ХТ-224з</v>
      </c>
    </row>
    <row r="363" spans="1:16" s="138" customFormat="1" ht="15.6" hidden="1" x14ac:dyDescent="0.3">
      <c r="A363" s="283" t="str">
        <f>'План НП'!A366</f>
        <v>ВП13.8</v>
      </c>
      <c r="B363" s="303">
        <f>'План НП'!B366</f>
        <v>0</v>
      </c>
      <c r="C363" s="278">
        <f>'План НП'!F366</f>
        <v>0</v>
      </c>
      <c r="D363" s="278">
        <f>'План НП'!G366</f>
        <v>0</v>
      </c>
      <c r="E363" s="284"/>
      <c r="F363" s="285"/>
      <c r="G363" s="285"/>
      <c r="H363" s="285"/>
      <c r="I363" s="285"/>
      <c r="J363" s="285"/>
      <c r="K363" s="285"/>
      <c r="L363" s="286"/>
      <c r="M363" s="295">
        <f>'План НП'!C366</f>
        <v>0</v>
      </c>
      <c r="N363" s="294">
        <f>'План НП'!D366</f>
        <v>0</v>
      </c>
      <c r="O363" s="282">
        <f>'План НП'!AC366</f>
        <v>0</v>
      </c>
      <c r="P363" s="216" t="str">
        <f>'Основні дані'!$B$1</f>
        <v>ХТ-224з</v>
      </c>
    </row>
    <row r="364" spans="1:16" s="138" customFormat="1" ht="15.6" hidden="1" x14ac:dyDescent="0.3">
      <c r="A364" s="283" t="str">
        <f>'План НП'!A367</f>
        <v>ВП13.9</v>
      </c>
      <c r="B364" s="303">
        <f>'План НП'!B367</f>
        <v>0</v>
      </c>
      <c r="C364" s="278">
        <f>'План НП'!F367</f>
        <v>0</v>
      </c>
      <c r="D364" s="278">
        <f>'План НП'!G367</f>
        <v>0</v>
      </c>
      <c r="E364" s="284"/>
      <c r="F364" s="285"/>
      <c r="G364" s="285"/>
      <c r="H364" s="285"/>
      <c r="I364" s="285"/>
      <c r="J364" s="285"/>
      <c r="K364" s="285"/>
      <c r="L364" s="286"/>
      <c r="M364" s="295">
        <f>'План НП'!C367</f>
        <v>0</v>
      </c>
      <c r="N364" s="294">
        <f>'План НП'!D367</f>
        <v>0</v>
      </c>
      <c r="O364" s="282">
        <f>'План НП'!AC367</f>
        <v>0</v>
      </c>
      <c r="P364" s="216" t="str">
        <f>'Основні дані'!$B$1</f>
        <v>ХТ-224з</v>
      </c>
    </row>
    <row r="365" spans="1:16" s="138" customFormat="1" ht="15.6" hidden="1" x14ac:dyDescent="0.3">
      <c r="A365" s="283" t="str">
        <f>'План НП'!A368</f>
        <v>ВП13.10</v>
      </c>
      <c r="B365" s="303">
        <f>'План НП'!B368</f>
        <v>0</v>
      </c>
      <c r="C365" s="278">
        <f>'План НП'!F368</f>
        <v>0</v>
      </c>
      <c r="D365" s="278">
        <f>'План НП'!G368</f>
        <v>0</v>
      </c>
      <c r="E365" s="284"/>
      <c r="F365" s="285"/>
      <c r="G365" s="285"/>
      <c r="H365" s="285"/>
      <c r="I365" s="285"/>
      <c r="J365" s="285"/>
      <c r="K365" s="285"/>
      <c r="L365" s="286"/>
      <c r="M365" s="295">
        <f>'План НП'!C368</f>
        <v>0</v>
      </c>
      <c r="N365" s="294">
        <f>'План НП'!D368</f>
        <v>0</v>
      </c>
      <c r="O365" s="282">
        <f>'План НП'!AC368</f>
        <v>0</v>
      </c>
      <c r="P365" s="216" t="str">
        <f>'Основні дані'!$B$1</f>
        <v>ХТ-224з</v>
      </c>
    </row>
    <row r="366" spans="1:16" s="138" customFormat="1" ht="15.6" hidden="1" x14ac:dyDescent="0.3">
      <c r="A366" s="283" t="str">
        <f>'План НП'!A369</f>
        <v>ВП13.11</v>
      </c>
      <c r="B366" s="303">
        <f>'План НП'!B369</f>
        <v>0</v>
      </c>
      <c r="C366" s="278">
        <f>'План НП'!F369</f>
        <v>0</v>
      </c>
      <c r="D366" s="278">
        <f>'План НП'!G369</f>
        <v>0</v>
      </c>
      <c r="E366" s="284"/>
      <c r="F366" s="285"/>
      <c r="G366" s="285"/>
      <c r="H366" s="285"/>
      <c r="I366" s="285"/>
      <c r="J366" s="285"/>
      <c r="K366" s="285"/>
      <c r="L366" s="286"/>
      <c r="M366" s="295">
        <f>'План НП'!C369</f>
        <v>0</v>
      </c>
      <c r="N366" s="294">
        <f>'План НП'!D369</f>
        <v>0</v>
      </c>
      <c r="O366" s="282">
        <f>'План НП'!AC369</f>
        <v>0</v>
      </c>
      <c r="P366" s="216" t="str">
        <f>'Основні дані'!$B$1</f>
        <v>ХТ-224з</v>
      </c>
    </row>
    <row r="367" spans="1:16" s="138" customFormat="1" ht="15.6" hidden="1" x14ac:dyDescent="0.3">
      <c r="A367" s="283" t="str">
        <f>'План НП'!A370</f>
        <v>ВП13.12</v>
      </c>
      <c r="B367" s="303">
        <f>'План НП'!B370</f>
        <v>0</v>
      </c>
      <c r="C367" s="278">
        <f>'План НП'!F370</f>
        <v>0</v>
      </c>
      <c r="D367" s="278">
        <f>'План НП'!G370</f>
        <v>0</v>
      </c>
      <c r="E367" s="284"/>
      <c r="F367" s="285"/>
      <c r="G367" s="285"/>
      <c r="H367" s="285"/>
      <c r="I367" s="285"/>
      <c r="J367" s="285"/>
      <c r="K367" s="285"/>
      <c r="L367" s="286"/>
      <c r="M367" s="295">
        <f>'План НП'!C370</f>
        <v>0</v>
      </c>
      <c r="N367" s="294">
        <f>'План НП'!D370</f>
        <v>0</v>
      </c>
      <c r="O367" s="282">
        <f>'План НП'!AC370</f>
        <v>0</v>
      </c>
      <c r="P367" s="216" t="str">
        <f>'Основні дані'!$B$1</f>
        <v>ХТ-224з</v>
      </c>
    </row>
    <row r="368" spans="1:16" s="138" customFormat="1" ht="15.6" hidden="1" x14ac:dyDescent="0.3">
      <c r="A368" s="283" t="str">
        <f>'План НП'!A371</f>
        <v>ВП13.13</v>
      </c>
      <c r="B368" s="303">
        <f>'План НП'!B371</f>
        <v>0</v>
      </c>
      <c r="C368" s="278">
        <f>'План НП'!F371</f>
        <v>0</v>
      </c>
      <c r="D368" s="278">
        <f>'План НП'!G371</f>
        <v>0</v>
      </c>
      <c r="E368" s="284"/>
      <c r="F368" s="285"/>
      <c r="G368" s="285"/>
      <c r="H368" s="285"/>
      <c r="I368" s="285"/>
      <c r="J368" s="285"/>
      <c r="K368" s="285"/>
      <c r="L368" s="286"/>
      <c r="M368" s="295">
        <f>'План НП'!C371</f>
        <v>0</v>
      </c>
      <c r="N368" s="294">
        <f>'План НП'!D371</f>
        <v>0</v>
      </c>
      <c r="O368" s="282">
        <f>'План НП'!AC371</f>
        <v>0</v>
      </c>
      <c r="P368" s="216" t="str">
        <f>'Основні дані'!$B$1</f>
        <v>ХТ-224з</v>
      </c>
    </row>
    <row r="369" spans="1:16" s="138" customFormat="1" ht="15.6" hidden="1" x14ac:dyDescent="0.3">
      <c r="A369" s="283" t="str">
        <f>'План НП'!A372</f>
        <v>ВП13.14</v>
      </c>
      <c r="B369" s="303">
        <f>'План НП'!B372</f>
        <v>0</v>
      </c>
      <c r="C369" s="278">
        <f>'План НП'!F372</f>
        <v>0</v>
      </c>
      <c r="D369" s="278">
        <f>'План НП'!G372</f>
        <v>0</v>
      </c>
      <c r="E369" s="284"/>
      <c r="F369" s="285"/>
      <c r="G369" s="285"/>
      <c r="H369" s="285"/>
      <c r="I369" s="285"/>
      <c r="J369" s="285"/>
      <c r="K369" s="285"/>
      <c r="L369" s="286"/>
      <c r="M369" s="295">
        <f>'План НП'!C372</f>
        <v>0</v>
      </c>
      <c r="N369" s="294">
        <f>'План НП'!D372</f>
        <v>0</v>
      </c>
      <c r="O369" s="282">
        <f>'План НП'!AC372</f>
        <v>0</v>
      </c>
      <c r="P369" s="216" t="str">
        <f>'Основні дані'!$B$1</f>
        <v>ХТ-224з</v>
      </c>
    </row>
    <row r="370" spans="1:16" s="138" customFormat="1" ht="15.6" hidden="1" x14ac:dyDescent="0.3">
      <c r="A370" s="283" t="str">
        <f>'План НП'!A373</f>
        <v>ВП13.15</v>
      </c>
      <c r="B370" s="303">
        <f>'План НП'!B373</f>
        <v>0</v>
      </c>
      <c r="C370" s="278">
        <f>'План НП'!F373</f>
        <v>0</v>
      </c>
      <c r="D370" s="278">
        <f>'План НП'!G373</f>
        <v>0</v>
      </c>
      <c r="E370" s="284"/>
      <c r="F370" s="285"/>
      <c r="G370" s="285"/>
      <c r="H370" s="285"/>
      <c r="I370" s="285"/>
      <c r="J370" s="285"/>
      <c r="K370" s="285"/>
      <c r="L370" s="286"/>
      <c r="M370" s="295">
        <f>'План НП'!C373</f>
        <v>0</v>
      </c>
      <c r="N370" s="294">
        <f>'План НП'!D373</f>
        <v>0</v>
      </c>
      <c r="O370" s="282">
        <f>'План НП'!AC373</f>
        <v>0</v>
      </c>
      <c r="P370" s="216" t="str">
        <f>'Основні дані'!$B$1</f>
        <v>ХТ-224з</v>
      </c>
    </row>
    <row r="371" spans="1:16" s="138" customFormat="1" ht="15.6" hidden="1" x14ac:dyDescent="0.3">
      <c r="A371" s="283" t="str">
        <f>'План НП'!A374</f>
        <v>ВП13.16</v>
      </c>
      <c r="B371" s="303">
        <f>'План НП'!B374</f>
        <v>0</v>
      </c>
      <c r="C371" s="278">
        <f>'План НП'!F374</f>
        <v>0</v>
      </c>
      <c r="D371" s="278">
        <f>'План НП'!G374</f>
        <v>0</v>
      </c>
      <c r="E371" s="284"/>
      <c r="F371" s="285"/>
      <c r="G371" s="285"/>
      <c r="H371" s="285"/>
      <c r="I371" s="285"/>
      <c r="J371" s="285"/>
      <c r="K371" s="285"/>
      <c r="L371" s="286"/>
      <c r="M371" s="295">
        <f>'План НП'!C374</f>
        <v>0</v>
      </c>
      <c r="N371" s="294">
        <f>'План НП'!D374</f>
        <v>0</v>
      </c>
      <c r="O371" s="282">
        <f>'План НП'!AC374</f>
        <v>0</v>
      </c>
      <c r="P371" s="216" t="str">
        <f>'Основні дані'!$B$1</f>
        <v>ХТ-224з</v>
      </c>
    </row>
    <row r="372" spans="1:16" s="138" customFormat="1" ht="15.6" hidden="1" x14ac:dyDescent="0.3">
      <c r="A372" s="283" t="str">
        <f>'План НП'!A375</f>
        <v>ВП13.17</v>
      </c>
      <c r="B372" s="303">
        <f>'План НП'!B375</f>
        <v>0</v>
      </c>
      <c r="C372" s="278">
        <f>'План НП'!F375</f>
        <v>0</v>
      </c>
      <c r="D372" s="278">
        <f>'План НП'!G375</f>
        <v>0</v>
      </c>
      <c r="E372" s="284"/>
      <c r="F372" s="285"/>
      <c r="G372" s="285"/>
      <c r="H372" s="285"/>
      <c r="I372" s="285"/>
      <c r="J372" s="285"/>
      <c r="K372" s="285"/>
      <c r="L372" s="286"/>
      <c r="M372" s="295">
        <f>'План НП'!C375</f>
        <v>0</v>
      </c>
      <c r="N372" s="294">
        <f>'План НП'!D375</f>
        <v>0</v>
      </c>
      <c r="O372" s="282">
        <f>'План НП'!AC375</f>
        <v>0</v>
      </c>
      <c r="P372" s="216" t="str">
        <f>'Основні дані'!$B$1</f>
        <v>ХТ-224з</v>
      </c>
    </row>
    <row r="373" spans="1:16" s="138" customFormat="1" ht="15.6" hidden="1" x14ac:dyDescent="0.3">
      <c r="A373" s="283" t="str">
        <f>'План НП'!A376</f>
        <v>ВП13.18</v>
      </c>
      <c r="B373" s="303">
        <f>'План НП'!B376</f>
        <v>0</v>
      </c>
      <c r="C373" s="278">
        <f>'План НП'!F376</f>
        <v>0</v>
      </c>
      <c r="D373" s="278">
        <f>'План НП'!G376</f>
        <v>0</v>
      </c>
      <c r="E373" s="284"/>
      <c r="F373" s="285"/>
      <c r="G373" s="285"/>
      <c r="H373" s="285"/>
      <c r="I373" s="285"/>
      <c r="J373" s="285"/>
      <c r="K373" s="285"/>
      <c r="L373" s="286"/>
      <c r="M373" s="295">
        <f>'План НП'!C376</f>
        <v>0</v>
      </c>
      <c r="N373" s="294">
        <f>'План НП'!D376</f>
        <v>0</v>
      </c>
      <c r="O373" s="282">
        <f>'План НП'!AC376</f>
        <v>0</v>
      </c>
      <c r="P373" s="216" t="str">
        <f>'Основні дані'!$B$1</f>
        <v>ХТ-224з</v>
      </c>
    </row>
    <row r="374" spans="1:16" s="138" customFormat="1" ht="15.6" hidden="1" x14ac:dyDescent="0.3">
      <c r="A374" s="283" t="str">
        <f>'План НП'!A377</f>
        <v>ВП13.19</v>
      </c>
      <c r="B374" s="303">
        <f>'План НП'!B377</f>
        <v>0</v>
      </c>
      <c r="C374" s="278">
        <f>'План НП'!F377</f>
        <v>0</v>
      </c>
      <c r="D374" s="278">
        <f>'План НП'!G377</f>
        <v>0</v>
      </c>
      <c r="E374" s="284"/>
      <c r="F374" s="285"/>
      <c r="G374" s="285"/>
      <c r="H374" s="285"/>
      <c r="I374" s="285"/>
      <c r="J374" s="285"/>
      <c r="K374" s="285"/>
      <c r="L374" s="286"/>
      <c r="M374" s="295">
        <f>'План НП'!C377</f>
        <v>0</v>
      </c>
      <c r="N374" s="294">
        <f>'План НП'!D377</f>
        <v>0</v>
      </c>
      <c r="O374" s="282">
        <f>'План НП'!AC377</f>
        <v>0</v>
      </c>
      <c r="P374" s="216" t="str">
        <f>'Основні дані'!$B$1</f>
        <v>ХТ-224з</v>
      </c>
    </row>
    <row r="375" spans="1:16" s="138" customFormat="1" ht="15.6" hidden="1" x14ac:dyDescent="0.3">
      <c r="A375" s="283" t="str">
        <f>'План НП'!A378</f>
        <v>ВП13.20</v>
      </c>
      <c r="B375" s="303">
        <f>'План НП'!B378</f>
        <v>0</v>
      </c>
      <c r="C375" s="278">
        <f>'План НП'!F378</f>
        <v>0</v>
      </c>
      <c r="D375" s="278">
        <f>'План НП'!G378</f>
        <v>0</v>
      </c>
      <c r="E375" s="284"/>
      <c r="F375" s="285"/>
      <c r="G375" s="285"/>
      <c r="H375" s="285"/>
      <c r="I375" s="285"/>
      <c r="J375" s="285"/>
      <c r="K375" s="285"/>
      <c r="L375" s="286"/>
      <c r="M375" s="295">
        <f>'План НП'!C378</f>
        <v>0</v>
      </c>
      <c r="N375" s="294">
        <f>'План НП'!D378</f>
        <v>0</v>
      </c>
      <c r="O375" s="282">
        <f>'План НП'!AC378</f>
        <v>0</v>
      </c>
      <c r="P375" s="216" t="str">
        <f>'Основні дані'!$B$1</f>
        <v>ХТ-224з</v>
      </c>
    </row>
    <row r="376" spans="1:16" s="138" customFormat="1" ht="15.6" hidden="1" x14ac:dyDescent="0.3">
      <c r="A376" s="441" t="str">
        <f>'План НП'!A379</f>
        <v>4.1.14</v>
      </c>
      <c r="B376" s="442" t="str">
        <f>'План НП'!B379</f>
        <v>Профільований пакет  освітніх компонентів 14 "Назва пакету"</v>
      </c>
      <c r="C376" s="443" t="str">
        <f>'План НП'!F379</f>
        <v>ОШИБКА</v>
      </c>
      <c r="D376" s="443" t="str">
        <f>'План НП'!G379</f>
        <v>ОШИБКА</v>
      </c>
      <c r="E376" s="444"/>
      <c r="F376" s="445"/>
      <c r="G376" s="445"/>
      <c r="H376" s="445"/>
      <c r="I376" s="445"/>
      <c r="J376" s="445"/>
      <c r="K376" s="445"/>
      <c r="L376" s="446"/>
      <c r="M376" s="438">
        <f>'План НП'!C379</f>
        <v>0</v>
      </c>
      <c r="N376" s="439">
        <f>'План НП'!D379</f>
        <v>0</v>
      </c>
      <c r="O376" s="447">
        <f>'План НП'!AC379</f>
        <v>0</v>
      </c>
      <c r="P376" s="216" t="str">
        <f>'Основні дані'!$B$1</f>
        <v>ХТ-224з</v>
      </c>
    </row>
    <row r="377" spans="1:16" s="138" customFormat="1" ht="15.6" hidden="1" x14ac:dyDescent="0.3">
      <c r="A377" s="283" t="str">
        <f>'План НП'!A380</f>
        <v>ВП14.1</v>
      </c>
      <c r="B377" s="303">
        <f>'План НП'!B380</f>
        <v>0</v>
      </c>
      <c r="C377" s="278">
        <f>'План НП'!F380</f>
        <v>0</v>
      </c>
      <c r="D377" s="278">
        <f>'План НП'!G380</f>
        <v>0</v>
      </c>
      <c r="E377" s="284"/>
      <c r="F377" s="285"/>
      <c r="G377" s="285"/>
      <c r="H377" s="285"/>
      <c r="I377" s="285"/>
      <c r="J377" s="285"/>
      <c r="K377" s="285"/>
      <c r="L377" s="286"/>
      <c r="M377" s="295">
        <f>'План НП'!C380</f>
        <v>0</v>
      </c>
      <c r="N377" s="294">
        <f>'План НП'!D380</f>
        <v>0</v>
      </c>
      <c r="O377" s="282">
        <f>'План НП'!AC380</f>
        <v>0</v>
      </c>
      <c r="P377" s="216" t="str">
        <f>'Основні дані'!$B$1</f>
        <v>ХТ-224з</v>
      </c>
    </row>
    <row r="378" spans="1:16" s="138" customFormat="1" ht="15.6" hidden="1" x14ac:dyDescent="0.3">
      <c r="A378" s="283" t="str">
        <f>'План НП'!A381</f>
        <v>ВП14.2</v>
      </c>
      <c r="B378" s="303">
        <f>'План НП'!B381</f>
        <v>0</v>
      </c>
      <c r="C378" s="278">
        <f>'План НП'!F381</f>
        <v>0</v>
      </c>
      <c r="D378" s="278">
        <f>'План НП'!G381</f>
        <v>0</v>
      </c>
      <c r="E378" s="284"/>
      <c r="F378" s="285"/>
      <c r="G378" s="285"/>
      <c r="H378" s="285"/>
      <c r="I378" s="285"/>
      <c r="J378" s="285"/>
      <c r="K378" s="285"/>
      <c r="L378" s="286"/>
      <c r="M378" s="295">
        <f>'План НП'!C381</f>
        <v>0</v>
      </c>
      <c r="N378" s="294">
        <f>'План НП'!D381</f>
        <v>0</v>
      </c>
      <c r="O378" s="282">
        <f>'План НП'!AC381</f>
        <v>0</v>
      </c>
      <c r="P378" s="216" t="str">
        <f>'Основні дані'!$B$1</f>
        <v>ХТ-224з</v>
      </c>
    </row>
    <row r="379" spans="1:16" s="138" customFormat="1" ht="15.6" hidden="1" x14ac:dyDescent="0.3">
      <c r="A379" s="283" t="str">
        <f>'План НП'!A382</f>
        <v>ВП14.3</v>
      </c>
      <c r="B379" s="303">
        <f>'План НП'!B382</f>
        <v>0</v>
      </c>
      <c r="C379" s="278">
        <f>'План НП'!F382</f>
        <v>0</v>
      </c>
      <c r="D379" s="278">
        <f>'План НП'!G382</f>
        <v>0</v>
      </c>
      <c r="E379" s="284"/>
      <c r="F379" s="285"/>
      <c r="G379" s="285"/>
      <c r="H379" s="285"/>
      <c r="I379" s="285"/>
      <c r="J379" s="285"/>
      <c r="K379" s="285"/>
      <c r="L379" s="286"/>
      <c r="M379" s="295">
        <f>'План НП'!C382</f>
        <v>0</v>
      </c>
      <c r="N379" s="294">
        <f>'План НП'!D382</f>
        <v>0</v>
      </c>
      <c r="O379" s="282">
        <f>'План НП'!AC382</f>
        <v>0</v>
      </c>
      <c r="P379" s="216" t="str">
        <f>'Основні дані'!$B$1</f>
        <v>ХТ-224з</v>
      </c>
    </row>
    <row r="380" spans="1:16" s="138" customFormat="1" ht="15.6" hidden="1" x14ac:dyDescent="0.3">
      <c r="A380" s="283" t="str">
        <f>'План НП'!A383</f>
        <v>ВП14.4</v>
      </c>
      <c r="B380" s="303">
        <f>'План НП'!B383</f>
        <v>0</v>
      </c>
      <c r="C380" s="278">
        <f>'План НП'!F383</f>
        <v>0</v>
      </c>
      <c r="D380" s="278">
        <f>'План НП'!G383</f>
        <v>0</v>
      </c>
      <c r="E380" s="284"/>
      <c r="F380" s="285"/>
      <c r="G380" s="285"/>
      <c r="H380" s="285"/>
      <c r="I380" s="285"/>
      <c r="J380" s="285"/>
      <c r="K380" s="285"/>
      <c r="L380" s="286"/>
      <c r="M380" s="295">
        <f>'План НП'!C383</f>
        <v>0</v>
      </c>
      <c r="N380" s="294">
        <f>'План НП'!D383</f>
        <v>0</v>
      </c>
      <c r="O380" s="282">
        <f>'План НП'!AC383</f>
        <v>0</v>
      </c>
      <c r="P380" s="216" t="str">
        <f>'Основні дані'!$B$1</f>
        <v>ХТ-224з</v>
      </c>
    </row>
    <row r="381" spans="1:16" s="138" customFormat="1" ht="15.6" hidden="1" x14ac:dyDescent="0.3">
      <c r="A381" s="283" t="str">
        <f>'План НП'!A384</f>
        <v>ВП14.5</v>
      </c>
      <c r="B381" s="303">
        <f>'План НП'!B384</f>
        <v>0</v>
      </c>
      <c r="C381" s="278">
        <f>'План НП'!F384</f>
        <v>0</v>
      </c>
      <c r="D381" s="278">
        <f>'План НП'!G384</f>
        <v>0</v>
      </c>
      <c r="E381" s="284"/>
      <c r="F381" s="285"/>
      <c r="G381" s="285"/>
      <c r="H381" s="285"/>
      <c r="I381" s="285"/>
      <c r="J381" s="285"/>
      <c r="K381" s="285"/>
      <c r="L381" s="286"/>
      <c r="M381" s="295">
        <f>'План НП'!C384</f>
        <v>0</v>
      </c>
      <c r="N381" s="294">
        <f>'План НП'!D384</f>
        <v>0</v>
      </c>
      <c r="O381" s="282">
        <f>'План НП'!AC384</f>
        <v>0</v>
      </c>
      <c r="P381" s="216" t="str">
        <f>'Основні дані'!$B$1</f>
        <v>ХТ-224з</v>
      </c>
    </row>
    <row r="382" spans="1:16" s="138" customFormat="1" ht="15.6" hidden="1" x14ac:dyDescent="0.3">
      <c r="A382" s="283" t="str">
        <f>'План НП'!A385</f>
        <v>ВП14.6</v>
      </c>
      <c r="B382" s="303">
        <f>'План НП'!B385</f>
        <v>0</v>
      </c>
      <c r="C382" s="278">
        <f>'План НП'!F385</f>
        <v>0</v>
      </c>
      <c r="D382" s="278">
        <f>'План НП'!G385</f>
        <v>0</v>
      </c>
      <c r="E382" s="284"/>
      <c r="F382" s="285"/>
      <c r="G382" s="285"/>
      <c r="H382" s="285"/>
      <c r="I382" s="285"/>
      <c r="J382" s="285"/>
      <c r="K382" s="285"/>
      <c r="L382" s="286"/>
      <c r="M382" s="295">
        <f>'План НП'!C385</f>
        <v>0</v>
      </c>
      <c r="N382" s="294">
        <f>'План НП'!D385</f>
        <v>0</v>
      </c>
      <c r="O382" s="282">
        <f>'План НП'!AC385</f>
        <v>0</v>
      </c>
      <c r="P382" s="216" t="str">
        <f>'Основні дані'!$B$1</f>
        <v>ХТ-224з</v>
      </c>
    </row>
    <row r="383" spans="1:16" s="138" customFormat="1" ht="15.6" hidden="1" x14ac:dyDescent="0.3">
      <c r="A383" s="283" t="str">
        <f>'План НП'!A386</f>
        <v>ВП14.7</v>
      </c>
      <c r="B383" s="303">
        <f>'План НП'!B386</f>
        <v>0</v>
      </c>
      <c r="C383" s="278">
        <f>'План НП'!F386</f>
        <v>0</v>
      </c>
      <c r="D383" s="278">
        <f>'План НП'!G386</f>
        <v>0</v>
      </c>
      <c r="E383" s="284"/>
      <c r="F383" s="285"/>
      <c r="G383" s="285"/>
      <c r="H383" s="285"/>
      <c r="I383" s="285"/>
      <c r="J383" s="285"/>
      <c r="K383" s="285"/>
      <c r="L383" s="286"/>
      <c r="M383" s="295">
        <f>'План НП'!C386</f>
        <v>0</v>
      </c>
      <c r="N383" s="294">
        <f>'План НП'!D386</f>
        <v>0</v>
      </c>
      <c r="O383" s="282">
        <f>'План НП'!AC386</f>
        <v>0</v>
      </c>
      <c r="P383" s="216" t="str">
        <f>'Основні дані'!$B$1</f>
        <v>ХТ-224з</v>
      </c>
    </row>
    <row r="384" spans="1:16" s="138" customFormat="1" ht="15.6" hidden="1" x14ac:dyDescent="0.3">
      <c r="A384" s="283" t="str">
        <f>'План НП'!A387</f>
        <v>ВП14.8</v>
      </c>
      <c r="B384" s="303">
        <f>'План НП'!B387</f>
        <v>0</v>
      </c>
      <c r="C384" s="278">
        <f>'План НП'!F387</f>
        <v>0</v>
      </c>
      <c r="D384" s="278">
        <f>'План НП'!G387</f>
        <v>0</v>
      </c>
      <c r="E384" s="284"/>
      <c r="F384" s="285"/>
      <c r="G384" s="285"/>
      <c r="H384" s="285"/>
      <c r="I384" s="285"/>
      <c r="J384" s="285"/>
      <c r="K384" s="285"/>
      <c r="L384" s="286"/>
      <c r="M384" s="295">
        <f>'План НП'!C387</f>
        <v>0</v>
      </c>
      <c r="N384" s="294">
        <f>'План НП'!D387</f>
        <v>0</v>
      </c>
      <c r="O384" s="282">
        <f>'План НП'!AC387</f>
        <v>0</v>
      </c>
      <c r="P384" s="216" t="str">
        <f>'Основні дані'!$B$1</f>
        <v>ХТ-224з</v>
      </c>
    </row>
    <row r="385" spans="1:16" s="138" customFormat="1" ht="15.6" hidden="1" x14ac:dyDescent="0.3">
      <c r="A385" s="283" t="str">
        <f>'План НП'!A388</f>
        <v>ВП14.9</v>
      </c>
      <c r="B385" s="303">
        <f>'План НП'!B388</f>
        <v>0</v>
      </c>
      <c r="C385" s="278">
        <f>'План НП'!F388</f>
        <v>0</v>
      </c>
      <c r="D385" s="278">
        <f>'План НП'!G388</f>
        <v>0</v>
      </c>
      <c r="E385" s="284"/>
      <c r="F385" s="285"/>
      <c r="G385" s="285"/>
      <c r="H385" s="285"/>
      <c r="I385" s="285"/>
      <c r="J385" s="285"/>
      <c r="K385" s="285"/>
      <c r="L385" s="286"/>
      <c r="M385" s="295">
        <f>'План НП'!C388</f>
        <v>0</v>
      </c>
      <c r="N385" s="294">
        <f>'План НП'!D388</f>
        <v>0</v>
      </c>
      <c r="O385" s="282">
        <f>'План НП'!AC388</f>
        <v>0</v>
      </c>
      <c r="P385" s="216" t="str">
        <f>'Основні дані'!$B$1</f>
        <v>ХТ-224з</v>
      </c>
    </row>
    <row r="386" spans="1:16" s="138" customFormat="1" ht="15.6" hidden="1" x14ac:dyDescent="0.3">
      <c r="A386" s="283" t="str">
        <f>'План НП'!A389</f>
        <v>ВП14.10</v>
      </c>
      <c r="B386" s="303">
        <f>'План НП'!B389</f>
        <v>0</v>
      </c>
      <c r="C386" s="278">
        <f>'План НП'!F389</f>
        <v>0</v>
      </c>
      <c r="D386" s="278">
        <f>'План НП'!G389</f>
        <v>0</v>
      </c>
      <c r="E386" s="284"/>
      <c r="F386" s="285"/>
      <c r="G386" s="285"/>
      <c r="H386" s="285"/>
      <c r="I386" s="285"/>
      <c r="J386" s="285"/>
      <c r="K386" s="285"/>
      <c r="L386" s="286"/>
      <c r="M386" s="295">
        <f>'План НП'!C389</f>
        <v>0</v>
      </c>
      <c r="N386" s="294">
        <f>'План НП'!D389</f>
        <v>0</v>
      </c>
      <c r="O386" s="282">
        <f>'План НП'!AC389</f>
        <v>0</v>
      </c>
      <c r="P386" s="216" t="str">
        <f>'Основні дані'!$B$1</f>
        <v>ХТ-224з</v>
      </c>
    </row>
    <row r="387" spans="1:16" s="138" customFormat="1" ht="15.6" hidden="1" x14ac:dyDescent="0.3">
      <c r="A387" s="283" t="str">
        <f>'План НП'!A390</f>
        <v>ВП14.11</v>
      </c>
      <c r="B387" s="303">
        <f>'План НП'!B390</f>
        <v>0</v>
      </c>
      <c r="C387" s="278">
        <f>'План НП'!F390</f>
        <v>0</v>
      </c>
      <c r="D387" s="278">
        <f>'План НП'!G390</f>
        <v>0</v>
      </c>
      <c r="E387" s="284"/>
      <c r="F387" s="285"/>
      <c r="G387" s="285"/>
      <c r="H387" s="285"/>
      <c r="I387" s="285"/>
      <c r="J387" s="285"/>
      <c r="K387" s="285"/>
      <c r="L387" s="286"/>
      <c r="M387" s="295">
        <f>'План НП'!C390</f>
        <v>0</v>
      </c>
      <c r="N387" s="294">
        <f>'План НП'!D390</f>
        <v>0</v>
      </c>
      <c r="O387" s="282">
        <f>'План НП'!AC390</f>
        <v>0</v>
      </c>
      <c r="P387" s="216" t="str">
        <f>'Основні дані'!$B$1</f>
        <v>ХТ-224з</v>
      </c>
    </row>
    <row r="388" spans="1:16" s="138" customFormat="1" ht="15.6" hidden="1" x14ac:dyDescent="0.3">
      <c r="A388" s="283" t="str">
        <f>'План НП'!A391</f>
        <v>ВП14.12</v>
      </c>
      <c r="B388" s="303">
        <f>'План НП'!B391</f>
        <v>0</v>
      </c>
      <c r="C388" s="278">
        <f>'План НП'!F391</f>
        <v>0</v>
      </c>
      <c r="D388" s="278">
        <f>'План НП'!G391</f>
        <v>0</v>
      </c>
      <c r="E388" s="284"/>
      <c r="F388" s="285"/>
      <c r="G388" s="285"/>
      <c r="H388" s="285"/>
      <c r="I388" s="285"/>
      <c r="J388" s="285"/>
      <c r="K388" s="285"/>
      <c r="L388" s="286"/>
      <c r="M388" s="295">
        <f>'План НП'!C391</f>
        <v>0</v>
      </c>
      <c r="N388" s="294">
        <f>'План НП'!D391</f>
        <v>0</v>
      </c>
      <c r="O388" s="282">
        <f>'План НП'!AC391</f>
        <v>0</v>
      </c>
      <c r="P388" s="216" t="str">
        <f>'Основні дані'!$B$1</f>
        <v>ХТ-224з</v>
      </c>
    </row>
    <row r="389" spans="1:16" s="138" customFormat="1" ht="15.6" hidden="1" x14ac:dyDescent="0.3">
      <c r="A389" s="283" t="str">
        <f>'План НП'!A392</f>
        <v>ВП14.13</v>
      </c>
      <c r="B389" s="303">
        <f>'План НП'!B392</f>
        <v>0</v>
      </c>
      <c r="C389" s="278">
        <f>'План НП'!F392</f>
        <v>0</v>
      </c>
      <c r="D389" s="278">
        <f>'План НП'!G392</f>
        <v>0</v>
      </c>
      <c r="E389" s="284"/>
      <c r="F389" s="285"/>
      <c r="G389" s="285"/>
      <c r="H389" s="285"/>
      <c r="I389" s="285"/>
      <c r="J389" s="285"/>
      <c r="K389" s="285"/>
      <c r="L389" s="286"/>
      <c r="M389" s="295">
        <f>'План НП'!C392</f>
        <v>0</v>
      </c>
      <c r="N389" s="294">
        <f>'План НП'!D392</f>
        <v>0</v>
      </c>
      <c r="O389" s="282">
        <f>'План НП'!AC392</f>
        <v>0</v>
      </c>
      <c r="P389" s="216" t="str">
        <f>'Основні дані'!$B$1</f>
        <v>ХТ-224з</v>
      </c>
    </row>
    <row r="390" spans="1:16" s="138" customFormat="1" ht="15.6" hidden="1" x14ac:dyDescent="0.3">
      <c r="A390" s="283" t="str">
        <f>'План НП'!A393</f>
        <v>ВП14.14</v>
      </c>
      <c r="B390" s="303">
        <f>'План НП'!B393</f>
        <v>0</v>
      </c>
      <c r="C390" s="278">
        <f>'План НП'!F393</f>
        <v>0</v>
      </c>
      <c r="D390" s="278">
        <f>'План НП'!G393</f>
        <v>0</v>
      </c>
      <c r="E390" s="284"/>
      <c r="F390" s="285"/>
      <c r="G390" s="285"/>
      <c r="H390" s="285"/>
      <c r="I390" s="285"/>
      <c r="J390" s="285"/>
      <c r="K390" s="285"/>
      <c r="L390" s="286"/>
      <c r="M390" s="295">
        <f>'План НП'!C393</f>
        <v>0</v>
      </c>
      <c r="N390" s="294">
        <f>'План НП'!D393</f>
        <v>0</v>
      </c>
      <c r="O390" s="282">
        <f>'План НП'!AC393</f>
        <v>0</v>
      </c>
      <c r="P390" s="216" t="str">
        <f>'Основні дані'!$B$1</f>
        <v>ХТ-224з</v>
      </c>
    </row>
    <row r="391" spans="1:16" s="138" customFormat="1" ht="15.6" hidden="1" x14ac:dyDescent="0.3">
      <c r="A391" s="283" t="str">
        <f>'План НП'!A394</f>
        <v>ВП14.15</v>
      </c>
      <c r="B391" s="303">
        <f>'План НП'!B394</f>
        <v>0</v>
      </c>
      <c r="C391" s="278">
        <f>'План НП'!F394</f>
        <v>0</v>
      </c>
      <c r="D391" s="278">
        <f>'План НП'!G394</f>
        <v>0</v>
      </c>
      <c r="E391" s="284"/>
      <c r="F391" s="285"/>
      <c r="G391" s="285"/>
      <c r="H391" s="285"/>
      <c r="I391" s="285"/>
      <c r="J391" s="285"/>
      <c r="K391" s="285"/>
      <c r="L391" s="286"/>
      <c r="M391" s="295">
        <f>'План НП'!C394</f>
        <v>0</v>
      </c>
      <c r="N391" s="294">
        <f>'План НП'!D394</f>
        <v>0</v>
      </c>
      <c r="O391" s="282">
        <f>'План НП'!AC394</f>
        <v>0</v>
      </c>
      <c r="P391" s="216" t="str">
        <f>'Основні дані'!$B$1</f>
        <v>ХТ-224з</v>
      </c>
    </row>
    <row r="392" spans="1:16" s="138" customFormat="1" ht="15.6" hidden="1" x14ac:dyDescent="0.3">
      <c r="A392" s="283" t="str">
        <f>'План НП'!A395</f>
        <v>ВП14.16</v>
      </c>
      <c r="B392" s="303">
        <f>'План НП'!B395</f>
        <v>0</v>
      </c>
      <c r="C392" s="278">
        <f>'План НП'!F395</f>
        <v>0</v>
      </c>
      <c r="D392" s="278">
        <f>'План НП'!G395</f>
        <v>0</v>
      </c>
      <c r="E392" s="284"/>
      <c r="F392" s="285"/>
      <c r="G392" s="285"/>
      <c r="H392" s="285"/>
      <c r="I392" s="285"/>
      <c r="J392" s="285"/>
      <c r="K392" s="285"/>
      <c r="L392" s="286"/>
      <c r="M392" s="295">
        <f>'План НП'!C395</f>
        <v>0</v>
      </c>
      <c r="N392" s="294">
        <f>'План НП'!D395</f>
        <v>0</v>
      </c>
      <c r="O392" s="282">
        <f>'План НП'!AC395</f>
        <v>0</v>
      </c>
      <c r="P392" s="216" t="str">
        <f>'Основні дані'!$B$1</f>
        <v>ХТ-224з</v>
      </c>
    </row>
    <row r="393" spans="1:16" s="138" customFormat="1" ht="15.6" hidden="1" x14ac:dyDescent="0.3">
      <c r="A393" s="283" t="str">
        <f>'План НП'!A396</f>
        <v>ВП14.17</v>
      </c>
      <c r="B393" s="303">
        <f>'План НП'!B396</f>
        <v>0</v>
      </c>
      <c r="C393" s="278">
        <f>'План НП'!F396</f>
        <v>0</v>
      </c>
      <c r="D393" s="278">
        <f>'План НП'!G396</f>
        <v>0</v>
      </c>
      <c r="E393" s="284"/>
      <c r="F393" s="285"/>
      <c r="G393" s="285"/>
      <c r="H393" s="285"/>
      <c r="I393" s="285"/>
      <c r="J393" s="285"/>
      <c r="K393" s="285"/>
      <c r="L393" s="286"/>
      <c r="M393" s="295">
        <f>'План НП'!C396</f>
        <v>0</v>
      </c>
      <c r="N393" s="294">
        <f>'План НП'!D396</f>
        <v>0</v>
      </c>
      <c r="O393" s="282">
        <f>'План НП'!AC396</f>
        <v>0</v>
      </c>
      <c r="P393" s="216" t="str">
        <f>'Основні дані'!$B$1</f>
        <v>ХТ-224з</v>
      </c>
    </row>
    <row r="394" spans="1:16" s="138" customFormat="1" ht="15.6" hidden="1" x14ac:dyDescent="0.3">
      <c r="A394" s="283" t="str">
        <f>'План НП'!A397</f>
        <v>ВП14.18</v>
      </c>
      <c r="B394" s="303">
        <f>'План НП'!B397</f>
        <v>0</v>
      </c>
      <c r="C394" s="278">
        <f>'План НП'!F397</f>
        <v>0</v>
      </c>
      <c r="D394" s="278">
        <f>'План НП'!G397</f>
        <v>0</v>
      </c>
      <c r="E394" s="284"/>
      <c r="F394" s="285"/>
      <c r="G394" s="285"/>
      <c r="H394" s="285"/>
      <c r="I394" s="285"/>
      <c r="J394" s="285"/>
      <c r="K394" s="285"/>
      <c r="L394" s="286"/>
      <c r="M394" s="295">
        <f>'План НП'!C397</f>
        <v>0</v>
      </c>
      <c r="N394" s="294">
        <f>'План НП'!D397</f>
        <v>0</v>
      </c>
      <c r="O394" s="282">
        <f>'План НП'!AC397</f>
        <v>0</v>
      </c>
      <c r="P394" s="216" t="str">
        <f>'Основні дані'!$B$1</f>
        <v>ХТ-224з</v>
      </c>
    </row>
    <row r="395" spans="1:16" s="138" customFormat="1" ht="15.6" hidden="1" x14ac:dyDescent="0.3">
      <c r="A395" s="283" t="str">
        <f>'План НП'!A398</f>
        <v>ВП14.19</v>
      </c>
      <c r="B395" s="303">
        <f>'План НП'!B398</f>
        <v>0</v>
      </c>
      <c r="C395" s="278">
        <f>'План НП'!F398</f>
        <v>0</v>
      </c>
      <c r="D395" s="278">
        <f>'План НП'!G398</f>
        <v>0</v>
      </c>
      <c r="E395" s="284"/>
      <c r="F395" s="285"/>
      <c r="G395" s="285"/>
      <c r="H395" s="285"/>
      <c r="I395" s="285"/>
      <c r="J395" s="285"/>
      <c r="K395" s="285"/>
      <c r="L395" s="286"/>
      <c r="M395" s="295">
        <f>'План НП'!C398</f>
        <v>0</v>
      </c>
      <c r="N395" s="294">
        <f>'План НП'!D398</f>
        <v>0</v>
      </c>
      <c r="O395" s="282">
        <f>'План НП'!AC398</f>
        <v>0</v>
      </c>
      <c r="P395" s="216" t="str">
        <f>'Основні дані'!$B$1</f>
        <v>ХТ-224з</v>
      </c>
    </row>
    <row r="396" spans="1:16" s="138" customFormat="1" ht="15.6" hidden="1" x14ac:dyDescent="0.3">
      <c r="A396" s="283" t="str">
        <f>'План НП'!A399</f>
        <v>ВП14.20</v>
      </c>
      <c r="B396" s="303">
        <f>'План НП'!B399</f>
        <v>0</v>
      </c>
      <c r="C396" s="278">
        <f>'План НП'!F399</f>
        <v>0</v>
      </c>
      <c r="D396" s="278">
        <f>'План НП'!G399</f>
        <v>0</v>
      </c>
      <c r="E396" s="284"/>
      <c r="F396" s="285"/>
      <c r="G396" s="285"/>
      <c r="H396" s="285"/>
      <c r="I396" s="285"/>
      <c r="J396" s="285"/>
      <c r="K396" s="285"/>
      <c r="L396" s="286"/>
      <c r="M396" s="295">
        <f>'План НП'!C399</f>
        <v>0</v>
      </c>
      <c r="N396" s="294">
        <f>'План НП'!D399</f>
        <v>0</v>
      </c>
      <c r="O396" s="282">
        <f>'План НП'!AC399</f>
        <v>0</v>
      </c>
      <c r="P396" s="216" t="str">
        <f>'Основні дані'!$B$1</f>
        <v>ХТ-224з</v>
      </c>
    </row>
    <row r="397" spans="1:16" s="138" customFormat="1" ht="15.6" hidden="1" x14ac:dyDescent="0.3">
      <c r="A397" s="441" t="str">
        <f>'План НП'!A400</f>
        <v>4.1.15</v>
      </c>
      <c r="B397" s="442" t="str">
        <f>'План НП'!B400</f>
        <v>Профільований пакет  освітніх компонентів 15 "Назва пакету"</v>
      </c>
      <c r="C397" s="443" t="str">
        <f>'План НП'!F400</f>
        <v>ОШИБКА</v>
      </c>
      <c r="D397" s="443" t="str">
        <f>'План НП'!G400</f>
        <v>ОШИБКА</v>
      </c>
      <c r="E397" s="444"/>
      <c r="F397" s="445"/>
      <c r="G397" s="445"/>
      <c r="H397" s="445"/>
      <c r="I397" s="445"/>
      <c r="J397" s="445"/>
      <c r="K397" s="445"/>
      <c r="L397" s="446"/>
      <c r="M397" s="438">
        <f>'План НП'!C400</f>
        <v>0</v>
      </c>
      <c r="N397" s="439">
        <f>'План НП'!D400</f>
        <v>0</v>
      </c>
      <c r="O397" s="447">
        <f>'План НП'!AC400</f>
        <v>0</v>
      </c>
      <c r="P397" s="216" t="str">
        <f>'Основні дані'!$B$1</f>
        <v>ХТ-224з</v>
      </c>
    </row>
    <row r="398" spans="1:16" s="138" customFormat="1" ht="15.6" hidden="1" x14ac:dyDescent="0.3">
      <c r="A398" s="283" t="str">
        <f>'План НП'!A401</f>
        <v>ВП15.1</v>
      </c>
      <c r="B398" s="303">
        <f>'План НП'!B401</f>
        <v>0</v>
      </c>
      <c r="C398" s="278">
        <f>'План НП'!F401</f>
        <v>0</v>
      </c>
      <c r="D398" s="278">
        <f>'План НП'!G401</f>
        <v>0</v>
      </c>
      <c r="E398" s="284"/>
      <c r="F398" s="285"/>
      <c r="G398" s="285"/>
      <c r="H398" s="285"/>
      <c r="I398" s="285"/>
      <c r="J398" s="285"/>
      <c r="K398" s="285"/>
      <c r="L398" s="286"/>
      <c r="M398" s="295">
        <f>'План НП'!C401</f>
        <v>0</v>
      </c>
      <c r="N398" s="294">
        <f>'План НП'!D401</f>
        <v>0</v>
      </c>
      <c r="O398" s="282">
        <f>'План НП'!AC401</f>
        <v>0</v>
      </c>
      <c r="P398" s="216" t="str">
        <f>'Основні дані'!$B$1</f>
        <v>ХТ-224з</v>
      </c>
    </row>
    <row r="399" spans="1:16" s="138" customFormat="1" ht="15.6" hidden="1" x14ac:dyDescent="0.3">
      <c r="A399" s="283" t="str">
        <f>'План НП'!A402</f>
        <v>ВП15.2</v>
      </c>
      <c r="B399" s="303">
        <f>'План НП'!B402</f>
        <v>0</v>
      </c>
      <c r="C399" s="278">
        <f>'План НП'!F402</f>
        <v>0</v>
      </c>
      <c r="D399" s="278">
        <f>'План НП'!G402</f>
        <v>0</v>
      </c>
      <c r="E399" s="284"/>
      <c r="F399" s="285"/>
      <c r="G399" s="285"/>
      <c r="H399" s="285"/>
      <c r="I399" s="285"/>
      <c r="J399" s="285"/>
      <c r="K399" s="285"/>
      <c r="L399" s="286"/>
      <c r="M399" s="295">
        <f>'План НП'!C402</f>
        <v>0</v>
      </c>
      <c r="N399" s="294">
        <f>'План НП'!D402</f>
        <v>0</v>
      </c>
      <c r="O399" s="282">
        <f>'План НП'!AC402</f>
        <v>0</v>
      </c>
      <c r="P399" s="216" t="str">
        <f>'Основні дані'!$B$1</f>
        <v>ХТ-224з</v>
      </c>
    </row>
    <row r="400" spans="1:16" s="138" customFormat="1" ht="15.6" hidden="1" x14ac:dyDescent="0.3">
      <c r="A400" s="283" t="str">
        <f>'План НП'!A403</f>
        <v>ВП15.3</v>
      </c>
      <c r="B400" s="303">
        <f>'План НП'!B403</f>
        <v>0</v>
      </c>
      <c r="C400" s="278">
        <f>'План НП'!F403</f>
        <v>0</v>
      </c>
      <c r="D400" s="278">
        <f>'План НП'!G403</f>
        <v>0</v>
      </c>
      <c r="E400" s="284"/>
      <c r="F400" s="285"/>
      <c r="G400" s="285"/>
      <c r="H400" s="285"/>
      <c r="I400" s="285"/>
      <c r="J400" s="285"/>
      <c r="K400" s="285"/>
      <c r="L400" s="286"/>
      <c r="M400" s="295">
        <f>'План НП'!C403</f>
        <v>0</v>
      </c>
      <c r="N400" s="294">
        <f>'План НП'!D403</f>
        <v>0</v>
      </c>
      <c r="O400" s="282">
        <f>'План НП'!AC403</f>
        <v>0</v>
      </c>
      <c r="P400" s="216" t="str">
        <f>'Основні дані'!$B$1</f>
        <v>ХТ-224з</v>
      </c>
    </row>
    <row r="401" spans="1:16" s="138" customFormat="1" ht="15.6" hidden="1" x14ac:dyDescent="0.3">
      <c r="A401" s="283" t="str">
        <f>'План НП'!A404</f>
        <v>ВП15.4</v>
      </c>
      <c r="B401" s="303">
        <f>'План НП'!B404</f>
        <v>0</v>
      </c>
      <c r="C401" s="278">
        <f>'План НП'!F404</f>
        <v>0</v>
      </c>
      <c r="D401" s="278">
        <f>'План НП'!G404</f>
        <v>0</v>
      </c>
      <c r="E401" s="284"/>
      <c r="F401" s="285"/>
      <c r="G401" s="285"/>
      <c r="H401" s="285"/>
      <c r="I401" s="285"/>
      <c r="J401" s="285"/>
      <c r="K401" s="285"/>
      <c r="L401" s="286"/>
      <c r="M401" s="295">
        <f>'План НП'!C404</f>
        <v>0</v>
      </c>
      <c r="N401" s="294">
        <f>'План НП'!D404</f>
        <v>0</v>
      </c>
      <c r="O401" s="282">
        <f>'План НП'!AC404</f>
        <v>0</v>
      </c>
      <c r="P401" s="216" t="str">
        <f>'Основні дані'!$B$1</f>
        <v>ХТ-224з</v>
      </c>
    </row>
    <row r="402" spans="1:16" s="138" customFormat="1" ht="15.6" hidden="1" x14ac:dyDescent="0.3">
      <c r="A402" s="283" t="str">
        <f>'План НП'!A405</f>
        <v>ВП15.5</v>
      </c>
      <c r="B402" s="303">
        <f>'План НП'!B405</f>
        <v>0</v>
      </c>
      <c r="C402" s="278">
        <f>'План НП'!F405</f>
        <v>0</v>
      </c>
      <c r="D402" s="278">
        <f>'План НП'!G405</f>
        <v>0</v>
      </c>
      <c r="E402" s="284"/>
      <c r="F402" s="285"/>
      <c r="G402" s="285"/>
      <c r="H402" s="285"/>
      <c r="I402" s="285"/>
      <c r="J402" s="285"/>
      <c r="K402" s="285"/>
      <c r="L402" s="286"/>
      <c r="M402" s="295">
        <f>'План НП'!C405</f>
        <v>0</v>
      </c>
      <c r="N402" s="294">
        <f>'План НП'!D405</f>
        <v>0</v>
      </c>
      <c r="O402" s="282">
        <f>'План НП'!AC405</f>
        <v>0</v>
      </c>
      <c r="P402" s="216" t="str">
        <f>'Основні дані'!$B$1</f>
        <v>ХТ-224з</v>
      </c>
    </row>
    <row r="403" spans="1:16" s="138" customFormat="1" ht="15.6" hidden="1" x14ac:dyDescent="0.3">
      <c r="A403" s="283" t="str">
        <f>'План НП'!A406</f>
        <v>ВП15.6</v>
      </c>
      <c r="B403" s="303">
        <f>'План НП'!B406</f>
        <v>0</v>
      </c>
      <c r="C403" s="278">
        <f>'План НП'!F406</f>
        <v>0</v>
      </c>
      <c r="D403" s="278">
        <f>'План НП'!G406</f>
        <v>0</v>
      </c>
      <c r="E403" s="284"/>
      <c r="F403" s="285"/>
      <c r="G403" s="285"/>
      <c r="H403" s="285"/>
      <c r="I403" s="285"/>
      <c r="J403" s="285"/>
      <c r="K403" s="285"/>
      <c r="L403" s="286"/>
      <c r="M403" s="295">
        <f>'План НП'!C406</f>
        <v>0</v>
      </c>
      <c r="N403" s="294">
        <f>'План НП'!D406</f>
        <v>0</v>
      </c>
      <c r="O403" s="282">
        <f>'План НП'!AC406</f>
        <v>0</v>
      </c>
      <c r="P403" s="216" t="str">
        <f>'Основні дані'!$B$1</f>
        <v>ХТ-224з</v>
      </c>
    </row>
    <row r="404" spans="1:16" s="138" customFormat="1" ht="15.6" hidden="1" x14ac:dyDescent="0.3">
      <c r="A404" s="283" t="str">
        <f>'План НП'!A407</f>
        <v>ВП15.7</v>
      </c>
      <c r="B404" s="303">
        <f>'План НП'!B407</f>
        <v>0</v>
      </c>
      <c r="C404" s="278">
        <f>'План НП'!F407</f>
        <v>0</v>
      </c>
      <c r="D404" s="278">
        <f>'План НП'!G407</f>
        <v>0</v>
      </c>
      <c r="E404" s="284"/>
      <c r="F404" s="285"/>
      <c r="G404" s="285"/>
      <c r="H404" s="285"/>
      <c r="I404" s="285"/>
      <c r="J404" s="285"/>
      <c r="K404" s="285"/>
      <c r="L404" s="286"/>
      <c r="M404" s="295">
        <f>'План НП'!C407</f>
        <v>0</v>
      </c>
      <c r="N404" s="294">
        <f>'План НП'!D407</f>
        <v>0</v>
      </c>
      <c r="O404" s="282">
        <f>'План НП'!AC407</f>
        <v>0</v>
      </c>
      <c r="P404" s="216" t="str">
        <f>'Основні дані'!$B$1</f>
        <v>ХТ-224з</v>
      </c>
    </row>
    <row r="405" spans="1:16" s="138" customFormat="1" ht="15.6" hidden="1" x14ac:dyDescent="0.3">
      <c r="A405" s="283" t="str">
        <f>'План НП'!A408</f>
        <v>ВП15.8</v>
      </c>
      <c r="B405" s="303">
        <f>'План НП'!B408</f>
        <v>0</v>
      </c>
      <c r="C405" s="278">
        <f>'План НП'!F408</f>
        <v>0</v>
      </c>
      <c r="D405" s="278">
        <f>'План НП'!G408</f>
        <v>0</v>
      </c>
      <c r="E405" s="284"/>
      <c r="F405" s="285"/>
      <c r="G405" s="285"/>
      <c r="H405" s="285"/>
      <c r="I405" s="285"/>
      <c r="J405" s="285"/>
      <c r="K405" s="285"/>
      <c r="L405" s="286"/>
      <c r="M405" s="295">
        <f>'План НП'!C408</f>
        <v>0</v>
      </c>
      <c r="N405" s="294">
        <f>'План НП'!D408</f>
        <v>0</v>
      </c>
      <c r="O405" s="282">
        <f>'План НП'!AC408</f>
        <v>0</v>
      </c>
      <c r="P405" s="216" t="str">
        <f>'Основні дані'!$B$1</f>
        <v>ХТ-224з</v>
      </c>
    </row>
    <row r="406" spans="1:16" s="138" customFormat="1" ht="15.6" hidden="1" x14ac:dyDescent="0.3">
      <c r="A406" s="283" t="str">
        <f>'План НП'!A409</f>
        <v>ВП15.9</v>
      </c>
      <c r="B406" s="303">
        <f>'План НП'!B409</f>
        <v>0</v>
      </c>
      <c r="C406" s="278">
        <f>'План НП'!F409</f>
        <v>0</v>
      </c>
      <c r="D406" s="278">
        <f>'План НП'!G409</f>
        <v>0</v>
      </c>
      <c r="E406" s="284"/>
      <c r="F406" s="285"/>
      <c r="G406" s="285"/>
      <c r="H406" s="285"/>
      <c r="I406" s="285"/>
      <c r="J406" s="285"/>
      <c r="K406" s="285"/>
      <c r="L406" s="286"/>
      <c r="M406" s="295">
        <f>'План НП'!C409</f>
        <v>0</v>
      </c>
      <c r="N406" s="294">
        <f>'План НП'!D409</f>
        <v>0</v>
      </c>
      <c r="O406" s="282">
        <f>'План НП'!AC409</f>
        <v>0</v>
      </c>
      <c r="P406" s="216" t="str">
        <f>'Основні дані'!$B$1</f>
        <v>ХТ-224з</v>
      </c>
    </row>
    <row r="407" spans="1:16" s="138" customFormat="1" ht="15.6" hidden="1" x14ac:dyDescent="0.3">
      <c r="A407" s="283" t="str">
        <f>'План НП'!A410</f>
        <v>ВП15.10</v>
      </c>
      <c r="B407" s="303">
        <f>'План НП'!B410</f>
        <v>0</v>
      </c>
      <c r="C407" s="278">
        <f>'План НП'!F410</f>
        <v>0</v>
      </c>
      <c r="D407" s="278">
        <f>'План НП'!G410</f>
        <v>0</v>
      </c>
      <c r="E407" s="284"/>
      <c r="F407" s="285"/>
      <c r="G407" s="285"/>
      <c r="H407" s="285"/>
      <c r="I407" s="285"/>
      <c r="J407" s="285"/>
      <c r="K407" s="285"/>
      <c r="L407" s="286"/>
      <c r="M407" s="295">
        <f>'План НП'!C410</f>
        <v>0</v>
      </c>
      <c r="N407" s="294">
        <f>'План НП'!D410</f>
        <v>0</v>
      </c>
      <c r="O407" s="282">
        <f>'План НП'!AC410</f>
        <v>0</v>
      </c>
      <c r="P407" s="216" t="str">
        <f>'Основні дані'!$B$1</f>
        <v>ХТ-224з</v>
      </c>
    </row>
    <row r="408" spans="1:16" s="138" customFormat="1" ht="15.6" hidden="1" x14ac:dyDescent="0.3">
      <c r="A408" s="283" t="str">
        <f>'План НП'!A411</f>
        <v>ВП15.11</v>
      </c>
      <c r="B408" s="303">
        <f>'План НП'!B411</f>
        <v>0</v>
      </c>
      <c r="C408" s="278">
        <f>'План НП'!F411</f>
        <v>0</v>
      </c>
      <c r="D408" s="278">
        <f>'План НП'!G411</f>
        <v>0</v>
      </c>
      <c r="E408" s="284"/>
      <c r="F408" s="285"/>
      <c r="G408" s="285"/>
      <c r="H408" s="285"/>
      <c r="I408" s="285"/>
      <c r="J408" s="285"/>
      <c r="K408" s="285"/>
      <c r="L408" s="286"/>
      <c r="M408" s="295">
        <f>'План НП'!C411</f>
        <v>0</v>
      </c>
      <c r="N408" s="294">
        <f>'План НП'!D411</f>
        <v>0</v>
      </c>
      <c r="O408" s="282">
        <f>'План НП'!AC411</f>
        <v>0</v>
      </c>
      <c r="P408" s="216" t="str">
        <f>'Основні дані'!$B$1</f>
        <v>ХТ-224з</v>
      </c>
    </row>
    <row r="409" spans="1:16" s="138" customFormat="1" ht="15.6" hidden="1" x14ac:dyDescent="0.3">
      <c r="A409" s="283" t="str">
        <f>'План НП'!A412</f>
        <v>ВП15.12</v>
      </c>
      <c r="B409" s="303">
        <f>'План НП'!B412</f>
        <v>0</v>
      </c>
      <c r="C409" s="278">
        <f>'План НП'!F412</f>
        <v>0</v>
      </c>
      <c r="D409" s="278">
        <f>'План НП'!G412</f>
        <v>0</v>
      </c>
      <c r="E409" s="284"/>
      <c r="F409" s="285"/>
      <c r="G409" s="285"/>
      <c r="H409" s="285"/>
      <c r="I409" s="285"/>
      <c r="J409" s="285"/>
      <c r="K409" s="285"/>
      <c r="L409" s="286"/>
      <c r="M409" s="295">
        <f>'План НП'!C412</f>
        <v>0</v>
      </c>
      <c r="N409" s="294">
        <f>'План НП'!D412</f>
        <v>0</v>
      </c>
      <c r="O409" s="282">
        <f>'План НП'!AC412</f>
        <v>0</v>
      </c>
      <c r="P409" s="216" t="str">
        <f>'Основні дані'!$B$1</f>
        <v>ХТ-224з</v>
      </c>
    </row>
    <row r="410" spans="1:16" s="138" customFormat="1" ht="15.6" hidden="1" x14ac:dyDescent="0.3">
      <c r="A410" s="283" t="str">
        <f>'План НП'!A413</f>
        <v>ВП15.13</v>
      </c>
      <c r="B410" s="303">
        <f>'План НП'!B413</f>
        <v>0</v>
      </c>
      <c r="C410" s="278">
        <f>'План НП'!F413</f>
        <v>0</v>
      </c>
      <c r="D410" s="278">
        <f>'План НП'!G413</f>
        <v>0</v>
      </c>
      <c r="E410" s="284"/>
      <c r="F410" s="285"/>
      <c r="G410" s="285"/>
      <c r="H410" s="285"/>
      <c r="I410" s="285"/>
      <c r="J410" s="285"/>
      <c r="K410" s="285"/>
      <c r="L410" s="286"/>
      <c r="M410" s="295">
        <f>'План НП'!C413</f>
        <v>0</v>
      </c>
      <c r="N410" s="294">
        <f>'План НП'!D413</f>
        <v>0</v>
      </c>
      <c r="O410" s="282">
        <f>'План НП'!AC413</f>
        <v>0</v>
      </c>
      <c r="P410" s="216" t="str">
        <f>'Основні дані'!$B$1</f>
        <v>ХТ-224з</v>
      </c>
    </row>
    <row r="411" spans="1:16" s="138" customFormat="1" ht="15.6" hidden="1" x14ac:dyDescent="0.3">
      <c r="A411" s="283" t="str">
        <f>'План НП'!A414</f>
        <v>ВП15.14</v>
      </c>
      <c r="B411" s="303">
        <f>'План НП'!B414</f>
        <v>0</v>
      </c>
      <c r="C411" s="278">
        <f>'План НП'!F414</f>
        <v>0</v>
      </c>
      <c r="D411" s="278">
        <f>'План НП'!G414</f>
        <v>0</v>
      </c>
      <c r="E411" s="284"/>
      <c r="F411" s="285"/>
      <c r="G411" s="285"/>
      <c r="H411" s="285"/>
      <c r="I411" s="285"/>
      <c r="J411" s="285"/>
      <c r="K411" s="285"/>
      <c r="L411" s="286"/>
      <c r="M411" s="295">
        <f>'План НП'!C414</f>
        <v>0</v>
      </c>
      <c r="N411" s="294">
        <f>'План НП'!D414</f>
        <v>0</v>
      </c>
      <c r="O411" s="282">
        <f>'План НП'!AC414</f>
        <v>0</v>
      </c>
      <c r="P411" s="216" t="str">
        <f>'Основні дані'!$B$1</f>
        <v>ХТ-224з</v>
      </c>
    </row>
    <row r="412" spans="1:16" s="138" customFormat="1" ht="15.6" hidden="1" x14ac:dyDescent="0.3">
      <c r="A412" s="283" t="str">
        <f>'План НП'!A415</f>
        <v>ВП15.15</v>
      </c>
      <c r="B412" s="303">
        <f>'План НП'!B415</f>
        <v>0</v>
      </c>
      <c r="C412" s="278">
        <f>'План НП'!F415</f>
        <v>0</v>
      </c>
      <c r="D412" s="278">
        <f>'План НП'!G415</f>
        <v>0</v>
      </c>
      <c r="E412" s="284"/>
      <c r="F412" s="285"/>
      <c r="G412" s="285"/>
      <c r="H412" s="285"/>
      <c r="I412" s="285"/>
      <c r="J412" s="285"/>
      <c r="K412" s="285"/>
      <c r="L412" s="286"/>
      <c r="M412" s="295">
        <f>'План НП'!C415</f>
        <v>0</v>
      </c>
      <c r="N412" s="294">
        <f>'План НП'!D415</f>
        <v>0</v>
      </c>
      <c r="O412" s="282">
        <f>'План НП'!AC415</f>
        <v>0</v>
      </c>
      <c r="P412" s="216" t="str">
        <f>'Основні дані'!$B$1</f>
        <v>ХТ-224з</v>
      </c>
    </row>
    <row r="413" spans="1:16" s="138" customFormat="1" ht="15.6" hidden="1" x14ac:dyDescent="0.3">
      <c r="A413" s="283" t="str">
        <f>'План НП'!A416</f>
        <v>ВП15.16</v>
      </c>
      <c r="B413" s="303">
        <f>'План НП'!B416</f>
        <v>0</v>
      </c>
      <c r="C413" s="278">
        <f>'План НП'!F416</f>
        <v>0</v>
      </c>
      <c r="D413" s="278">
        <f>'План НП'!G416</f>
        <v>0</v>
      </c>
      <c r="E413" s="284"/>
      <c r="F413" s="285"/>
      <c r="G413" s="285"/>
      <c r="H413" s="285"/>
      <c r="I413" s="285"/>
      <c r="J413" s="285"/>
      <c r="K413" s="285"/>
      <c r="L413" s="286"/>
      <c r="M413" s="295">
        <f>'План НП'!C416</f>
        <v>0</v>
      </c>
      <c r="N413" s="294">
        <f>'План НП'!D416</f>
        <v>0</v>
      </c>
      <c r="O413" s="282">
        <f>'План НП'!AC416</f>
        <v>0</v>
      </c>
      <c r="P413" s="216" t="str">
        <f>'Основні дані'!$B$1</f>
        <v>ХТ-224з</v>
      </c>
    </row>
    <row r="414" spans="1:16" s="138" customFormat="1" ht="15.6" hidden="1" x14ac:dyDescent="0.3">
      <c r="A414" s="283" t="str">
        <f>'План НП'!A417</f>
        <v>ВП15.17</v>
      </c>
      <c r="B414" s="303">
        <f>'План НП'!B417</f>
        <v>0</v>
      </c>
      <c r="C414" s="278">
        <f>'План НП'!F417</f>
        <v>0</v>
      </c>
      <c r="D414" s="278">
        <f>'План НП'!G417</f>
        <v>0</v>
      </c>
      <c r="E414" s="284"/>
      <c r="F414" s="285"/>
      <c r="G414" s="285"/>
      <c r="H414" s="285"/>
      <c r="I414" s="285"/>
      <c r="J414" s="285"/>
      <c r="K414" s="285"/>
      <c r="L414" s="286"/>
      <c r="M414" s="295">
        <f>'План НП'!C417</f>
        <v>0</v>
      </c>
      <c r="N414" s="294">
        <f>'План НП'!D417</f>
        <v>0</v>
      </c>
      <c r="O414" s="282">
        <f>'План НП'!AC417</f>
        <v>0</v>
      </c>
      <c r="P414" s="216" t="str">
        <f>'Основні дані'!$B$1</f>
        <v>ХТ-224з</v>
      </c>
    </row>
    <row r="415" spans="1:16" s="138" customFormat="1" ht="15.6" hidden="1" x14ac:dyDescent="0.3">
      <c r="A415" s="283" t="str">
        <f>'План НП'!A418</f>
        <v>ВП15.18</v>
      </c>
      <c r="B415" s="303">
        <f>'План НП'!B418</f>
        <v>0</v>
      </c>
      <c r="C415" s="278">
        <f>'План НП'!F418</f>
        <v>0</v>
      </c>
      <c r="D415" s="278">
        <f>'План НП'!G418</f>
        <v>0</v>
      </c>
      <c r="E415" s="284"/>
      <c r="F415" s="285"/>
      <c r="G415" s="285"/>
      <c r="H415" s="285"/>
      <c r="I415" s="285"/>
      <c r="J415" s="285"/>
      <c r="K415" s="285"/>
      <c r="L415" s="286"/>
      <c r="M415" s="295">
        <f>'План НП'!C418</f>
        <v>0</v>
      </c>
      <c r="N415" s="294">
        <f>'План НП'!D418</f>
        <v>0</v>
      </c>
      <c r="O415" s="282">
        <f>'План НП'!AC418</f>
        <v>0</v>
      </c>
      <c r="P415" s="216" t="str">
        <f>'Основні дані'!$B$1</f>
        <v>ХТ-224з</v>
      </c>
    </row>
    <row r="416" spans="1:16" s="138" customFormat="1" ht="15.6" hidden="1" x14ac:dyDescent="0.3">
      <c r="A416" s="283" t="str">
        <f>'План НП'!A419</f>
        <v>ВП15.19</v>
      </c>
      <c r="B416" s="303">
        <f>'План НП'!B419</f>
        <v>0</v>
      </c>
      <c r="C416" s="278">
        <f>'План НП'!F419</f>
        <v>0</v>
      </c>
      <c r="D416" s="278">
        <f>'План НП'!G419</f>
        <v>0</v>
      </c>
      <c r="E416" s="284"/>
      <c r="F416" s="285"/>
      <c r="G416" s="285"/>
      <c r="H416" s="285"/>
      <c r="I416" s="285"/>
      <c r="J416" s="285"/>
      <c r="K416" s="285"/>
      <c r="L416" s="286"/>
      <c r="M416" s="295">
        <f>'План НП'!C419</f>
        <v>0</v>
      </c>
      <c r="N416" s="294">
        <f>'План НП'!D419</f>
        <v>0</v>
      </c>
      <c r="O416" s="282">
        <f>'План НП'!AC419</f>
        <v>0</v>
      </c>
      <c r="P416" s="216" t="str">
        <f>'Основні дані'!$B$1</f>
        <v>ХТ-224з</v>
      </c>
    </row>
    <row r="417" spans="1:16" s="138" customFormat="1" ht="15.6" hidden="1" x14ac:dyDescent="0.3">
      <c r="A417" s="283" t="str">
        <f>'План НП'!A420</f>
        <v>ВП15.20</v>
      </c>
      <c r="B417" s="303">
        <f>'План НП'!B420</f>
        <v>0</v>
      </c>
      <c r="C417" s="278">
        <f>'План НП'!F420</f>
        <v>0</v>
      </c>
      <c r="D417" s="278">
        <f>'План НП'!G420</f>
        <v>0</v>
      </c>
      <c r="E417" s="284"/>
      <c r="F417" s="285"/>
      <c r="G417" s="285"/>
      <c r="H417" s="285"/>
      <c r="I417" s="285"/>
      <c r="J417" s="285"/>
      <c r="K417" s="285"/>
      <c r="L417" s="286"/>
      <c r="M417" s="295">
        <f>'План НП'!C420</f>
        <v>0</v>
      </c>
      <c r="N417" s="294">
        <f>'План НП'!D420</f>
        <v>0</v>
      </c>
      <c r="O417" s="282">
        <f>'План НП'!AC420</f>
        <v>0</v>
      </c>
      <c r="P417" s="216" t="str">
        <f>'Основні дані'!$B$1</f>
        <v>ХТ-224з</v>
      </c>
    </row>
    <row r="418" spans="1:16" s="138" customFormat="1" ht="15.6" hidden="1" x14ac:dyDescent="0.3">
      <c r="A418" s="441" t="str">
        <f>'План НП'!A421</f>
        <v>4.1.16</v>
      </c>
      <c r="B418" s="442" t="str">
        <f>'План НП'!B421</f>
        <v>Профільований пакет  освітніх компонентів 16 "Назва пакету"</v>
      </c>
      <c r="C418" s="443" t="str">
        <f>'План НП'!F421</f>
        <v>ОШИБКА</v>
      </c>
      <c r="D418" s="443" t="str">
        <f>'План НП'!G421</f>
        <v>ОШИБКА</v>
      </c>
      <c r="E418" s="444"/>
      <c r="F418" s="445"/>
      <c r="G418" s="445"/>
      <c r="H418" s="445"/>
      <c r="I418" s="445"/>
      <c r="J418" s="445"/>
      <c r="K418" s="445"/>
      <c r="L418" s="446"/>
      <c r="M418" s="438">
        <f>'План НП'!C421</f>
        <v>0</v>
      </c>
      <c r="N418" s="439">
        <f>'План НП'!D421</f>
        <v>0</v>
      </c>
      <c r="O418" s="447">
        <f>'План НП'!AC421</f>
        <v>0</v>
      </c>
      <c r="P418" s="216" t="str">
        <f>'Основні дані'!$B$1</f>
        <v>ХТ-224з</v>
      </c>
    </row>
    <row r="419" spans="1:16" s="138" customFormat="1" ht="15.6" hidden="1" x14ac:dyDescent="0.3">
      <c r="A419" s="283" t="str">
        <f>'План НП'!A422</f>
        <v>ВП16.1</v>
      </c>
      <c r="B419" s="303">
        <f>'План НП'!B422</f>
        <v>0</v>
      </c>
      <c r="C419" s="278">
        <f>'План НП'!F422</f>
        <v>0</v>
      </c>
      <c r="D419" s="278">
        <f>'План НП'!G422</f>
        <v>0</v>
      </c>
      <c r="E419" s="284"/>
      <c r="F419" s="285"/>
      <c r="G419" s="285"/>
      <c r="H419" s="285"/>
      <c r="I419" s="285"/>
      <c r="J419" s="285"/>
      <c r="K419" s="285"/>
      <c r="L419" s="286"/>
      <c r="M419" s="295">
        <f>'План НП'!C422</f>
        <v>0</v>
      </c>
      <c r="N419" s="294">
        <f>'План НП'!D422</f>
        <v>0</v>
      </c>
      <c r="O419" s="282">
        <f>'План НП'!AC422</f>
        <v>0</v>
      </c>
      <c r="P419" s="216" t="str">
        <f>'Основні дані'!$B$1</f>
        <v>ХТ-224з</v>
      </c>
    </row>
    <row r="420" spans="1:16" s="138" customFormat="1" ht="15.6" hidden="1" x14ac:dyDescent="0.3">
      <c r="A420" s="283" t="str">
        <f>'План НП'!A423</f>
        <v>ВП16.2</v>
      </c>
      <c r="B420" s="303">
        <f>'План НП'!B423</f>
        <v>0</v>
      </c>
      <c r="C420" s="278">
        <f>'План НП'!F423</f>
        <v>0</v>
      </c>
      <c r="D420" s="278">
        <f>'План НП'!G423</f>
        <v>0</v>
      </c>
      <c r="E420" s="284"/>
      <c r="F420" s="285"/>
      <c r="G420" s="285"/>
      <c r="H420" s="285"/>
      <c r="I420" s="285"/>
      <c r="J420" s="285"/>
      <c r="K420" s="285"/>
      <c r="L420" s="286"/>
      <c r="M420" s="295">
        <f>'План НП'!C423</f>
        <v>0</v>
      </c>
      <c r="N420" s="294">
        <f>'План НП'!D423</f>
        <v>0</v>
      </c>
      <c r="O420" s="282">
        <f>'План НП'!AC423</f>
        <v>0</v>
      </c>
      <c r="P420" s="216" t="str">
        <f>'Основні дані'!$B$1</f>
        <v>ХТ-224з</v>
      </c>
    </row>
    <row r="421" spans="1:16" s="138" customFormat="1" ht="15.6" hidden="1" x14ac:dyDescent="0.3">
      <c r="A421" s="283" t="str">
        <f>'План НП'!A424</f>
        <v>ВП16.3</v>
      </c>
      <c r="B421" s="303">
        <f>'План НП'!B424</f>
        <v>0</v>
      </c>
      <c r="C421" s="278">
        <f>'План НП'!F424</f>
        <v>0</v>
      </c>
      <c r="D421" s="278">
        <f>'План НП'!G424</f>
        <v>0</v>
      </c>
      <c r="E421" s="284"/>
      <c r="F421" s="285"/>
      <c r="G421" s="285"/>
      <c r="H421" s="285"/>
      <c r="I421" s="285"/>
      <c r="J421" s="285"/>
      <c r="K421" s="285"/>
      <c r="L421" s="286"/>
      <c r="M421" s="295">
        <f>'План НП'!C424</f>
        <v>0</v>
      </c>
      <c r="N421" s="294">
        <f>'План НП'!D424</f>
        <v>0</v>
      </c>
      <c r="O421" s="282">
        <f>'План НП'!AC424</f>
        <v>0</v>
      </c>
      <c r="P421" s="216" t="str">
        <f>'Основні дані'!$B$1</f>
        <v>ХТ-224з</v>
      </c>
    </row>
    <row r="422" spans="1:16" s="138" customFormat="1" ht="15.6" hidden="1" x14ac:dyDescent="0.3">
      <c r="A422" s="283" t="str">
        <f>'План НП'!A425</f>
        <v>ВП16.4</v>
      </c>
      <c r="B422" s="303">
        <f>'План НП'!B425</f>
        <v>0</v>
      </c>
      <c r="C422" s="278">
        <f>'План НП'!F425</f>
        <v>0</v>
      </c>
      <c r="D422" s="278">
        <f>'План НП'!G425</f>
        <v>0</v>
      </c>
      <c r="E422" s="284"/>
      <c r="F422" s="285"/>
      <c r="G422" s="285"/>
      <c r="H422" s="285"/>
      <c r="I422" s="285"/>
      <c r="J422" s="285"/>
      <c r="K422" s="285"/>
      <c r="L422" s="286"/>
      <c r="M422" s="295">
        <f>'План НП'!C425</f>
        <v>0</v>
      </c>
      <c r="N422" s="294">
        <f>'План НП'!D425</f>
        <v>0</v>
      </c>
      <c r="O422" s="282">
        <f>'План НП'!AC425</f>
        <v>0</v>
      </c>
      <c r="P422" s="216" t="str">
        <f>'Основні дані'!$B$1</f>
        <v>ХТ-224з</v>
      </c>
    </row>
    <row r="423" spans="1:16" s="138" customFormat="1" ht="15.6" hidden="1" x14ac:dyDescent="0.3">
      <c r="A423" s="283" t="str">
        <f>'План НП'!A426</f>
        <v>ВП16.5</v>
      </c>
      <c r="B423" s="303">
        <f>'План НП'!B426</f>
        <v>0</v>
      </c>
      <c r="C423" s="278">
        <f>'План НП'!F426</f>
        <v>0</v>
      </c>
      <c r="D423" s="278">
        <f>'План НП'!G426</f>
        <v>0</v>
      </c>
      <c r="E423" s="284"/>
      <c r="F423" s="285"/>
      <c r="G423" s="285"/>
      <c r="H423" s="285"/>
      <c r="I423" s="285"/>
      <c r="J423" s="285"/>
      <c r="K423" s="285"/>
      <c r="L423" s="286"/>
      <c r="M423" s="295">
        <f>'План НП'!C426</f>
        <v>0</v>
      </c>
      <c r="N423" s="294">
        <f>'План НП'!D426</f>
        <v>0</v>
      </c>
      <c r="O423" s="282">
        <f>'План НП'!AC426</f>
        <v>0</v>
      </c>
      <c r="P423" s="216" t="str">
        <f>'Основні дані'!$B$1</f>
        <v>ХТ-224з</v>
      </c>
    </row>
    <row r="424" spans="1:16" s="138" customFormat="1" ht="15.6" hidden="1" x14ac:dyDescent="0.3">
      <c r="A424" s="283" t="str">
        <f>'План НП'!A427</f>
        <v>ВП16.6</v>
      </c>
      <c r="B424" s="303">
        <f>'План НП'!B427</f>
        <v>0</v>
      </c>
      <c r="C424" s="278">
        <f>'План НП'!F427</f>
        <v>0</v>
      </c>
      <c r="D424" s="278">
        <f>'План НП'!G427</f>
        <v>0</v>
      </c>
      <c r="E424" s="284"/>
      <c r="F424" s="285"/>
      <c r="G424" s="285"/>
      <c r="H424" s="285"/>
      <c r="I424" s="285"/>
      <c r="J424" s="285"/>
      <c r="K424" s="285"/>
      <c r="L424" s="286"/>
      <c r="M424" s="295">
        <f>'План НП'!C427</f>
        <v>0</v>
      </c>
      <c r="N424" s="294">
        <f>'План НП'!D427</f>
        <v>0</v>
      </c>
      <c r="O424" s="282">
        <f>'План НП'!AC427</f>
        <v>0</v>
      </c>
      <c r="P424" s="216" t="str">
        <f>'Основні дані'!$B$1</f>
        <v>ХТ-224з</v>
      </c>
    </row>
    <row r="425" spans="1:16" s="138" customFormat="1" ht="15.6" hidden="1" x14ac:dyDescent="0.3">
      <c r="A425" s="283" t="str">
        <f>'План НП'!A428</f>
        <v>ВП16.7</v>
      </c>
      <c r="B425" s="303">
        <f>'План НП'!B428</f>
        <v>0</v>
      </c>
      <c r="C425" s="278">
        <f>'План НП'!F428</f>
        <v>0</v>
      </c>
      <c r="D425" s="278">
        <f>'План НП'!G428</f>
        <v>0</v>
      </c>
      <c r="E425" s="284"/>
      <c r="F425" s="285"/>
      <c r="G425" s="285"/>
      <c r="H425" s="285"/>
      <c r="I425" s="285"/>
      <c r="J425" s="285"/>
      <c r="K425" s="285"/>
      <c r="L425" s="286"/>
      <c r="M425" s="295">
        <f>'План НП'!C428</f>
        <v>0</v>
      </c>
      <c r="N425" s="294">
        <f>'План НП'!D428</f>
        <v>0</v>
      </c>
      <c r="O425" s="282">
        <f>'План НП'!AC428</f>
        <v>0</v>
      </c>
      <c r="P425" s="216" t="str">
        <f>'Основні дані'!$B$1</f>
        <v>ХТ-224з</v>
      </c>
    </row>
    <row r="426" spans="1:16" s="138" customFormat="1" ht="15.6" hidden="1" x14ac:dyDescent="0.3">
      <c r="A426" s="283" t="str">
        <f>'План НП'!A429</f>
        <v>ВП16.8</v>
      </c>
      <c r="B426" s="303">
        <f>'План НП'!B429</f>
        <v>0</v>
      </c>
      <c r="C426" s="278">
        <f>'План НП'!F429</f>
        <v>0</v>
      </c>
      <c r="D426" s="278">
        <f>'План НП'!G429</f>
        <v>0</v>
      </c>
      <c r="E426" s="284"/>
      <c r="F426" s="285"/>
      <c r="G426" s="285"/>
      <c r="H426" s="285"/>
      <c r="I426" s="285"/>
      <c r="J426" s="285"/>
      <c r="K426" s="285"/>
      <c r="L426" s="286"/>
      <c r="M426" s="295">
        <f>'План НП'!C429</f>
        <v>0</v>
      </c>
      <c r="N426" s="294">
        <f>'План НП'!D429</f>
        <v>0</v>
      </c>
      <c r="O426" s="282">
        <f>'План НП'!AC429</f>
        <v>0</v>
      </c>
      <c r="P426" s="216" t="str">
        <f>'Основні дані'!$B$1</f>
        <v>ХТ-224з</v>
      </c>
    </row>
    <row r="427" spans="1:16" s="138" customFormat="1" ht="15.6" hidden="1" x14ac:dyDescent="0.3">
      <c r="A427" s="283" t="str">
        <f>'План НП'!A430</f>
        <v>ВП16.9</v>
      </c>
      <c r="B427" s="303">
        <f>'План НП'!B430</f>
        <v>0</v>
      </c>
      <c r="C427" s="278">
        <f>'План НП'!F430</f>
        <v>0</v>
      </c>
      <c r="D427" s="278">
        <f>'План НП'!G430</f>
        <v>0</v>
      </c>
      <c r="E427" s="284"/>
      <c r="F427" s="285"/>
      <c r="G427" s="285"/>
      <c r="H427" s="285"/>
      <c r="I427" s="285"/>
      <c r="J427" s="285"/>
      <c r="K427" s="285"/>
      <c r="L427" s="286"/>
      <c r="M427" s="295">
        <f>'План НП'!C430</f>
        <v>0</v>
      </c>
      <c r="N427" s="294">
        <f>'План НП'!D430</f>
        <v>0</v>
      </c>
      <c r="O427" s="282">
        <f>'План НП'!AC430</f>
        <v>0</v>
      </c>
      <c r="P427" s="216" t="str">
        <f>'Основні дані'!$B$1</f>
        <v>ХТ-224з</v>
      </c>
    </row>
    <row r="428" spans="1:16" s="138" customFormat="1" ht="15.6" hidden="1" x14ac:dyDescent="0.3">
      <c r="A428" s="283" t="str">
        <f>'План НП'!A431</f>
        <v>ВП16.10</v>
      </c>
      <c r="B428" s="303">
        <f>'План НП'!B431</f>
        <v>0</v>
      </c>
      <c r="C428" s="278">
        <f>'План НП'!F431</f>
        <v>0</v>
      </c>
      <c r="D428" s="278">
        <f>'План НП'!G431</f>
        <v>0</v>
      </c>
      <c r="E428" s="284"/>
      <c r="F428" s="285"/>
      <c r="G428" s="285"/>
      <c r="H428" s="285"/>
      <c r="I428" s="285"/>
      <c r="J428" s="285"/>
      <c r="K428" s="285"/>
      <c r="L428" s="286"/>
      <c r="M428" s="295">
        <f>'План НП'!C431</f>
        <v>0</v>
      </c>
      <c r="N428" s="294">
        <f>'План НП'!D431</f>
        <v>0</v>
      </c>
      <c r="O428" s="282">
        <f>'План НП'!AC431</f>
        <v>0</v>
      </c>
      <c r="P428" s="216" t="str">
        <f>'Основні дані'!$B$1</f>
        <v>ХТ-224з</v>
      </c>
    </row>
    <row r="429" spans="1:16" s="138" customFormat="1" ht="15.6" hidden="1" x14ac:dyDescent="0.3">
      <c r="A429" s="283" t="str">
        <f>'План НП'!A432</f>
        <v>ВП16.11</v>
      </c>
      <c r="B429" s="303">
        <f>'План НП'!B432</f>
        <v>0</v>
      </c>
      <c r="C429" s="278">
        <f>'План НП'!F432</f>
        <v>0</v>
      </c>
      <c r="D429" s="278">
        <f>'План НП'!G432</f>
        <v>0</v>
      </c>
      <c r="E429" s="284"/>
      <c r="F429" s="285"/>
      <c r="G429" s="285"/>
      <c r="H429" s="285"/>
      <c r="I429" s="285"/>
      <c r="J429" s="285"/>
      <c r="K429" s="285"/>
      <c r="L429" s="286"/>
      <c r="M429" s="295">
        <f>'План НП'!C432</f>
        <v>0</v>
      </c>
      <c r="N429" s="294">
        <f>'План НП'!D432</f>
        <v>0</v>
      </c>
      <c r="O429" s="282">
        <f>'План НП'!AC432</f>
        <v>0</v>
      </c>
      <c r="P429" s="216" t="str">
        <f>'Основні дані'!$B$1</f>
        <v>ХТ-224з</v>
      </c>
    </row>
    <row r="430" spans="1:16" s="138" customFormat="1" ht="15.6" hidden="1" x14ac:dyDescent="0.3">
      <c r="A430" s="283" t="str">
        <f>'План НП'!A433</f>
        <v>ВП16.12</v>
      </c>
      <c r="B430" s="303">
        <f>'План НП'!B433</f>
        <v>0</v>
      </c>
      <c r="C430" s="278">
        <f>'План НП'!F433</f>
        <v>0</v>
      </c>
      <c r="D430" s="278">
        <f>'План НП'!G433</f>
        <v>0</v>
      </c>
      <c r="E430" s="284"/>
      <c r="F430" s="285"/>
      <c r="G430" s="285"/>
      <c r="H430" s="285"/>
      <c r="I430" s="285"/>
      <c r="J430" s="285"/>
      <c r="K430" s="285"/>
      <c r="L430" s="286"/>
      <c r="M430" s="295">
        <f>'План НП'!C433</f>
        <v>0</v>
      </c>
      <c r="N430" s="294">
        <f>'План НП'!D433</f>
        <v>0</v>
      </c>
      <c r="O430" s="282">
        <f>'План НП'!AC433</f>
        <v>0</v>
      </c>
      <c r="P430" s="216" t="str">
        <f>'Основні дані'!$B$1</f>
        <v>ХТ-224з</v>
      </c>
    </row>
    <row r="431" spans="1:16" s="138" customFormat="1" ht="15.6" hidden="1" x14ac:dyDescent="0.3">
      <c r="A431" s="283" t="str">
        <f>'План НП'!A434</f>
        <v>ВП16.13</v>
      </c>
      <c r="B431" s="303">
        <f>'План НП'!B434</f>
        <v>0</v>
      </c>
      <c r="C431" s="278">
        <f>'План НП'!F434</f>
        <v>0</v>
      </c>
      <c r="D431" s="278">
        <f>'План НП'!G434</f>
        <v>0</v>
      </c>
      <c r="E431" s="284"/>
      <c r="F431" s="285"/>
      <c r="G431" s="285"/>
      <c r="H431" s="285"/>
      <c r="I431" s="285"/>
      <c r="J431" s="285"/>
      <c r="K431" s="285"/>
      <c r="L431" s="286"/>
      <c r="M431" s="295">
        <f>'План НП'!C434</f>
        <v>0</v>
      </c>
      <c r="N431" s="294">
        <f>'План НП'!D434</f>
        <v>0</v>
      </c>
      <c r="O431" s="282">
        <f>'План НП'!AC434</f>
        <v>0</v>
      </c>
      <c r="P431" s="216" t="str">
        <f>'Основні дані'!$B$1</f>
        <v>ХТ-224з</v>
      </c>
    </row>
    <row r="432" spans="1:16" s="138" customFormat="1" ht="15.6" hidden="1" x14ac:dyDescent="0.3">
      <c r="A432" s="283" t="str">
        <f>'План НП'!A435</f>
        <v>ВП16.14</v>
      </c>
      <c r="B432" s="303">
        <f>'План НП'!B435</f>
        <v>0</v>
      </c>
      <c r="C432" s="278">
        <f>'План НП'!F435</f>
        <v>0</v>
      </c>
      <c r="D432" s="278">
        <f>'План НП'!G435</f>
        <v>0</v>
      </c>
      <c r="E432" s="284"/>
      <c r="F432" s="285"/>
      <c r="G432" s="285"/>
      <c r="H432" s="285"/>
      <c r="I432" s="285"/>
      <c r="J432" s="285"/>
      <c r="K432" s="285"/>
      <c r="L432" s="286"/>
      <c r="M432" s="295">
        <f>'План НП'!C435</f>
        <v>0</v>
      </c>
      <c r="N432" s="294">
        <f>'План НП'!D435</f>
        <v>0</v>
      </c>
      <c r="O432" s="282">
        <f>'План НП'!AC435</f>
        <v>0</v>
      </c>
      <c r="P432" s="216" t="str">
        <f>'Основні дані'!$B$1</f>
        <v>ХТ-224з</v>
      </c>
    </row>
    <row r="433" spans="1:16" s="138" customFormat="1" ht="15.6" hidden="1" x14ac:dyDescent="0.3">
      <c r="A433" s="283" t="str">
        <f>'План НП'!A436</f>
        <v>ВП16.15</v>
      </c>
      <c r="B433" s="303">
        <f>'План НП'!B436</f>
        <v>0</v>
      </c>
      <c r="C433" s="278">
        <f>'План НП'!F436</f>
        <v>0</v>
      </c>
      <c r="D433" s="278">
        <f>'План НП'!G436</f>
        <v>0</v>
      </c>
      <c r="E433" s="284"/>
      <c r="F433" s="285"/>
      <c r="G433" s="285"/>
      <c r="H433" s="285"/>
      <c r="I433" s="285"/>
      <c r="J433" s="285"/>
      <c r="K433" s="285"/>
      <c r="L433" s="286"/>
      <c r="M433" s="295">
        <f>'План НП'!C436</f>
        <v>0</v>
      </c>
      <c r="N433" s="294">
        <f>'План НП'!D436</f>
        <v>0</v>
      </c>
      <c r="O433" s="282">
        <f>'План НП'!AC436</f>
        <v>0</v>
      </c>
      <c r="P433" s="216" t="str">
        <f>'Основні дані'!$B$1</f>
        <v>ХТ-224з</v>
      </c>
    </row>
    <row r="434" spans="1:16" s="138" customFormat="1" ht="15.6" hidden="1" x14ac:dyDescent="0.3">
      <c r="A434" s="283" t="str">
        <f>'План НП'!A437</f>
        <v>ВП16.16</v>
      </c>
      <c r="B434" s="303">
        <f>'План НП'!B437</f>
        <v>0</v>
      </c>
      <c r="C434" s="278">
        <f>'План НП'!F437</f>
        <v>0</v>
      </c>
      <c r="D434" s="278">
        <f>'План НП'!G437</f>
        <v>0</v>
      </c>
      <c r="E434" s="284"/>
      <c r="F434" s="285"/>
      <c r="G434" s="285"/>
      <c r="H434" s="285"/>
      <c r="I434" s="285"/>
      <c r="J434" s="285"/>
      <c r="K434" s="285"/>
      <c r="L434" s="286"/>
      <c r="M434" s="295">
        <f>'План НП'!C437</f>
        <v>0</v>
      </c>
      <c r="N434" s="294">
        <f>'План НП'!D437</f>
        <v>0</v>
      </c>
      <c r="O434" s="282">
        <f>'План НП'!AC437</f>
        <v>0</v>
      </c>
      <c r="P434" s="216" t="str">
        <f>'Основні дані'!$B$1</f>
        <v>ХТ-224з</v>
      </c>
    </row>
    <row r="435" spans="1:16" s="138" customFormat="1" ht="15.6" hidden="1" x14ac:dyDescent="0.3">
      <c r="A435" s="283" t="str">
        <f>'План НП'!A438</f>
        <v>ВП16.17</v>
      </c>
      <c r="B435" s="303">
        <f>'План НП'!B438</f>
        <v>0</v>
      </c>
      <c r="C435" s="278">
        <f>'План НП'!F438</f>
        <v>0</v>
      </c>
      <c r="D435" s="278">
        <f>'План НП'!G438</f>
        <v>0</v>
      </c>
      <c r="E435" s="284"/>
      <c r="F435" s="285"/>
      <c r="G435" s="285"/>
      <c r="H435" s="285"/>
      <c r="I435" s="285"/>
      <c r="J435" s="285"/>
      <c r="K435" s="285"/>
      <c r="L435" s="286"/>
      <c r="M435" s="295">
        <f>'План НП'!C438</f>
        <v>0</v>
      </c>
      <c r="N435" s="294">
        <f>'План НП'!D438</f>
        <v>0</v>
      </c>
      <c r="O435" s="282">
        <f>'План НП'!AC438</f>
        <v>0</v>
      </c>
      <c r="P435" s="216" t="str">
        <f>'Основні дані'!$B$1</f>
        <v>ХТ-224з</v>
      </c>
    </row>
    <row r="436" spans="1:16" s="138" customFormat="1" ht="15.6" hidden="1" x14ac:dyDescent="0.3">
      <c r="A436" s="283" t="str">
        <f>'План НП'!A439</f>
        <v>ВП16.18</v>
      </c>
      <c r="B436" s="303">
        <f>'План НП'!B439</f>
        <v>0</v>
      </c>
      <c r="C436" s="278">
        <f>'План НП'!F439</f>
        <v>0</v>
      </c>
      <c r="D436" s="278">
        <f>'План НП'!G439</f>
        <v>0</v>
      </c>
      <c r="E436" s="284"/>
      <c r="F436" s="285"/>
      <c r="G436" s="285"/>
      <c r="H436" s="285"/>
      <c r="I436" s="285"/>
      <c r="J436" s="285"/>
      <c r="K436" s="285"/>
      <c r="L436" s="286"/>
      <c r="M436" s="295">
        <f>'План НП'!C439</f>
        <v>0</v>
      </c>
      <c r="N436" s="294">
        <f>'План НП'!D439</f>
        <v>0</v>
      </c>
      <c r="O436" s="282">
        <f>'План НП'!AC439</f>
        <v>0</v>
      </c>
      <c r="P436" s="216" t="str">
        <f>'Основні дані'!$B$1</f>
        <v>ХТ-224з</v>
      </c>
    </row>
    <row r="437" spans="1:16" s="138" customFormat="1" ht="15.6" hidden="1" x14ac:dyDescent="0.3">
      <c r="A437" s="283" t="str">
        <f>'План НП'!A440</f>
        <v>ВП16.19</v>
      </c>
      <c r="B437" s="303">
        <f>'План НП'!B440</f>
        <v>0</v>
      </c>
      <c r="C437" s="278">
        <f>'План НП'!F440</f>
        <v>0</v>
      </c>
      <c r="D437" s="278">
        <f>'План НП'!G440</f>
        <v>0</v>
      </c>
      <c r="E437" s="284"/>
      <c r="F437" s="285"/>
      <c r="G437" s="285"/>
      <c r="H437" s="285"/>
      <c r="I437" s="285"/>
      <c r="J437" s="285"/>
      <c r="K437" s="285"/>
      <c r="L437" s="286"/>
      <c r="M437" s="295">
        <f>'План НП'!C440</f>
        <v>0</v>
      </c>
      <c r="N437" s="294">
        <f>'План НП'!D440</f>
        <v>0</v>
      </c>
      <c r="O437" s="282">
        <f>'План НП'!AC440</f>
        <v>0</v>
      </c>
      <c r="P437" s="216" t="str">
        <f>'Основні дані'!$B$1</f>
        <v>ХТ-224з</v>
      </c>
    </row>
    <row r="438" spans="1:16" s="138" customFormat="1" ht="16.2" hidden="1" thickBot="1" x14ac:dyDescent="0.35">
      <c r="A438" s="283" t="str">
        <f>'План НП'!A441</f>
        <v>ВП16.20</v>
      </c>
      <c r="B438" s="303">
        <f>'План НП'!B441</f>
        <v>0</v>
      </c>
      <c r="C438" s="278">
        <f>'План НП'!F441</f>
        <v>0</v>
      </c>
      <c r="D438" s="278">
        <f>'План НП'!G441</f>
        <v>0</v>
      </c>
      <c r="E438" s="284"/>
      <c r="F438" s="285"/>
      <c r="G438" s="285"/>
      <c r="H438" s="285"/>
      <c r="I438" s="285"/>
      <c r="J438" s="285"/>
      <c r="K438" s="285"/>
      <c r="L438" s="286"/>
      <c r="M438" s="295">
        <f>'План НП'!C441</f>
        <v>0</v>
      </c>
      <c r="N438" s="294">
        <f>'План НП'!D441</f>
        <v>0</v>
      </c>
      <c r="O438" s="282">
        <f>'План НП'!AC441</f>
        <v>0</v>
      </c>
      <c r="P438" s="216" t="str">
        <f>'Основні дані'!$B$1</f>
        <v>ХТ-224з</v>
      </c>
    </row>
    <row r="439" spans="1:16" s="138" customFormat="1" ht="31.8" thickBot="1" x14ac:dyDescent="0.35">
      <c r="A439" s="457" t="str">
        <f>'План НП'!A442</f>
        <v>4.2</v>
      </c>
      <c r="B439" s="458" t="str">
        <f>'План НП'!B442</f>
        <v>освітніх компонентів вільного вибору студента професійної підготовки згідно переліку</v>
      </c>
      <c r="C439" s="459">
        <f>'План НП'!F442</f>
        <v>28</v>
      </c>
      <c r="D439" s="459">
        <f>'План НП'!G442</f>
        <v>840</v>
      </c>
      <c r="E439" s="460"/>
      <c r="F439" s="461"/>
      <c r="G439" s="461"/>
      <c r="H439" s="461"/>
      <c r="I439" s="461"/>
      <c r="J439" s="461"/>
      <c r="K439" s="461"/>
      <c r="L439" s="462"/>
      <c r="M439" s="463">
        <f>'План НП'!C442</f>
        <v>0</v>
      </c>
      <c r="N439" s="464">
        <f>'План НП'!D442</f>
        <v>0</v>
      </c>
      <c r="O439" s="510">
        <f>C439/C101</f>
        <v>0.4</v>
      </c>
      <c r="P439" s="216" t="str">
        <f>'Основні дані'!$B$1</f>
        <v>ХТ-224з</v>
      </c>
    </row>
    <row r="440" spans="1:16" s="138" customFormat="1" ht="15.6" x14ac:dyDescent="0.3">
      <c r="A440" s="283" t="str">
        <f>'План НП'!A443</f>
        <v>ОКВП 1</v>
      </c>
      <c r="B440" s="303" t="str">
        <f>'План НП'!B443</f>
        <v>ОК ВВ ПП 1</v>
      </c>
      <c r="C440" s="278">
        <f>'План НП'!F443</f>
        <v>4</v>
      </c>
      <c r="D440" s="278">
        <f>'План НП'!G443</f>
        <v>120</v>
      </c>
      <c r="E440" s="284"/>
      <c r="F440" s="285"/>
      <c r="G440" s="285"/>
      <c r="H440" s="285"/>
      <c r="I440" s="285"/>
      <c r="J440" s="285"/>
      <c r="K440" s="285"/>
      <c r="L440" s="286"/>
      <c r="M440" s="295">
        <f>'План НП'!C443</f>
        <v>0</v>
      </c>
      <c r="N440" s="294" t="str">
        <f>'План НП'!D443</f>
        <v>3</v>
      </c>
      <c r="O440" s="282">
        <f>'План НП'!AC443</f>
        <v>777</v>
      </c>
      <c r="P440" s="216" t="str">
        <f>'Основні дані'!$B$1</f>
        <v>ХТ-224з</v>
      </c>
    </row>
    <row r="441" spans="1:16" s="138" customFormat="1" ht="15.6" x14ac:dyDescent="0.3">
      <c r="A441" s="283" t="str">
        <f>'План НП'!A444</f>
        <v>ОКВП 2</v>
      </c>
      <c r="B441" s="303" t="str">
        <f>'План НП'!B444</f>
        <v>ОК ВВ ПП 2</v>
      </c>
      <c r="C441" s="278">
        <f>'План НП'!F444</f>
        <v>4</v>
      </c>
      <c r="D441" s="278">
        <f>'План НП'!G444</f>
        <v>120</v>
      </c>
      <c r="E441" s="284"/>
      <c r="F441" s="285"/>
      <c r="G441" s="285"/>
      <c r="H441" s="285"/>
      <c r="I441" s="285"/>
      <c r="J441" s="285"/>
      <c r="K441" s="285"/>
      <c r="L441" s="286"/>
      <c r="M441" s="295">
        <f>'План НП'!C444</f>
        <v>0</v>
      </c>
      <c r="N441" s="294" t="str">
        <f>'План НП'!D444</f>
        <v>4</v>
      </c>
      <c r="O441" s="282">
        <f>'План НП'!AC444</f>
        <v>777</v>
      </c>
      <c r="P441" s="216" t="str">
        <f>'Основні дані'!$B$1</f>
        <v>ХТ-224з</v>
      </c>
    </row>
    <row r="442" spans="1:16" s="138" customFormat="1" ht="15.6" x14ac:dyDescent="0.3">
      <c r="A442" s="283" t="str">
        <f>'План НП'!A445</f>
        <v>ОКВП 3</v>
      </c>
      <c r="B442" s="303" t="str">
        <f>'План НП'!B445</f>
        <v>ОК ВВ ПП 3</v>
      </c>
      <c r="C442" s="278">
        <f>'План НП'!F445</f>
        <v>4</v>
      </c>
      <c r="D442" s="278">
        <f>'План НП'!G445</f>
        <v>120</v>
      </c>
      <c r="E442" s="284"/>
      <c r="F442" s="285"/>
      <c r="G442" s="285"/>
      <c r="H442" s="285"/>
      <c r="I442" s="285"/>
      <c r="J442" s="285"/>
      <c r="K442" s="285"/>
      <c r="L442" s="286"/>
      <c r="M442" s="295">
        <f>'План НП'!C445</f>
        <v>0</v>
      </c>
      <c r="N442" s="294" t="str">
        <f>'План НП'!D445</f>
        <v>5</v>
      </c>
      <c r="O442" s="282">
        <f>'План НП'!AC445</f>
        <v>777</v>
      </c>
      <c r="P442" s="216" t="str">
        <f>'Основні дані'!$B$1</f>
        <v>ХТ-224з</v>
      </c>
    </row>
    <row r="443" spans="1:16" s="138" customFormat="1" ht="15.6" x14ac:dyDescent="0.3">
      <c r="A443" s="283" t="str">
        <f>'План НП'!A446</f>
        <v>ОКВП 4</v>
      </c>
      <c r="B443" s="303" t="str">
        <f>'План НП'!B446</f>
        <v>ОК ВВ ПП 4</v>
      </c>
      <c r="C443" s="278">
        <f>'План НП'!F446</f>
        <v>4</v>
      </c>
      <c r="D443" s="278">
        <f>'План НП'!G446</f>
        <v>120</v>
      </c>
      <c r="E443" s="284"/>
      <c r="F443" s="285"/>
      <c r="G443" s="285"/>
      <c r="H443" s="285"/>
      <c r="I443" s="285"/>
      <c r="J443" s="285"/>
      <c r="K443" s="285"/>
      <c r="L443" s="286"/>
      <c r="M443" s="295">
        <f>'План НП'!C446</f>
        <v>0</v>
      </c>
      <c r="N443" s="294" t="str">
        <f>'План НП'!D446</f>
        <v>6</v>
      </c>
      <c r="O443" s="282">
        <f>'План НП'!AC446</f>
        <v>777</v>
      </c>
      <c r="P443" s="216" t="str">
        <f>'Основні дані'!$B$1</f>
        <v>ХТ-224з</v>
      </c>
    </row>
    <row r="444" spans="1:16" s="138" customFormat="1" ht="15.6" x14ac:dyDescent="0.3">
      <c r="A444" s="283" t="str">
        <f>'План НП'!A447</f>
        <v>ОКВП 5</v>
      </c>
      <c r="B444" s="303" t="str">
        <f>'План НП'!B447</f>
        <v>ОК ВВ ПП 5</v>
      </c>
      <c r="C444" s="278">
        <f>'План НП'!F447</f>
        <v>4</v>
      </c>
      <c r="D444" s="278">
        <f>'План НП'!G447</f>
        <v>120</v>
      </c>
      <c r="E444" s="284"/>
      <c r="F444" s="285"/>
      <c r="G444" s="285"/>
      <c r="H444" s="285"/>
      <c r="I444" s="285"/>
      <c r="J444" s="285"/>
      <c r="K444" s="285"/>
      <c r="L444" s="286"/>
      <c r="M444" s="295">
        <f>'План НП'!C447</f>
        <v>0</v>
      </c>
      <c r="N444" s="294" t="str">
        <f>'План НП'!D447</f>
        <v>6</v>
      </c>
      <c r="O444" s="282">
        <f>'План НП'!AC447</f>
        <v>777</v>
      </c>
      <c r="P444" s="216" t="str">
        <f>'Основні дані'!$B$1</f>
        <v>ХТ-224з</v>
      </c>
    </row>
    <row r="445" spans="1:16" s="138" customFormat="1" ht="15.6" x14ac:dyDescent="0.3">
      <c r="A445" s="283" t="str">
        <f>'План НП'!A448</f>
        <v>ОКВП 6</v>
      </c>
      <c r="B445" s="303" t="str">
        <f>'План НП'!B448</f>
        <v>ОК ВВ ПП 6</v>
      </c>
      <c r="C445" s="278">
        <f>'План НП'!F448</f>
        <v>4</v>
      </c>
      <c r="D445" s="278">
        <f>'План НП'!G448</f>
        <v>120</v>
      </c>
      <c r="E445" s="284"/>
      <c r="F445" s="285"/>
      <c r="G445" s="285"/>
      <c r="H445" s="285"/>
      <c r="I445" s="285"/>
      <c r="J445" s="285"/>
      <c r="K445" s="285"/>
      <c r="L445" s="286"/>
      <c r="M445" s="295">
        <f>'План НП'!C448</f>
        <v>0</v>
      </c>
      <c r="N445" s="294" t="str">
        <f>'План НП'!D448</f>
        <v>7</v>
      </c>
      <c r="O445" s="282">
        <f>'План НП'!AC448</f>
        <v>777</v>
      </c>
      <c r="P445" s="216" t="str">
        <f>'Основні дані'!$B$1</f>
        <v>ХТ-224з</v>
      </c>
    </row>
    <row r="446" spans="1:16" s="138" customFormat="1" ht="16.2" thickBot="1" x14ac:dyDescent="0.35">
      <c r="A446" s="283" t="str">
        <f>'План НП'!A449</f>
        <v>ОКВП 7</v>
      </c>
      <c r="B446" s="303" t="str">
        <f>'План НП'!B449</f>
        <v>ОК ВВ ПП 7</v>
      </c>
      <c r="C446" s="278">
        <f>'План НП'!F449</f>
        <v>4</v>
      </c>
      <c r="D446" s="278">
        <f>'План НП'!G449</f>
        <v>120</v>
      </c>
      <c r="E446" s="284"/>
      <c r="F446" s="285"/>
      <c r="G446" s="285"/>
      <c r="H446" s="285"/>
      <c r="I446" s="285"/>
      <c r="J446" s="285"/>
      <c r="K446" s="285"/>
      <c r="L446" s="286"/>
      <c r="M446" s="295">
        <f>'План НП'!C449</f>
        <v>0</v>
      </c>
      <c r="N446" s="294" t="str">
        <f>'План НП'!D449</f>
        <v>7</v>
      </c>
      <c r="O446" s="282">
        <f>'План НП'!AC449</f>
        <v>777</v>
      </c>
      <c r="P446" s="216" t="str">
        <f>'Основні дані'!$B$1</f>
        <v>ХТ-224з</v>
      </c>
    </row>
    <row r="447" spans="1:16" s="138" customFormat="1" ht="21" customHeight="1" thickBot="1" x14ac:dyDescent="0.35">
      <c r="A447" s="457" t="str">
        <f>'План НП'!A450</f>
        <v>4.3</v>
      </c>
      <c r="B447" s="589" t="str">
        <f>'План НП'!B450</f>
        <v xml:space="preserve">освітніх компонентів вільного вибору студента із загальноуніверситетського каталогу  </v>
      </c>
      <c r="C447" s="459">
        <f>'План НП'!F450</f>
        <v>12</v>
      </c>
      <c r="D447" s="459">
        <f>'План НП'!G450</f>
        <v>360</v>
      </c>
      <c r="E447" s="460"/>
      <c r="F447" s="461"/>
      <c r="G447" s="461"/>
      <c r="H447" s="461"/>
      <c r="I447" s="461"/>
      <c r="J447" s="461"/>
      <c r="K447" s="461"/>
      <c r="L447" s="462"/>
      <c r="M447" s="463">
        <f>'План НП'!C450</f>
        <v>0</v>
      </c>
      <c r="N447" s="464">
        <f>'План НП'!D450</f>
        <v>0</v>
      </c>
      <c r="O447" s="510">
        <f>C447/C101</f>
        <v>0.17142857142857143</v>
      </c>
      <c r="P447" s="216" t="str">
        <f>'Основні дані'!$B$1</f>
        <v>ХТ-224з</v>
      </c>
    </row>
    <row r="448" spans="1:16" s="138" customFormat="1" ht="15.6" x14ac:dyDescent="0.3">
      <c r="A448" s="283" t="str">
        <f>'План НП'!A451</f>
        <v>ОКВЗ 1</v>
      </c>
      <c r="B448" s="303" t="str">
        <f>'План НП'!B451</f>
        <v>ОК ВВ ЗП 1</v>
      </c>
      <c r="C448" s="278">
        <f>'План НП'!F451</f>
        <v>4</v>
      </c>
      <c r="D448" s="278">
        <f>'План НП'!G451</f>
        <v>120</v>
      </c>
      <c r="E448" s="284"/>
      <c r="F448" s="285"/>
      <c r="G448" s="285"/>
      <c r="H448" s="285"/>
      <c r="I448" s="285"/>
      <c r="J448" s="285"/>
      <c r="K448" s="285"/>
      <c r="L448" s="286"/>
      <c r="M448" s="295">
        <f>'План НП'!C451</f>
        <v>0</v>
      </c>
      <c r="N448" s="294" t="str">
        <f>'План НП'!D451</f>
        <v>5</v>
      </c>
      <c r="O448" s="282">
        <f>'План НП'!AC451</f>
        <v>777</v>
      </c>
      <c r="P448" s="216" t="str">
        <f>'Основні дані'!$B$1</f>
        <v>ХТ-224з</v>
      </c>
    </row>
    <row r="449" spans="1:16" s="138" customFormat="1" ht="15.6" x14ac:dyDescent="0.3">
      <c r="A449" s="283" t="str">
        <f>'План НП'!A452</f>
        <v>ОКВЗ 2</v>
      </c>
      <c r="B449" s="303" t="str">
        <f>'План НП'!B452</f>
        <v>ОК ВВ ЗП 2</v>
      </c>
      <c r="C449" s="278">
        <f>'План НП'!F452</f>
        <v>4</v>
      </c>
      <c r="D449" s="278">
        <f>'План НП'!G452</f>
        <v>120</v>
      </c>
      <c r="E449" s="284"/>
      <c r="F449" s="285"/>
      <c r="G449" s="285"/>
      <c r="H449" s="285"/>
      <c r="I449" s="285"/>
      <c r="J449" s="285"/>
      <c r="K449" s="285"/>
      <c r="L449" s="286"/>
      <c r="M449" s="295">
        <f>'План НП'!C452</f>
        <v>0</v>
      </c>
      <c r="N449" s="294" t="str">
        <f>'План НП'!D452</f>
        <v>6</v>
      </c>
      <c r="O449" s="282">
        <f>'План НП'!AC452</f>
        <v>777</v>
      </c>
      <c r="P449" s="216" t="str">
        <f>'Основні дані'!$B$1</f>
        <v>ХТ-224з</v>
      </c>
    </row>
    <row r="450" spans="1:16" s="138" customFormat="1" ht="16.2" thickBot="1" x14ac:dyDescent="0.35">
      <c r="A450" s="448" t="str">
        <f>'План НП'!A453</f>
        <v>ОКВЗ 3</v>
      </c>
      <c r="B450" s="449" t="str">
        <f>'План НП'!B453</f>
        <v>ОК ВВ ЗП 3</v>
      </c>
      <c r="C450" s="450">
        <f>'План НП'!F453</f>
        <v>4</v>
      </c>
      <c r="D450" s="450">
        <f>'План НП'!G453</f>
        <v>120</v>
      </c>
      <c r="E450" s="451"/>
      <c r="F450" s="452"/>
      <c r="G450" s="452"/>
      <c r="H450" s="452"/>
      <c r="I450" s="452"/>
      <c r="J450" s="452"/>
      <c r="K450" s="452"/>
      <c r="L450" s="453"/>
      <c r="M450" s="454">
        <f>'План НП'!C453</f>
        <v>0</v>
      </c>
      <c r="N450" s="455" t="str">
        <f>'План НП'!D453</f>
        <v>7</v>
      </c>
      <c r="O450" s="456">
        <f>'План НП'!AC453</f>
        <v>777</v>
      </c>
      <c r="P450" s="216" t="str">
        <f>'Основні дані'!$B$1</f>
        <v>ХТ-224з</v>
      </c>
    </row>
    <row r="451" spans="1:16" s="138" customFormat="1" ht="16.2" thickBot="1" x14ac:dyDescent="0.35">
      <c r="A451" s="590" t="str">
        <f>'План НП'!A454</f>
        <v>4.3</v>
      </c>
      <c r="B451" s="589" t="str">
        <f>'План НП'!B454</f>
        <v>Освітні компоненти спеціального вибору університету</v>
      </c>
      <c r="C451" s="591">
        <f>'План НП'!F454</f>
        <v>3</v>
      </c>
      <c r="D451" s="591">
        <f>'План НП'!G454</f>
        <v>90</v>
      </c>
      <c r="E451" s="592"/>
      <c r="F451" s="593"/>
      <c r="G451" s="593"/>
      <c r="H451" s="593"/>
      <c r="I451" s="593"/>
      <c r="J451" s="593"/>
      <c r="K451" s="593"/>
      <c r="L451" s="594"/>
      <c r="M451" s="595">
        <f>'План НП'!C454</f>
        <v>0</v>
      </c>
      <c r="N451" s="596">
        <f>'План НП'!D454</f>
        <v>0</v>
      </c>
      <c r="O451" s="597">
        <f>'План НП'!AC454</f>
        <v>0</v>
      </c>
      <c r="P451" s="216"/>
    </row>
    <row r="452" spans="1:16" s="138" customFormat="1" ht="16.2" thickBot="1" x14ac:dyDescent="0.35">
      <c r="A452" s="571" t="str">
        <f>'План НП'!A455</f>
        <v xml:space="preserve">ОКСВУ </v>
      </c>
      <c r="B452" s="572" t="str">
        <f>'План НП'!B455</f>
        <v xml:space="preserve">ОКСВУ </v>
      </c>
      <c r="C452" s="573">
        <f>'План НП'!F455</f>
        <v>3</v>
      </c>
      <c r="D452" s="573">
        <f>'План НП'!G455</f>
        <v>90</v>
      </c>
      <c r="E452" s="574"/>
      <c r="F452" s="575"/>
      <c r="G452" s="575"/>
      <c r="H452" s="575"/>
      <c r="I452" s="575"/>
      <c r="J452" s="575"/>
      <c r="K452" s="575"/>
      <c r="L452" s="576"/>
      <c r="M452" s="577">
        <f>'План НП'!C455</f>
        <v>0</v>
      </c>
      <c r="N452" s="578" t="str">
        <f>'План НП'!D455</f>
        <v>3</v>
      </c>
      <c r="O452" s="579">
        <f>'План НП'!AC455</f>
        <v>777</v>
      </c>
      <c r="P452" s="216"/>
    </row>
    <row r="453" spans="1:16" s="138" customFormat="1" ht="16.2" hidden="1" thickBot="1" x14ac:dyDescent="0.35">
      <c r="A453" s="580">
        <f>'План НП'!A456</f>
        <v>0</v>
      </c>
      <c r="B453" s="581">
        <f>'План НП'!B456</f>
        <v>0</v>
      </c>
      <c r="C453" s="582">
        <f>'План НП'!F456</f>
        <v>0</v>
      </c>
      <c r="D453" s="582">
        <f>'План НП'!G456</f>
        <v>0</v>
      </c>
      <c r="E453" s="583"/>
      <c r="F453" s="584"/>
      <c r="G453" s="584"/>
      <c r="H453" s="584"/>
      <c r="I453" s="584"/>
      <c r="J453" s="584"/>
      <c r="K453" s="584"/>
      <c r="L453" s="585"/>
      <c r="M453" s="586">
        <f>'План НП'!C456</f>
        <v>0</v>
      </c>
      <c r="N453" s="587">
        <f>'План НП'!D456</f>
        <v>0</v>
      </c>
      <c r="O453" s="588">
        <f>'План НП'!AC456</f>
        <v>0</v>
      </c>
      <c r="P453" s="216"/>
    </row>
    <row r="454" spans="1:16" s="137" customFormat="1" ht="18.600000000000001" thickBot="1" x14ac:dyDescent="0.4">
      <c r="A454" s="143">
        <f>'План НП'!A457</f>
        <v>0</v>
      </c>
      <c r="B454" s="337" t="str">
        <f>'План НП'!B457</f>
        <v>Загальна кількість за термін підготовки</v>
      </c>
      <c r="C454" s="144">
        <f>'План НП'!F457</f>
        <v>240</v>
      </c>
      <c r="D454" s="144">
        <f>'План НП'!G457</f>
        <v>7200</v>
      </c>
      <c r="E454" s="145"/>
      <c r="F454" s="146"/>
      <c r="G454" s="146"/>
      <c r="H454" s="146"/>
      <c r="I454" s="146"/>
      <c r="J454" s="146"/>
      <c r="K454" s="146"/>
      <c r="L454" s="147"/>
      <c r="M454" s="298">
        <f>'План НП'!C457</f>
        <v>0</v>
      </c>
      <c r="N454" s="299">
        <f>'План НП'!D457</f>
        <v>0</v>
      </c>
      <c r="O454" s="148">
        <f>'План НП'!AC457</f>
        <v>0</v>
      </c>
      <c r="P454" s="216" t="str">
        <f>'Основні дані'!$B$1</f>
        <v>ХТ-224з</v>
      </c>
    </row>
  </sheetData>
  <mergeCells count="14">
    <mergeCell ref="A1:B1"/>
    <mergeCell ref="M6:N6"/>
    <mergeCell ref="C2:O2"/>
    <mergeCell ref="A5:A7"/>
    <mergeCell ref="B5:B7"/>
    <mergeCell ref="O5:O7"/>
    <mergeCell ref="C4:D4"/>
    <mergeCell ref="C5:N5"/>
    <mergeCell ref="C6:C7"/>
    <mergeCell ref="D6:D7"/>
    <mergeCell ref="C1:O1"/>
    <mergeCell ref="M3:O3"/>
    <mergeCell ref="C3:D3"/>
    <mergeCell ref="M4:O4"/>
  </mergeCells>
  <phoneticPr fontId="29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творення нового документа." ma:contentTypeScope="" ma:versionID="9e0f99501ba0930dddcb2d97074cbd50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6be906846e6fd2dee9ffbadeae7b8e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FF62D-9E72-4DF0-943C-C13067AF8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3E2D2F-9101-482F-9820-D04B67DAE6CE}">
  <ds:schemaRefs>
    <ds:schemaRef ds:uri="http://purl.org/dc/terms/"/>
    <ds:schemaRef ds:uri="46cb61f4-40c4-4429-8350-b578e74965c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fb7478a-7dce-48ab-a672-f6e8761f59a0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ADEB96-4B6E-4F28-A74B-BA7519A2BC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Довідник</vt:lpstr>
      <vt:lpstr>Освітні програми</vt:lpstr>
      <vt:lpstr>Основні дані</vt:lpstr>
      <vt:lpstr>Титул</vt:lpstr>
      <vt:lpstr>План НП</vt:lpstr>
      <vt:lpstr>Перелік ДВВ ПП</vt:lpstr>
      <vt:lpstr>Перелік ОКСВУ 3 сем</vt:lpstr>
      <vt:lpstr>Перелік ОКСВУ 4 сем </vt:lpstr>
      <vt:lpstr>Зміст</vt:lpstr>
      <vt:lpstr>Інструкція</vt:lpstr>
      <vt:lpstr>Зміст!Заголовки_для_печати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'Перелік ОКСВУ 3 сем'!Область_печати</vt:lpstr>
      <vt:lpstr>'Перелік ОКСВУ 4 сем 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2025-11-01T16:54:31Z</cp:lastPrinted>
  <dcterms:created xsi:type="dcterms:W3CDTF">2002-01-25T08:51:42Z</dcterms:created>
  <dcterms:modified xsi:type="dcterms:W3CDTF">2025-11-25T14:39:14Z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